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VON - Vedlejší ostatní ná..." sheetId="2" r:id="rId2"/>
    <sheet name="SO 01 - Garáže" sheetId="3" r:id="rId3"/>
    <sheet name="SO 02 - Přístřešek PTU" sheetId="4" r:id="rId4"/>
    <sheet name="SO 03 - Sklad hořlavin" sheetId="5" r:id="rId5"/>
    <sheet name="SO 04 - Objekt dopr. mech..." sheetId="6" r:id="rId6"/>
    <sheet name="SO 01 (1) - Garáže_01" sheetId="7" r:id="rId7"/>
    <sheet name="SO 02 (1) - Přístřešek PT..." sheetId="8" r:id="rId8"/>
    <sheet name="SO 03 (1) - Sklad hořlavi..." sheetId="9" r:id="rId9"/>
    <sheet name="SO 04 (1) - Objekt dopr. ..." sheetId="10" r:id="rId10"/>
    <sheet name="Objekt1 - VON -Vedl.ostat..." sheetId="11" r:id="rId11"/>
    <sheet name="SO 01 (2) - Venkovní objekty" sheetId="12" r:id="rId12"/>
    <sheet name="SO 02 (2) - Hala" sheetId="13" r:id="rId13"/>
    <sheet name="SO 03 (2) - Zpevněné plochy" sheetId="14" r:id="rId14"/>
    <sheet name="Pokyny pro vyplnění" sheetId="15" r:id="rId15"/>
  </sheets>
  <definedNames>
    <definedName name="_xlnm.Print_Area" localSheetId="0">'Rekapitulace stavby'!$D$4:$AO$36,'Rekapitulace stavby'!$C$42:$AQ$68</definedName>
    <definedName name="_xlnm._FilterDatabase" localSheetId="1" hidden="1">'VON - Vedlejší ostatní ná...'!$C$80:$K$91</definedName>
    <definedName name="_xlnm.Print_Area" localSheetId="1">'VON - Vedlejší ostatní ná...'!$C$4:$J$39,'VON - Vedlejší ostatní ná...'!$C$45:$J$62,'VON - Vedlejší ostatní ná...'!$C$68:$K$91</definedName>
    <definedName name="_xlnm._FilterDatabase" localSheetId="2" hidden="1">'SO 01 - Garáže'!$C$81:$K$248</definedName>
    <definedName name="_xlnm.Print_Area" localSheetId="2">'SO 01 - Garáže'!$C$4:$J$39,'SO 01 - Garáže'!$C$45:$J$63,'SO 01 - Garáže'!$C$69:$K$248</definedName>
    <definedName name="_xlnm._FilterDatabase" localSheetId="3" hidden="1">'SO 02 - Přístřešek PTU'!$C$81:$K$132</definedName>
    <definedName name="_xlnm.Print_Area" localSheetId="3">'SO 02 - Přístřešek PTU'!$C$4:$J$39,'SO 02 - Přístřešek PTU'!$C$45:$J$63,'SO 02 - Přístřešek PTU'!$C$69:$K$132</definedName>
    <definedName name="_xlnm._FilterDatabase" localSheetId="4" hidden="1">'SO 03 - Sklad hořlavin'!$C$81:$K$295</definedName>
    <definedName name="_xlnm.Print_Area" localSheetId="4">'SO 03 - Sklad hořlavin'!$C$4:$J$39,'SO 03 - Sklad hořlavin'!$C$45:$J$63,'SO 03 - Sklad hořlavin'!$C$69:$K$295</definedName>
    <definedName name="_xlnm._FilterDatabase" localSheetId="5" hidden="1">'SO 04 - Objekt dopr. mech...'!$C$81:$K$266</definedName>
    <definedName name="_xlnm.Print_Area" localSheetId="5">'SO 04 - Objekt dopr. mech...'!$C$4:$J$39,'SO 04 - Objekt dopr. mech...'!$C$45:$J$63,'SO 04 - Objekt dopr. mech...'!$C$69:$K$266</definedName>
    <definedName name="_xlnm._FilterDatabase" localSheetId="6" hidden="1">'SO 01 (1) - Garáže_01'!$C$82:$K$319</definedName>
    <definedName name="_xlnm.Print_Area" localSheetId="6">'SO 01 (1) - Garáže_01'!$C$4:$J$39,'SO 01 (1) - Garáže_01'!$C$45:$J$64,'SO 01 (1) - Garáže_01'!$C$70:$K$319</definedName>
    <definedName name="_xlnm._FilterDatabase" localSheetId="7" hidden="1">'SO 02 (1) - Přístřešek PT...'!$C$81:$K$127</definedName>
    <definedName name="_xlnm.Print_Area" localSheetId="7">'SO 02 (1) - Přístřešek PT...'!$C$4:$J$39,'SO 02 (1) - Přístřešek PT...'!$C$45:$J$63,'SO 02 (1) - Přístřešek PT...'!$C$69:$K$127</definedName>
    <definedName name="_xlnm._FilterDatabase" localSheetId="8" hidden="1">'SO 03 (1) - Sklad hořlavi...'!$C$82:$K$285</definedName>
    <definedName name="_xlnm.Print_Area" localSheetId="8">'SO 03 (1) - Sklad hořlavi...'!$C$4:$J$39,'SO 03 (1) - Sklad hořlavi...'!$C$45:$J$64,'SO 03 (1) - Sklad hořlavi...'!$C$70:$K$285</definedName>
    <definedName name="_xlnm._FilterDatabase" localSheetId="9" hidden="1">'SO 04 (1) - Objekt dopr. ...'!$C$82:$K$246</definedName>
    <definedName name="_xlnm.Print_Area" localSheetId="9">'SO 04 (1) - Objekt dopr. ...'!$C$4:$J$39,'SO 04 (1) - Objekt dopr. ...'!$C$45:$J$64,'SO 04 (1) - Objekt dopr. ...'!$C$70:$K$246</definedName>
    <definedName name="_xlnm._FilterDatabase" localSheetId="10" hidden="1">'Objekt1 - VON -Vedl.ostat...'!$C$78:$K$89</definedName>
    <definedName name="_xlnm.Print_Area" localSheetId="10">'Objekt1 - VON -Vedl.ostat...'!$C$4:$J$39,'Objekt1 - VON -Vedl.ostat...'!$C$45:$J$60,'Objekt1 - VON -Vedl.ostat...'!$C$66:$K$89</definedName>
    <definedName name="_xlnm._FilterDatabase" localSheetId="11" hidden="1">'SO 01 (2) - Venkovní objekty'!$C$80:$K$185</definedName>
    <definedName name="_xlnm.Print_Area" localSheetId="11">'SO 01 (2) - Venkovní objekty'!$C$4:$J$39,'SO 01 (2) - Venkovní objekty'!$C$45:$J$62,'SO 01 (2) - Venkovní objekty'!$C$68:$K$185</definedName>
    <definedName name="_xlnm._FilterDatabase" localSheetId="12" hidden="1">'SO 02 (2) - Hala'!$C$124:$K$1921</definedName>
    <definedName name="_xlnm.Print_Area" localSheetId="12">'SO 02 (2) - Hala'!$C$4:$J$39,'SO 02 (2) - Hala'!$C$45:$J$106,'SO 02 (2) - Hala'!$C$112:$K$1921</definedName>
    <definedName name="_xlnm._FilterDatabase" localSheetId="13" hidden="1">'SO 03 (2) - Zpevněné plochy'!$C$80:$K$177</definedName>
    <definedName name="_xlnm.Print_Area" localSheetId="13">'SO 03 (2) - Zpevněné plochy'!$C$4:$J$39,'SO 03 (2) - Zpevněné plochy'!$C$45:$J$62,'SO 03 (2) - Zpevněné plochy'!$C$68:$K$177</definedName>
    <definedName name="_xlnm.Print_Area" localSheetId="1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'VON - Vedlejší ostatní ná...'!$80:$80</definedName>
    <definedName name="_xlnm.Print_Titles" localSheetId="2">'SO 01 - Garáže'!$81:$81</definedName>
    <definedName name="_xlnm.Print_Titles" localSheetId="3">'SO 02 - Přístřešek PTU'!$81:$81</definedName>
    <definedName name="_xlnm.Print_Titles" localSheetId="4">'SO 03 - Sklad hořlavin'!$81:$81</definedName>
    <definedName name="_xlnm.Print_Titles" localSheetId="5">'SO 04 - Objekt dopr. mech...'!$81:$81</definedName>
    <definedName name="_xlnm.Print_Titles" localSheetId="6">'SO 01 (1) - Garáže_01'!$82:$82</definedName>
    <definedName name="_xlnm.Print_Titles" localSheetId="7">'SO 02 (1) - Přístřešek PT...'!$81:$81</definedName>
    <definedName name="_xlnm.Print_Titles" localSheetId="8">'SO 03 (1) - Sklad hořlavi...'!$82:$82</definedName>
    <definedName name="_xlnm.Print_Titles" localSheetId="9">'SO 04 (1) - Objekt dopr. ...'!$82:$82</definedName>
    <definedName name="_xlnm.Print_Titles" localSheetId="10">'Objekt1 - VON -Vedl.ostat...'!$78:$78</definedName>
    <definedName name="_xlnm.Print_Titles" localSheetId="11">'SO 01 (2) - Venkovní objekty'!$80:$80</definedName>
    <definedName name="_xlnm.Print_Titles" localSheetId="12">'SO 02 (2) - Hala'!$124:$124</definedName>
    <definedName name="_xlnm.Print_Titles" localSheetId="13">'SO 03 (2) - Zpevněné plochy'!$80:$80</definedName>
  </definedNames>
  <calcPr fullCalcOnLoad="1"/>
</workbook>
</file>

<file path=xl/sharedStrings.xml><?xml version="1.0" encoding="utf-8"?>
<sst xmlns="http://schemas.openxmlformats.org/spreadsheetml/2006/main" count="32395" uniqueCount="3495">
  <si>
    <t>Export Komplet</t>
  </si>
  <si>
    <t>VZ</t>
  </si>
  <si>
    <t>2.0</t>
  </si>
  <si>
    <t>ZAMOK</t>
  </si>
  <si>
    <t>False</t>
  </si>
  <si>
    <t>{e0f20c6a-7719-41bd-83bd-e403bf4b33a8}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</si>
  <si>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</si>
  <si>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</si>
  <si>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</si>
  <si>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</si>
  <si>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</si>
  <si>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</si>
  <si>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</si>
  <si>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</si>
  <si>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239140009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</si>
  <si>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</si>
  <si>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</si>
  <si>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Objekty Z3</t>
  </si>
  <si>
    <t>KSO:</t>
  </si>
  <si>
    <t>812 69 1</t>
  </si>
  <si>
    <t>CC-CZ:</t>
  </si>
  <si>
    <t>1</t>
  </si>
  <si>
    <t>Místo:</t>
  </si>
  <si>
    <t>Jablonec nad Nisou</t>
  </si>
  <si>
    <t>Datum:</t>
  </si>
  <si>
    <t>4. 3. 2021</t>
  </si>
  <si>
    <t>Zadavatel:</t>
  </si>
  <si>
    <t>IČ:</t>
  </si>
  <si>
    <t>70890005</t>
  </si>
  <si>
    <t>Povodí Labe, státní podnik, OIČ, Hradec Králové</t>
  </si>
  <si>
    <t>DIČ:</t>
  </si>
  <si>
    <t>CZ70890005</t>
  </si>
  <si>
    <t>Uchazeč:</t>
  </si>
  <si>
    <t>Vyplň údaj</t>
  </si>
  <si>
    <t>Projektant:</t>
  </si>
  <si>
    <t>12045357</t>
  </si>
  <si>
    <t>LHOTA - Stavitelství, B. Lhota, Ing. Lhota</t>
  </si>
  <si>
    <t/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</si>
  <si>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</si>
  <si>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</si>
  <si>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</si>
  <si>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</si>
  <si>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
CU 2017/II
č.akce 239140009 … Provedeno na základě předložené dokumentace pro provádění stavby.                                     č.akce 119170022 a č.akce 239160007 ... Provedeno na základě předložené dokumentace DSJ.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</si>
  <si>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</si>
  <si>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</si>
  <si>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</si>
  <si>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</si>
  <si>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</si>
  <si>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</si>
  <si>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</si>
  <si>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</si>
  <si>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</si>
  <si>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</si>
  <si>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</si>
  <si>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</si>
  <si>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</si>
  <si>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</si>
  <si>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</si>
  <si>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</si>
  <si>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</si>
  <si>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</si>
  <si>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</si>
  <si>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</si>
  <si>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</si>
  <si>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</si>
  <si>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</si>
  <si>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</si>
  <si>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</si>
  <si>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</si>
  <si>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</si>
  <si>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</si>
  <si>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</si>
  <si>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</si>
  <si>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</si>
  <si>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</si>
  <si>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</si>
  <si>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</si>
  <si>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</si>
  <si>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</si>
  <si>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</si>
  <si>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</si>
  <si>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</si>
  <si>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VON</t>
  </si>
  <si>
    <t>Vedlejší ostatní ná...</t>
  </si>
  <si>
    <t>STA</t>
  </si>
  <si>
    <t>{d47641bf-d4d1-4b2e-a93c-0c8db1881597}</t>
  </si>
  <si>
    <t>2</t>
  </si>
  <si>
    <t>SO 01</t>
  </si>
  <si>
    <t>Garáže</t>
  </si>
  <si>
    <t>{e4a99016-1f7a-4813-8c2b-1d7e9b44ffb7}</t>
  </si>
  <si>
    <t>SO 02</t>
  </si>
  <si>
    <t>Přístřešek PTU</t>
  </si>
  <si>
    <t>{6cca4db6-e864-41df-87ae-37df86c84cea}</t>
  </si>
  <si>
    <t>SO 03</t>
  </si>
  <si>
    <t>Sklad hořlavin</t>
  </si>
  <si>
    <t>{6bfbd148-c4cc-449a-9a1d-3f706f0bdd9e}</t>
  </si>
  <si>
    <t>SO 04</t>
  </si>
  <si>
    <t>Objekt dopr. mech...</t>
  </si>
  <si>
    <t>{f2910c01-5f65-42b0-bd94-dc657f952593}</t>
  </si>
  <si>
    <t>SO 01 (1)</t>
  </si>
  <si>
    <t>Garáže_01</t>
  </si>
  <si>
    <t>{06e4ea2f-ebb0-4c1b-bb2e-0348e10d2fec}</t>
  </si>
  <si>
    <t>SO 02 (1)</t>
  </si>
  <si>
    <t>Přístřešek PTU_01</t>
  </si>
  <si>
    <t>{84c1adea-f0c4-4fb8-944c-2d6ca7453fc0}</t>
  </si>
  <si>
    <t>SO 03 (1)</t>
  </si>
  <si>
    <t>Sklad hořlavin_01</t>
  </si>
  <si>
    <t>{66cbdf54-cf08-4a2d-abcf-82ab67e4d5b9}</t>
  </si>
  <si>
    <t>SO 04 (1)</t>
  </si>
  <si>
    <t>Objekt dopr. mech..._01</t>
  </si>
  <si>
    <t>{d00306b5-032a-4aa9-8c4e-762f8ecbd861}</t>
  </si>
  <si>
    <t>Objekt1</t>
  </si>
  <si>
    <t>VON -Vedl.ostat...</t>
  </si>
  <si>
    <t>{d23d5a01-3cd5-4337-beff-ee4197d2ac56}</t>
  </si>
  <si>
    <t>SO 01 (2)</t>
  </si>
  <si>
    <t>Venkovní objekty</t>
  </si>
  <si>
    <t>{469602c0-2100-417b-a5dc-78934a33c078}</t>
  </si>
  <si>
    <t>SO 02 (2)</t>
  </si>
  <si>
    <t>Hala</t>
  </si>
  <si>
    <t>{07819ce9-260a-4d7c-8aa5-ae649d9e673f}</t>
  </si>
  <si>
    <t>SO 03 (2)</t>
  </si>
  <si>
    <t>Zpevněné plochy</t>
  </si>
  <si>
    <t>{1177f447-f605-44aa-aebd-20b0cfc17e5b}</t>
  </si>
  <si>
    <t>KRYCÍ LIST SOUPISU PRACÍ</t>
  </si>
  <si>
    <t>Objekt:</t>
  </si>
  <si>
    <t>VON - Vedlejší ostatní ná...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</si>
  <si>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 CU 2017/II č.akce 239140009 … Provedeno na základě předložené dokumentace pro provádění stavby.                                     č.akce 119170022 a č.akce 239160007 ... Provedeno na základě předložené dokumentace DSJ.</t>
  </si>
  <si>
    <t>REKAPITULACE ČLENĚNÍ SOUPISU PRACÍ</t>
  </si>
  <si>
    <t>Kód dílu - Popis</t>
  </si>
  <si>
    <t>Cena celkem [CZK]</t>
  </si>
  <si>
    <t>-1</t>
  </si>
  <si>
    <t>OST - Ostatní</t>
  </si>
  <si>
    <t xml:space="preserve">    O01 -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</si>
  <si>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</si>
  <si>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</si>
  <si>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</si>
  <si>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</si>
  <si>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</si>
  <si>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</si>
  <si>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</si>
  <si>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</si>
  <si>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</si>
  <si>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</si>
  <si>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</si>
  <si>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</si>
  <si>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</si>
  <si>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</si>
  <si>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</si>
  <si>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</si>
  <si>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</si>
  <si>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O01</t>
  </si>
  <si>
    <t>K</t>
  </si>
  <si>
    <t>K001</t>
  </si>
  <si>
    <t>Projektová dokumentace</t>
  </si>
  <si>
    <t>kpl</t>
  </si>
  <si>
    <t>PP</t>
  </si>
  <si>
    <t>K002</t>
  </si>
  <si>
    <t>Geodetické práce a vytýčení</t>
  </si>
  <si>
    <t>3</t>
  </si>
  <si>
    <t>K003</t>
  </si>
  <si>
    <t>Zajištění veškerých předepsaných rozborů, atestů, zkoušek a revizí dle příslušných norem a dalších předpisů a nařízení platných v ČR, kterými bude prokázáno dosažení předepsané kvality a parametrů dokončeného díla</t>
  </si>
  <si>
    <t>6</t>
  </si>
  <si>
    <t>K004</t>
  </si>
  <si>
    <t>Zajištění kontrolního a zkušebního plánu stavby</t>
  </si>
  <si>
    <t>8</t>
  </si>
  <si>
    <t>SO 01 - Garáže</t>
  </si>
  <si>
    <t>HSV_PSV - Práce a dodávky HSV_Práce a dodávky PSV</t>
  </si>
  <si>
    <t>D1 -     1 - Stavební práce</t>
  </si>
  <si>
    <t>HSV_PSV</t>
  </si>
  <si>
    <t>Práce a dodávky HSV_Práce a dodávky PSV</t>
  </si>
  <si>
    <t>D1</t>
  </si>
  <si>
    <t xml:space="preserve">    1 - Stavební práce</t>
  </si>
  <si>
    <t>978015231R00</t>
  </si>
  <si>
    <t>Okopávka vadné venk. omítky vč. vyškrábání a vyčištění spár - plocha do 30%</t>
  </si>
  <si>
    <t>m2</t>
  </si>
  <si>
    <t>1924560993</t>
  </si>
  <si>
    <t>967031132R00</t>
  </si>
  <si>
    <t>Okopávka venk. a vnitř. omítky ostění vč. vyškrábání a vyčištění spár, po obvodě venkovních výplní otvorů</t>
  </si>
  <si>
    <t>-1796759456</t>
  </si>
  <si>
    <t>978059631R00</t>
  </si>
  <si>
    <t>Okopávka keramického obkladu soklu ("kabřinec", alitový pásek) vč. podkladní omítky, vyškrábání a vyčištění spar</t>
  </si>
  <si>
    <t>-1677123734</t>
  </si>
  <si>
    <t>VV</t>
  </si>
  <si>
    <t>(1,670+0,800+12,760+0,130*2)*0,300-(2,400*0,300)*4-(0,800*0,300)*1</t>
  </si>
  <si>
    <t>(6,710)*0,300</t>
  </si>
  <si>
    <t>(12,760+2,550+1,670)*0,300</t>
  </si>
  <si>
    <t>(2,550+1,670+3,360+1,670+0,800)*0,300</t>
  </si>
  <si>
    <t>Součet</t>
  </si>
  <si>
    <t>783801501R00</t>
  </si>
  <si>
    <t>Broušení, omytí a očištění podkladu fasády</t>
  </si>
  <si>
    <t>-1944596351</t>
  </si>
  <si>
    <t>5</t>
  </si>
  <si>
    <t>622421131R00</t>
  </si>
  <si>
    <t>Podkladní vyrovnávací omítka VPC hladká pod zateplení</t>
  </si>
  <si>
    <t>68378644</t>
  </si>
  <si>
    <t>622481211R00</t>
  </si>
  <si>
    <t>Vyrovnání podkladu lep.flex stávajících ploch pod zateplení vč. penetrace</t>
  </si>
  <si>
    <t>-600938979</t>
  </si>
  <si>
    <t>7</t>
  </si>
  <si>
    <t>622421356R00</t>
  </si>
  <si>
    <t>Dodávka a montáž zateplení fasád systémové na lep. kontaktní, PS F 100 tl. 100 mm vč. penetrace, rohů, lišt a doplňků</t>
  </si>
  <si>
    <t>822473618</t>
  </si>
  <si>
    <t>622421553R00</t>
  </si>
  <si>
    <t>Příplatek k zateplení fasád soklu systémové na lep. kontaktní, PS EPS/XPS F 100 tl. 100 mm vč. penetrace, rohů, lišt a doplňků</t>
  </si>
  <si>
    <t>-1169731633</t>
  </si>
  <si>
    <t>9</t>
  </si>
  <si>
    <t>622311959R00</t>
  </si>
  <si>
    <t>Příplatek k zateplení ostění výplní otvorů systémové na lep. kontaktní, PS XPS F 100 tl. 20-40 mm vč. penetrace, rohů, lišt a doplňků</t>
  </si>
  <si>
    <t>-1097477314</t>
  </si>
  <si>
    <t>10</t>
  </si>
  <si>
    <t>622432112R00</t>
  </si>
  <si>
    <t>Příplatek k zateplení fasád soklu systémové na lep. kontaktní, omítka marmolitová omítka</t>
  </si>
  <si>
    <t>185399177</t>
  </si>
  <si>
    <t>11</t>
  </si>
  <si>
    <t>602015187R00</t>
  </si>
  <si>
    <t>Příplatek k povrchové úpravě zateplení fasád - finální omítka ve dvou barevných odstínech</t>
  </si>
  <si>
    <t>-69035300</t>
  </si>
  <si>
    <t>12</t>
  </si>
  <si>
    <t>764900050R00</t>
  </si>
  <si>
    <t>Demontáž parapetů a ostatních klempířských fasádních prvků do rš. 300 mm</t>
  </si>
  <si>
    <t>m</t>
  </si>
  <si>
    <t>-1482617726</t>
  </si>
  <si>
    <t>(14,430+0,150*2)+(2,625*2)</t>
  </si>
  <si>
    <t>(2,210)</t>
  </si>
  <si>
    <t>(0,560)*2</t>
  </si>
  <si>
    <t>13</t>
  </si>
  <si>
    <t>764901082R00</t>
  </si>
  <si>
    <t>Dodávka a montáž parapetů a ostatních klempířských fasádních prvků do rš. 300 mm, mater. oboustranně lakovaný FeZn plech odstín RAL předp. RAL 7037 dle nabídky výrobce / požadavku investora</t>
  </si>
  <si>
    <t>776217984</t>
  </si>
  <si>
    <t>14</t>
  </si>
  <si>
    <t>767996810R00</t>
  </si>
  <si>
    <t>Demontáž ocelových (plechových) prvků a konzol fasád do hm. 25 kg</t>
  </si>
  <si>
    <t>ks</t>
  </si>
  <si>
    <t>1420801010</t>
  </si>
  <si>
    <t>(4)</t>
  </si>
  <si>
    <t>(2)</t>
  </si>
  <si>
    <t>767995102R00</t>
  </si>
  <si>
    <t>Zpětná montáž ocelových (plechových) prvků a konzol fasád do hm. 25 kg</t>
  </si>
  <si>
    <t>-689138300</t>
  </si>
  <si>
    <t>16</t>
  </si>
  <si>
    <t>767995102R01</t>
  </si>
  <si>
    <t>Příplatek za prodloužení kotvení montáže ocelových (plechových) prvků a konzol fasád do hm. 25 kg</t>
  </si>
  <si>
    <t>311049932</t>
  </si>
  <si>
    <t>17</t>
  </si>
  <si>
    <t>968062355R01</t>
  </si>
  <si>
    <t>Demontáž venkovních výplní otvorů dřevěných oken do pl. 1,50 m 2 vč. vnitřních parapetů</t>
  </si>
  <si>
    <t>1288969261</t>
  </si>
  <si>
    <t>18</t>
  </si>
  <si>
    <t>766628675R00</t>
  </si>
  <si>
    <t>Montáž venkovních výplní otvorů plastových oken 560/1150 mm vč. vnitřních parapetů</t>
  </si>
  <si>
    <t>1547148415</t>
  </si>
  <si>
    <t>19</t>
  </si>
  <si>
    <t>M</t>
  </si>
  <si>
    <t>641990299R00</t>
  </si>
  <si>
    <t>Dodávka venkovních výplní otvorů plastových oken 560/1150 mm vč. vnitřních parapetů (před zadáním do výroby nutno zaměřit), okna plastová bílá / bílá,  limitní technické vlastnostmi – max. Uw = 1,2 W/m2.K-1, max. Ug = 1,1 W/m2.K-1, izolační dvojsklo 4-16-</t>
  </si>
  <si>
    <t>-921782555</t>
  </si>
  <si>
    <t>20</t>
  </si>
  <si>
    <t>766159111R00</t>
  </si>
  <si>
    <t>Demontáž venkovních výplní otvorů ocelových plechových garážových vrat do pl. 5,00 m2 vč. rámů</t>
  </si>
  <si>
    <t>1162368773</t>
  </si>
  <si>
    <t>767651111R00</t>
  </si>
  <si>
    <t>Montáž venkovních výplní otvorů ocelových plechových, sekčních zateplených garážových vrat 2400/2000 mm vč. technologie</t>
  </si>
  <si>
    <t>2137564836</t>
  </si>
  <si>
    <t>22</t>
  </si>
  <si>
    <t>767651999R00</t>
  </si>
  <si>
    <t>Dodávka venkovních výplní otvorů ocelových plechových, sekčních zateplených garážových vrat 2400/2000 mm vč. technologie (před zadáním do výroby nutno zaměřit), vrata plechová modrá / modrá, RAL 5002 odp.logotypu Pantone 294 C, uzamykatelná</t>
  </si>
  <si>
    <t>-625286027</t>
  </si>
  <si>
    <t>23</t>
  </si>
  <si>
    <t>642944121R00</t>
  </si>
  <si>
    <t>Dodávka a montáž venkovních klempířských ochranných rohů vjezdů do garáží v šedém odstínu RAL 7037 vč. reflexních prvků</t>
  </si>
  <si>
    <t>1666181521</t>
  </si>
  <si>
    <t>(2)*4</t>
  </si>
  <si>
    <t>24</t>
  </si>
  <si>
    <t>612409991R00</t>
  </si>
  <si>
    <t>Zednické zapracování prahů vjezdů po DMTZ původních vrat resp. rámů; systémové řešení s finální úpravou trvale pružným tmelem</t>
  </si>
  <si>
    <t>-1975681159</t>
  </si>
  <si>
    <t>(2,400)*4</t>
  </si>
  <si>
    <t>25</t>
  </si>
  <si>
    <t>952901111R00</t>
  </si>
  <si>
    <t>Vyčištění ploch střechy, zametení, vysátí</t>
  </si>
  <si>
    <t>1387034211</t>
  </si>
  <si>
    <t>(3,360*1,670)+(12,760*6,710)</t>
  </si>
  <si>
    <t>27</t>
  </si>
  <si>
    <t>713141151R12</t>
  </si>
  <si>
    <t>Příplatek k zateplení stšešního pláště spádové klíny a detail napojení atik</t>
  </si>
  <si>
    <t>205776031</t>
  </si>
  <si>
    <t>26</t>
  </si>
  <si>
    <t>713141151R11</t>
  </si>
  <si>
    <t>Dodávka a montáž zateplení střešního pláště bez demontáže stávající krytiny z modifikovaných asfaltových pásů; systémové kotvení talířovými hmoždinami, skladba vrchní pás natavený modifikovaný asfaltový s břidličným posypem, spodní pás modifikovaný asfalt</t>
  </si>
  <si>
    <t>-108668323</t>
  </si>
  <si>
    <t>28</t>
  </si>
  <si>
    <t>764900059R00</t>
  </si>
  <si>
    <t>Demontáž střešních klempířských prvků  do rš. 650 mm</t>
  </si>
  <si>
    <t>859192676</t>
  </si>
  <si>
    <t>Demontáž střešních klempířských prvků do rš. 650 mm</t>
  </si>
  <si>
    <t>(1,670+3,360+1,670)+(6,710+12,760+6,710+12,760)</t>
  </si>
  <si>
    <t>29</t>
  </si>
  <si>
    <t>764901089R00</t>
  </si>
  <si>
    <t>Dodávka a montáž střešních klempířských prvků  do rš. 800 mm, mater. oboustranně lakovaný FeZn plech odstín RAL dle nabídky / požadavku investora</t>
  </si>
  <si>
    <t>1613754070</t>
  </si>
  <si>
    <t>Dodávka a montáž střešních klempířských prvků do rš. 800 mm, mater. oboustranně lakovaný FeZn plech odstín RAL dle nabídky / požadavku investora</t>
  </si>
  <si>
    <t>(1,670+3,360)+(6,710+6,710)</t>
  </si>
  <si>
    <t>30</t>
  </si>
  <si>
    <t>764901079R00</t>
  </si>
  <si>
    <t>Dodávka a montáž střešních klempířských prvků  do rš. 650 mm, mater. oboustranně lakovaný FeZn plech odstín RAL předp. RAL 7037 dle nabídky výrobce / požadavku investora</t>
  </si>
  <si>
    <t>-551099714</t>
  </si>
  <si>
    <t>Dodávka a montáž střešních klempířských prvků do rš. 650 mm, mater. oboustranně lakovaný FeZn plech odstín RAL předp. RAL 7037 dle nabídky výrobce / požadavku investora</t>
  </si>
  <si>
    <t>(1,670)+(12,760+12,760)</t>
  </si>
  <si>
    <t>31</t>
  </si>
  <si>
    <t>767996819R00</t>
  </si>
  <si>
    <t>Demontáž hromosvodu střešní a fasádní části</t>
  </si>
  <si>
    <t>1912563806</t>
  </si>
  <si>
    <t>(12,760)+(3,100)*2</t>
  </si>
  <si>
    <t>32</t>
  </si>
  <si>
    <t>767995112R00</t>
  </si>
  <si>
    <t>Doplnění, nátěr a zpětná montáž hromosvodu střešní a fasádní části vč. prodloužení kotev</t>
  </si>
  <si>
    <t>389660908</t>
  </si>
  <si>
    <t>33</t>
  </si>
  <si>
    <t>767995112R01</t>
  </si>
  <si>
    <t>Pospojení hromosvodu ke stáv.zemnění vč. schéma</t>
  </si>
  <si>
    <t>soub</t>
  </si>
  <si>
    <t>1232575722</t>
  </si>
  <si>
    <t>(1)</t>
  </si>
  <si>
    <t>34</t>
  </si>
  <si>
    <t>751111211R01</t>
  </si>
  <si>
    <t>Dodávka a montáž vytápění střešních žlabů a svodů</t>
  </si>
  <si>
    <t>-696164330</t>
  </si>
  <si>
    <t>(1,670)+(12,760+12,760)+(3,100)*3</t>
  </si>
  <si>
    <t>35</t>
  </si>
  <si>
    <t>751111211R02</t>
  </si>
  <si>
    <t>Pospojení vytápění žlabů ve stáv.rozvodnici vč. schéma</t>
  </si>
  <si>
    <t>-1360278650</t>
  </si>
  <si>
    <t>36</t>
  </si>
  <si>
    <t>722181211R00</t>
  </si>
  <si>
    <t>Dodávka a montáž tepelných izolací z pěnového PE tl. 10 mm rozvodů Cu ústředního topení vč. přípojek k otopným tělesům</t>
  </si>
  <si>
    <t>-1968308038</t>
  </si>
  <si>
    <t>((1,000)+(4,050+12,760+1,300*4))*2</t>
  </si>
  <si>
    <t>37</t>
  </si>
  <si>
    <t>979081119R00</t>
  </si>
  <si>
    <t>Odvoz a likvidace stavebního odpadu</t>
  </si>
  <si>
    <t>t</t>
  </si>
  <si>
    <t>-882896611</t>
  </si>
  <si>
    <t>38</t>
  </si>
  <si>
    <t>999281111R00</t>
  </si>
  <si>
    <t>Přesun hmot vnitrostaveništní (manipulace, nakládky, vykládky; materiál, suť)</t>
  </si>
  <si>
    <t>2041795963</t>
  </si>
  <si>
    <t>39</t>
  </si>
  <si>
    <t>943944131R00</t>
  </si>
  <si>
    <t>Lešení montáž, demontáž, pronájem</t>
  </si>
  <si>
    <t>262144</t>
  </si>
  <si>
    <t>130378580</t>
  </si>
  <si>
    <t>(1,500+1,670+0,800+12,760+0,130*2+1,500)*3,300</t>
  </si>
  <si>
    <t>(1,500+6,710+1,500)*3,300</t>
  </si>
  <si>
    <t>(1,500+12,760+2,550+1,670+1,500)*3,300</t>
  </si>
  <si>
    <t>(1,500+2,550+1,670+3,360+1,670+0,800+1,500)*3,300</t>
  </si>
  <si>
    <t>SO 02 - Přístřešek PTU</t>
  </si>
  <si>
    <t>Demontáž oplechování vrchní části západní fasády - vlnitý plech</t>
  </si>
  <si>
    <t>(8,220)*0,950</t>
  </si>
  <si>
    <t>Okopávka venkovní omítky vč. vyškrábání a vyčištění spár severní strany</t>
  </si>
  <si>
    <t>(8,220)*(0,800+0,320+1,035+1,730)</t>
  </si>
  <si>
    <t>Broušení, omytí a očištění podkladu fasády stávajících ploch severní fasády</t>
  </si>
  <si>
    <t>767995109R00</t>
  </si>
  <si>
    <t>Dodávka a montáž prodloužení z U 50  svislých ocelových nosníků s ukotvením svařením k nastavovaným nosníkům a k ocelové konstrukci střechy</t>
  </si>
  <si>
    <t>kg</t>
  </si>
  <si>
    <t>Dodávka a montáž prodloužení z U 50 svislých ocelových nosníků s ukotvením svařením k nastavovaným nosníkům a k ocelové konstrukci střechy</t>
  </si>
  <si>
    <t>((1,035*2)*4+(8,220)*1)*8,850</t>
  </si>
  <si>
    <t>Dodávka a montáž systémové omítky severní strany vč. fasády (lepidlo flex + perlinka sklen.výztuž) vč. penetrace, rohů, lišt a doplňků</t>
  </si>
  <si>
    <t>(8,220+0,350)+(2,780)</t>
  </si>
  <si>
    <t>767651119R00</t>
  </si>
  <si>
    <t>Montáž venkovních výplní otvorů rolovací mříž do v.r. 3000/2500 mm vč. technologie</t>
  </si>
  <si>
    <t>(3)</t>
  </si>
  <si>
    <t>767652999R00</t>
  </si>
  <si>
    <t>Dodávka venkovních výplní otvorů rolovací mříž do v.r. 3000/2500 mm (před zadáním do výroby nutno zaměřit), modrá / modrá, RAL 5002 odp.logotypu Pantone 294 C, samostatně mechanicky ovládatelná, uzamykatelná pro jednotlivá stání</t>
  </si>
  <si>
    <t>767995109R00.1</t>
  </si>
  <si>
    <t>Dodávka a montáž obvodového pomocného konstrukčního ocelového rámu U 50 pro osazení rolovací mříže, ukotvením svařením k ocelové konstrukci střechy a svislým obvodovým konstrukcím sousedních staveb SO 01 - Garáže a SO 03 - Sklad hořlavin</t>
  </si>
  <si>
    <t>((8,220)*1+(2,650)*6)*8,850</t>
  </si>
  <si>
    <t>(8,300)*3,000</t>
  </si>
  <si>
    <t>(8,220)*3,000+(1,500*3,000)*2</t>
  </si>
  <si>
    <t>(8,220)*(0,800+0,320+1,035+1,730)+(1,500*3,000)*2</t>
  </si>
  <si>
    <t>SO 03 - Sklad hořlavin</t>
  </si>
  <si>
    <t>(9,190+2,600+2,620)*3,087-(1,480*2,000)*2</t>
  </si>
  <si>
    <t>(2,940)*3,087</t>
  </si>
  <si>
    <t>(2,620+0,630+9,190)*3,130-(1,180*0,600)*4</t>
  </si>
  <si>
    <t>(6,170)*3,100-(1,180*0,600)*1</t>
  </si>
  <si>
    <t>((2,000+1,480+2,000)*2+(1,970+0,9+1,970)*1+(0,600+1,180+0,600+1,180)*5)*0,430</t>
  </si>
  <si>
    <t>(9,190+2,600+2,620+2,940+2,620+0,630+9,190+6,170)*0,470-(1,480*2+0,900+1,180*4)</t>
  </si>
  <si>
    <t>(1,480*2+0,900*1)</t>
  </si>
  <si>
    <t>(0)</t>
  </si>
  <si>
    <t>(1,180*4)+(0,150+9,190+2,620+2,381+0,150)+(3,100*2)</t>
  </si>
  <si>
    <t>(1,180)*1</t>
  </si>
  <si>
    <t>Demontáž venkovních výplní otvorů ocelových oken do pl. 1,50 m 2 vč. vnitřních parapetů</t>
  </si>
  <si>
    <t>(5)</t>
  </si>
  <si>
    <t>Montáž venkovních výplní otvorů plastových oken 1180/600 mm vč. vnitřních parapetů</t>
  </si>
  <si>
    <t>Dodávka venkovních výplní otvorů plastových oken 1180/600 mm vč. vnitřních parapetů (před zadáním do výroby nutno zaměřit), okna plastová bílá / bílá,  limitní technické vlastnostmi – max. Uw = 1,2 W/m2.K-1, max. Ug = 1,1 W/m2.K-1, izolační dvojsklo 4-16-</t>
  </si>
  <si>
    <t>40</t>
  </si>
  <si>
    <t>Montáž venkovních výplní otvorů ocelových plechových, sekčních zateplených garážových vrat 2090/2010 mm vč. technologie</t>
  </si>
  <si>
    <t>42</t>
  </si>
  <si>
    <t>Dodávka venkovních výplní otvorů ocelových plechových, sekčních zateplených garážových vrat 2090/2010 mm vč. technologie (před zadáním do výroby nutno zaměřit), vrata plechová modrá / modrá, RAL 5002 odp.logotypu Pantone 294 C, uzamykatelná</t>
  </si>
  <si>
    <t>44</t>
  </si>
  <si>
    <t>Dodávka a montáž venkovních klempířských ochranných rohů vstupů do skladůí v šedém odstínu RAL 7037 vč. reflexních prvků</t>
  </si>
  <si>
    <t>46</t>
  </si>
  <si>
    <t>48</t>
  </si>
  <si>
    <t>(2,090)*1</t>
  </si>
  <si>
    <t>971033651R00</t>
  </si>
  <si>
    <t>Vybourání odvětrávacích prostupů m.č. 3.2 rozm. 340/650 mm</t>
  </si>
  <si>
    <t>50</t>
  </si>
  <si>
    <t>346481169R00</t>
  </si>
  <si>
    <t>Zednické zapracování odvětrávacích prostupů m.č. 3.2 rozm. 340/650 mm</t>
  </si>
  <si>
    <t>52</t>
  </si>
  <si>
    <t>340238212R00</t>
  </si>
  <si>
    <t>Zednické zapracování odvětrávacích prostupů m.č. 3.3 rozm. 340/650 mm</t>
  </si>
  <si>
    <t>54</t>
  </si>
  <si>
    <t>751111899R01</t>
  </si>
  <si>
    <t>Dodávka a montáž odvětrání se žaluzií atyp. rozm. 340/650 mm</t>
  </si>
  <si>
    <t>56</t>
  </si>
  <si>
    <t>953946111R00</t>
  </si>
  <si>
    <t>Dodávka a montáž venkovní krycí mřížky odvětrání atyp. rozm. 340/650 mm</t>
  </si>
  <si>
    <t>58</t>
  </si>
  <si>
    <t>963012809R00</t>
  </si>
  <si>
    <t>Demontáž vadného SDK podhledu v m. 3.4 vč. tepelné izolace minerál tl. 100 mm, parozábrany PVC</t>
  </si>
  <si>
    <t>60</t>
  </si>
  <si>
    <t>(5,36)</t>
  </si>
  <si>
    <t>447112829R00</t>
  </si>
  <si>
    <t>Montáž nového SDK podhledu požárního impregnovaného GKFi v m. 3.4 vč. tepelné izolace minerál tl. 200 mm v ochranné fólii bránící nasákavosti, parozábrany PVC</t>
  </si>
  <si>
    <t>62</t>
  </si>
  <si>
    <t>967031132R00.1</t>
  </si>
  <si>
    <t>Okopávka venkovní omítky vč. vyškrábání a vyčištění spár m.č. 3.4 a 3.5, východní strana</t>
  </si>
  <si>
    <t>64</t>
  </si>
  <si>
    <t>(2,620+2,381)*(0,150+0,100+2,230)*2</t>
  </si>
  <si>
    <t>783801501R00.1</t>
  </si>
  <si>
    <t>Broušení, omytí a očištění podkladu fasády stávajících ploch východní fasády</t>
  </si>
  <si>
    <t>66</t>
  </si>
  <si>
    <t>602015187R00.1</t>
  </si>
  <si>
    <t>Dodávka a montáž systémové omítky (lepidlo flex + perlinka sklen.výztuž) vč. penetrace, rohů, lišt a doplňků</t>
  </si>
  <si>
    <t>68</t>
  </si>
  <si>
    <t>70</t>
  </si>
  <si>
    <t>(9,190*6,170)</t>
  </si>
  <si>
    <t>72</t>
  </si>
  <si>
    <t>74</t>
  </si>
  <si>
    <t>76</t>
  </si>
  <si>
    <t>(9,190+6,170+9,190+6,170)+(2,620+2,940+2,620)</t>
  </si>
  <si>
    <t>78</t>
  </si>
  <si>
    <t>(6,170+9,190+6,170)+(2,620+2,940)</t>
  </si>
  <si>
    <t>80</t>
  </si>
  <si>
    <t>(9,190)+(2,620)</t>
  </si>
  <si>
    <t>41</t>
  </si>
  <si>
    <t>82</t>
  </si>
  <si>
    <t>(9,190)+(3,050)*2</t>
  </si>
  <si>
    <t>84</t>
  </si>
  <si>
    <t>43</t>
  </si>
  <si>
    <t>86</t>
  </si>
  <si>
    <t>88</t>
  </si>
  <si>
    <t>(9,190)+(2,620)+(3,050)*3</t>
  </si>
  <si>
    <t>45</t>
  </si>
  <si>
    <t>90</t>
  </si>
  <si>
    <t>92</t>
  </si>
  <si>
    <t>47</t>
  </si>
  <si>
    <t>94</t>
  </si>
  <si>
    <t>sob</t>
  </si>
  <si>
    <t>96</t>
  </si>
  <si>
    <t>49</t>
  </si>
  <si>
    <t>98</t>
  </si>
  <si>
    <t>(9,190+2,600+2,620)*3,087-(1,480*2,000)*2+(1,500*3,000)*2</t>
  </si>
  <si>
    <t>(2,940)*3,087+(1,500*3,000)*2</t>
  </si>
  <si>
    <t>(2,620+0,630+9,190)*3,130-(1,180*0,600)*4+(1,500*3,000)*2</t>
  </si>
  <si>
    <t>(6,170)*3,100-(1,180*0,600)*1+(1,500*3,000)*2</t>
  </si>
  <si>
    <t>SO 04 - Objekt dopr. mech...</t>
  </si>
  <si>
    <t>(9,980)*4,800-(3,300*3,650)*2</t>
  </si>
  <si>
    <t>(12,470)*4,800-(1,180*1,700)*2</t>
  </si>
  <si>
    <t>(9,980)*4,800-(1,180*1,700)*2</t>
  </si>
  <si>
    <t>(12,470)*4,800</t>
  </si>
  <si>
    <t>((3,650+3,300+3,650)*0,410)*2</t>
  </si>
  <si>
    <t>((1,700+1,180+1,700+1,180)*0,410)*2</t>
  </si>
  <si>
    <t>(9,980)*0,570-(3,300*0,570)*2</t>
  </si>
  <si>
    <t>(12,470)*0,620</t>
  </si>
  <si>
    <t>(9,980)*0,665</t>
  </si>
  <si>
    <t>(12,470)*0,632</t>
  </si>
  <si>
    <t>978059631R00.1</t>
  </si>
  <si>
    <t>Okopávka keramického obkladu vč. podkladní omítky, vyškrábání a vyčištění spar</t>
  </si>
  <si>
    <t>(12,470)*(4,800-0,632)</t>
  </si>
  <si>
    <t>(12,470)+(3,650+3,300+3,650)*2</t>
  </si>
  <si>
    <t>(9,980)+(1,180)*2</t>
  </si>
  <si>
    <t>(12,470)+(1,180)*2</t>
  </si>
  <si>
    <t>(8)</t>
  </si>
  <si>
    <t>(12)</t>
  </si>
  <si>
    <t>968062389R01</t>
  </si>
  <si>
    <t>Demontáž venkovních výplní otvorů ocelových plechových garážových vrat nad pl. 5,00 m2 vč. rámů</t>
  </si>
  <si>
    <t>766628697R00</t>
  </si>
  <si>
    <t>Montáž venkovních výplní otvorů ocelových plechových, sekčních zateplených garážových vrat 3300/3650 mm vč. technologie</t>
  </si>
  <si>
    <t>641990399R00</t>
  </si>
  <si>
    <t>Dodávka venkovních výplní otvorů ocelových plechových, sekčních zateplených garážových vrat 3300/3650 mm vč. technologie (před zadáním do výroby nutno zaměřit), vrata plechová modrá / modrá, RAL 5002 odp.logotypu Pantone 294 C, uzamykatelná</t>
  </si>
  <si>
    <t>(2)*2</t>
  </si>
  <si>
    <t>(3,300)*2</t>
  </si>
  <si>
    <t>(12,470*9,980)</t>
  </si>
  <si>
    <t>(9,980+12,470+9,980+12,470)+(12,470+12,470)+(12,470*2+4,900*2)</t>
  </si>
  <si>
    <t>(9,980+9,980)</t>
  </si>
  <si>
    <t>(12,470+12,470)+(12,470+12,470)+(12,470*2+4,900*2)</t>
  </si>
  <si>
    <t>(12,470+4,800*2)</t>
  </si>
  <si>
    <t>(12,470+4,800*2)*2</t>
  </si>
  <si>
    <t>(9,980+12,470+1,25*4)*2</t>
  </si>
  <si>
    <t>(9,980)*4,800-(3,300*3,650)*2+(1,500*4,800)*2</t>
  </si>
  <si>
    <t>(12,470)*4,800-(1,180*1,700)*2+(1,500*4,800)*2</t>
  </si>
  <si>
    <t>(9,980)*4,800-(1,180*1,700)*2+(1,500*4,800)*2</t>
  </si>
  <si>
    <t>(12,470)*4,800+(1,500*4,800)*2</t>
  </si>
  <si>
    <t>SO 01 (1) - Garáže_01</t>
  </si>
  <si>
    <t xml:space="preserve">HSV_PSV_M21 - Práce a dodávky HSV_Práce a dodávky PSV_Elektroinstalace M21 </t>
  </si>
  <si>
    <t>M-21 - ELEKTROINSTALACE</t>
  </si>
  <si>
    <t>HSV_PSV_M21</t>
  </si>
  <si>
    <t xml:space="preserve">Práce a dodávky HSV_Práce a dodávky PSV_Elektroinstalace M21 </t>
  </si>
  <si>
    <t>967031131R00</t>
  </si>
  <si>
    <t>Okopávka venk. omítky vč. vyškrábání a vyčištění svislých spár dilatačních přístavby a základního objektu (mezi m.č. 1.5, 1.6 a m.č. 1.4), svislý pás š. 500 mm</t>
  </si>
  <si>
    <t>((3,020)*0,500)*2</t>
  </si>
  <si>
    <t>978013161R00</t>
  </si>
  <si>
    <t>Okopávka vnitř. štukové omítky vč. vyškrábání a vyčištění svislých spár dilatačních přístavby a základního objektu (mezi m.č. 1.5, 1.6 a m.č. 1.4), svislý pás š. 500 mm</t>
  </si>
  <si>
    <t>((2,640)*0,500)*2</t>
  </si>
  <si>
    <t>977211192R01</t>
  </si>
  <si>
    <t>Zednická úprava dilatace (venkovní i vnitřní roh) - injektování cementové zálivky do spáry / PU pěna, osazení plast / nerez dilatačního profilu omítkového, vyplnění přiznané spáry trvale pružným tmelem</t>
  </si>
  <si>
    <t>(3,020)*2</t>
  </si>
  <si>
    <t>(2,640)*2</t>
  </si>
  <si>
    <t>Broušení, omytí a očištění podkladu pod omítky</t>
  </si>
  <si>
    <t>612421439R00</t>
  </si>
  <si>
    <t>Podkladní vyrovnávací venk. omítka VPC hladká fasáda</t>
  </si>
  <si>
    <t>612401391R00</t>
  </si>
  <si>
    <t>Štuková omítka vnitřní stěn</t>
  </si>
  <si>
    <t>967031131R00.1</t>
  </si>
  <si>
    <t>Okopávka venk. omítky vč. vyškrábání a vyčištění spár, nad základem pro dodatečnou izolaci svislých konstrukcí, vodorovný pás do š. 300 mm</t>
  </si>
  <si>
    <t>(1,670+0,800+12,760+0,130*2)*0,300-(2,400*0,300)*4</t>
  </si>
  <si>
    <t>978013161R00.1</t>
  </si>
  <si>
    <t>Okopávka vnitř. štukové omítky vč. vyškrábání a vyčištění spár, nad základem pro dodatečnou izolaci svislých konstrukcí, vodorovný pás š. 300 mm</t>
  </si>
  <si>
    <t>319230014R00</t>
  </si>
  <si>
    <t>Dodatečná izolace svislých konstrukcí zdiva do š. 400 mm (obvodové stěny, dělící vnitřní stěny, příčky) - vrážení nerez ocelových plechů do ložné spáry zdiva (alt. podřezávka s vkládáním izolace asfalt.pásů nebo PeHD s přesahem + vyklínování + injektáž; a</t>
  </si>
  <si>
    <t>413232285R00</t>
  </si>
  <si>
    <t>Zednické zapravení po realizaci dodatečné izolace svislých konstrukcí zdiva (obvodové stěny, dělící vnitřní stěny, příčky)</t>
  </si>
  <si>
    <t>612421449R00</t>
  </si>
  <si>
    <t>Podkladní vyrovnávací venk. omítka VPC hladká fasáda po "podřezávce"</t>
  </si>
  <si>
    <t>612401396R00</t>
  </si>
  <si>
    <t>Štuková omítka vnitřní stěn po "podřezávce"</t>
  </si>
  <si>
    <t>962032248R00</t>
  </si>
  <si>
    <t>Postupné odbourávání odtržených zděných částí atiky (ostatní související práce obsahem jiného projektu - jiného stavebního díla)</t>
  </si>
  <si>
    <t>m3</t>
  </si>
  <si>
    <t>331231126R00</t>
  </si>
  <si>
    <t>Zdivo z CP na MC vybouuraných částí atik vč. "zavázání" do stávajících konstrukcí</t>
  </si>
  <si>
    <t>965043425R00</t>
  </si>
  <si>
    <t>Demontáž stávající betonové "koruny"</t>
  </si>
  <si>
    <t>411321437R00</t>
  </si>
  <si>
    <t>Železobetonová "koruna" atiky vč. výztuže, bočnic bednění</t>
  </si>
  <si>
    <t>967031121R00</t>
  </si>
  <si>
    <t>Okopávka venk. omítky vč. vyškrábání a vyčištění spár - podél vlásečnicových trhlin, š. do 150 mm</t>
  </si>
  <si>
    <t>978013151R00</t>
  </si>
  <si>
    <t>Okopávka vnitř. štukové omítky stěn vč. vyškrábání a vyčištění svislých spár - podél vlásečnicových trhlin, š. do 150 mm</t>
  </si>
  <si>
    <t>413232211R00</t>
  </si>
  <si>
    <t>Zednická úprava vlásečnicových trhlin v ploše (venkovní a vnitřní) - injektování cementové zálivky do spáry, montáž výztužné skl.bandáže do lep.</t>
  </si>
  <si>
    <t>978011125R00</t>
  </si>
  <si>
    <t>Okopávka vnitř. štukové omítky stropů a stěn vč. vyškrábání a vyčištění vodorovných styčnýchých spár PREFA panelů - podélných a vodorovných dilatačních trhlin, š. do 150 mm</t>
  </si>
  <si>
    <t>413232234R00</t>
  </si>
  <si>
    <t>Zednická úprava dilatačních trhlin styku PREFA stropních panelů vč.lokální reprofilace (vnitřní; styk mezi panel/panel, panel/vnitř.štuk.omítka)-zaříznutí, montáž ukončovací omítkové lišty plast / nerez, zatažení trvale pružným tmelem</t>
  </si>
  <si>
    <t>611325427R00</t>
  </si>
  <si>
    <t>Štuková omítka vnitřní stropů a stěn, podél dilatace</t>
  </si>
  <si>
    <t>622311986R00</t>
  </si>
  <si>
    <t>Oprava povrchu venk. betonového základového soklu, okopávka vadných povrchů, očištění, penetrace "spojovací můstek", provedení sanačním cementovým lepidlem-potěrem na bet.kce, např. WEBER-TERRANOVA</t>
  </si>
  <si>
    <t>96508158R00</t>
  </si>
  <si>
    <t>Okopávka a mechanické vybroušení povrchů betonových podlah, odmaštění + vyčištění + vysátí povrchu (příprava podkladu pro další vrstvu)</t>
  </si>
  <si>
    <t>632417198R00</t>
  </si>
  <si>
    <t>Sanační podlahová průmyslová nivelační stěrka např. WEBER-TERRANOVA vč. dispersního nátěru "spojovací můstek", např. WEBER-TERRANOVA</t>
  </si>
  <si>
    <t>783230119R00</t>
  </si>
  <si>
    <t>Ochranný omyvatelný nátěr stěn do v. 150 mm (realizováno z podlahové stěrky)</t>
  </si>
  <si>
    <t>413232248R00</t>
  </si>
  <si>
    <t>Zednické zapravení prostupů, dodatečné vložení chrániček, osazení krytek (růžic)</t>
  </si>
  <si>
    <t>622421131R00.1</t>
  </si>
  <si>
    <t>Podkladní vyrovnávací omítka VPC hladká</t>
  </si>
  <si>
    <t>730111122R00</t>
  </si>
  <si>
    <t>Výměna odtahu spalin plynového kotle (vnitřní i venkovní část zakončená typovou hlavicí)</t>
  </si>
  <si>
    <t>413232288R00</t>
  </si>
  <si>
    <t>Zednické a protipožární zapravení odtahu spalin plynového kotle (vnitřní i venkovní část zakončená typovou hlavicí)</t>
  </si>
  <si>
    <t>730111127R00</t>
  </si>
  <si>
    <t>Spuštění plynového kotle vč. schéma</t>
  </si>
  <si>
    <t>953945111R00</t>
  </si>
  <si>
    <t>Dodávka a osazení nových krycích mřížek odvětrávacích otvorů do rozm. 150/150 mm (venkovní ocelové nerez) vč. demontáže stávajících</t>
  </si>
  <si>
    <t>953944111R00</t>
  </si>
  <si>
    <t>Dodávka a osazení nových krycích mřížek odvětrávacích otvorů do rozm. 150/150 mm (vnitřní plast) vč. demontáže stávajících</t>
  </si>
  <si>
    <t>751111618R01</t>
  </si>
  <si>
    <t>Dodávka a osazení el. axiálního ventilátoru pro odvětrání plynové kotelny vč. el. propojení, demontáže stávajícícho</t>
  </si>
  <si>
    <t>596751115R00</t>
  </si>
  <si>
    <t>Dodávka a montáž okapového chodníku vnějšího obvodu fasády - napojení na terén (demontáž stávajícího, ruční výkop, štěrkový podsyp 100 mm, štěrkopískové lože 40 mm, betonové typové desky 500/500 mm do spádu od objektu 3°)</t>
  </si>
  <si>
    <t>(12,760)*0,500</t>
  </si>
  <si>
    <t>(2,550+1,670+3,360+0,720)*0,500</t>
  </si>
  <si>
    <t>784453402R00</t>
  </si>
  <si>
    <t>Malba vnitřní stěn a stropů bílá otěruvzdorná vč. škrábání starých maleb, broušení, vyrovnání, sjednocení povrchu, dispersní nátěr; např. PRIMALEX PLUS</t>
  </si>
  <si>
    <t>783225400R00</t>
  </si>
  <si>
    <t>Antikorozní krycí nátěr ocelových konstrukcí kotev vč. přípravy podkladu, očištění a oškrábání, odmaštění stávajících ploch (dveře RAL 5002 odpovídající firemnímu logotypu Pantone 294 C; potrubí ocelové plynové - dle normy/vyhlášky; ostatní bílá)</t>
  </si>
  <si>
    <t>783226100R00</t>
  </si>
  <si>
    <t>Antikorozní nátěr ocelových kotev střešní a fasádní části vč. prodloužení kotev (RAL 5002 odpovídající firemnímu logotypu Pantone 294 C příp. dle normy/vyhlášky)</t>
  </si>
  <si>
    <t>M-21</t>
  </si>
  <si>
    <t>ELEKTROINSTALACE</t>
  </si>
  <si>
    <t>M-21 210100R00</t>
  </si>
  <si>
    <t>Demontáž ovladačů svítidel – vypínač na omítku</t>
  </si>
  <si>
    <t>(7)</t>
  </si>
  <si>
    <t>M-21 210100R00.1</t>
  </si>
  <si>
    <t>Demontáž svítidel – svítidlo na stěnu / strop na omítku</t>
  </si>
  <si>
    <t>(6)</t>
  </si>
  <si>
    <t>M-21 210100R00.2</t>
  </si>
  <si>
    <t>Demontáž svítidel – zářivkové svítidlo na stěnu / strop na omítku</t>
  </si>
  <si>
    <t>100</t>
  </si>
  <si>
    <t>51</t>
  </si>
  <si>
    <t>M-21 210100R00.3</t>
  </si>
  <si>
    <t>Demontáž zásuvek jednonásobných – 250 V na omítku</t>
  </si>
  <si>
    <t>102</t>
  </si>
  <si>
    <t>M-21 210100R00.4</t>
  </si>
  <si>
    <t>Demontáž zásuvek 16A/400 – 400 V na omítku</t>
  </si>
  <si>
    <t>104</t>
  </si>
  <si>
    <t>53</t>
  </si>
  <si>
    <t>M-21 210100R00.5</t>
  </si>
  <si>
    <t>Demontáž venkovních svítidel VO - osvětlení plochy areálu na ocelové konzole fasády (pro zpětné použití)</t>
  </si>
  <si>
    <t>106</t>
  </si>
  <si>
    <t>M-21 210100R00.6</t>
  </si>
  <si>
    <t>Demontáž pojistkové skříně rozm. 300/500 mm na J fasádě (vyzbrojení pro zpětné použití)</t>
  </si>
  <si>
    <t>108</t>
  </si>
  <si>
    <t>55</t>
  </si>
  <si>
    <t>M-21 210100R00.7</t>
  </si>
  <si>
    <t>Pomocné výkony pro demontáž</t>
  </si>
  <si>
    <t>110</t>
  </si>
  <si>
    <t>M-21 210100R00.8</t>
  </si>
  <si>
    <t>Montáž ovladačů svítidel – vypínač na omítku kpl (krabice+strojek+rámeček+ostatní), spínač jednopólový IP44 10 AX, 250 V AC, upevnění šrouby, šroubové svorky</t>
  </si>
  <si>
    <t>112</t>
  </si>
  <si>
    <t>57</t>
  </si>
  <si>
    <t>M-21 210100R00.9</t>
  </si>
  <si>
    <t>Montáž svítidel – svítidlo na stěnu / strop na omítku kpl, nástěnné / stropní svítidlo 1xE27/100W/230V IP44</t>
  </si>
  <si>
    <t>114</t>
  </si>
  <si>
    <t>M-21 210100R00.10</t>
  </si>
  <si>
    <t>Montáž svítidel – zářivkové svítidlo na stěnu / strop na omítku kpl, průmyslové zářivkové jednotrubicové svítidlo (IP65) pro zářivky T8 (26 mm) vybavené elektronickým značkovým předřadníkem, vč. zdroje, trubic</t>
  </si>
  <si>
    <t>116</t>
  </si>
  <si>
    <t>59</t>
  </si>
  <si>
    <t>M-21 210100R00.11</t>
  </si>
  <si>
    <t>Montáž zásuvek jednonásobných – 250 V na omítku kpl (krabice+strojek+rámeček+ostatní), IP44, s ochranným kolíkem, s víčkem, 16 A 250 V AC</t>
  </si>
  <si>
    <t>118</t>
  </si>
  <si>
    <t>M-21 210100R00.12</t>
  </si>
  <si>
    <t>Montáž zásuvek 16A/400 – 400 V na omítku kpl, zásuvka 5P 16A/400, IP44 TT</t>
  </si>
  <si>
    <t>120</t>
  </si>
  <si>
    <t>61</t>
  </si>
  <si>
    <t>M-21 210100R00.13</t>
  </si>
  <si>
    <t>Montáž venkovních svítidel VO (zpětná bez úprav) - osvětlení plochy areálu na ocelové konzole fasády</t>
  </si>
  <si>
    <t>122</t>
  </si>
  <si>
    <t>M-21 210100R00.14</t>
  </si>
  <si>
    <t>Montáž pojistkové skříně rozm. 300/500 mm na J fasádě (vyzbrojení stáv.jističi)</t>
  </si>
  <si>
    <t>124</t>
  </si>
  <si>
    <t>63</t>
  </si>
  <si>
    <t>M-21 210100R00.15</t>
  </si>
  <si>
    <t>Materiál drobný - montáž</t>
  </si>
  <si>
    <t>126</t>
  </si>
  <si>
    <t>Dodávka ovladačů svítidel – vypínač na omítku kpl (krabice+strojek+rámeček+ostatní), spínač jednopólový IP44 10 AX, 250 V AC, upevnění šrouby, šroubové svorky</t>
  </si>
  <si>
    <t>128</t>
  </si>
  <si>
    <t>65</t>
  </si>
  <si>
    <t>Dodávka svítidel – svítidlo na stěnu / strop na omítku kpl, nástěnné / stropní svítidlo 1xE27/100W/230V IP44</t>
  </si>
  <si>
    <t>130</t>
  </si>
  <si>
    <t>Dodávka svítidel – zářivkové svítidlo na stěnu / strop na omítku kpl, průmyslové zářivkové jednotrubicové svítidlo (IP65) pro zářivky T8 (26 mm) vybavené elektronickým značkovým předřadníkem, vč. zdroje, trubic</t>
  </si>
  <si>
    <t>132</t>
  </si>
  <si>
    <t>67</t>
  </si>
  <si>
    <t>Dodávka zásuvek jednonásobných – 250 V na omítku kpl (krabice+strojek+rámeček+ostatní), IP44, s ochranným kolíkem, s víčkem, 16 A 250 V AC</t>
  </si>
  <si>
    <t>134</t>
  </si>
  <si>
    <t>Dodávka zásuvek 16A/400 – 400 V na omítku kpl, zásuvka 5P 16A/400, IP44 TT</t>
  </si>
  <si>
    <t>136</t>
  </si>
  <si>
    <t>69</t>
  </si>
  <si>
    <t>Dodávka pojistkové skříně rozm. 300/500 mm na J fasádě (vyzbrojení stáv.jističi)</t>
  </si>
  <si>
    <t>138</t>
  </si>
  <si>
    <t>Materiál drobný - dodávka</t>
  </si>
  <si>
    <t>140</t>
  </si>
  <si>
    <t>71</t>
  </si>
  <si>
    <t>M-21 210100R01</t>
  </si>
  <si>
    <t>Pospojení elektroinstalace v rozváděči vč. schéma</t>
  </si>
  <si>
    <t>142</t>
  </si>
  <si>
    <t>SO 02 (1) - Přístřešek PTU_01</t>
  </si>
  <si>
    <t>Okopávka venkovní omítky betonového soklu vč. vyškrábání a vyčištění spár</t>
  </si>
  <si>
    <t>(8,220+0,350+1,260)*(0,800+0,320+1,035+1,730)/2</t>
  </si>
  <si>
    <t>Omítka soklu systémová na lep. kontaktní, omítka marmolitová omítka např. WEBER - TERRANOVA weber.pas marmolit MAR1 G03 (HBW 25)</t>
  </si>
  <si>
    <t>642944362R00</t>
  </si>
  <si>
    <t>Demontáž a zpětná montáž střešních žlabů a svodů</t>
  </si>
  <si>
    <t>Demontáž vlnité plechové krytiny vč. kotvení</t>
  </si>
  <si>
    <t>(8,220*6,950)</t>
  </si>
  <si>
    <t>642944125R00</t>
  </si>
  <si>
    <t>Dodávka a montáž vlnité plechové krytiny vč. kotvení</t>
  </si>
  <si>
    <t>767995534R00</t>
  </si>
  <si>
    <t>Demontáž, podložení klínování ocel.podkladními plechy a zpětná montáž stávajících krokví "po vlašsku" vazniček U 80 svařením vč. ocel.klínů, zvýšení sklonu střechy na 2,5° (zvýšení o 1,7°)</t>
  </si>
  <si>
    <t>764900059R00.1</t>
  </si>
  <si>
    <t>(8,220+6,950)*2</t>
  </si>
  <si>
    <t>783225300R00</t>
  </si>
  <si>
    <t>Antikorozní krycí nátěr ocelových konstrukcí, ocelových krytin a plechů klepířských konstrukcí, oboustranný, po celém obvodu, vč. přípravy podkladu, očištění a oškrábání, odmaštění stávajících ploch</t>
  </si>
  <si>
    <t>ssoub</t>
  </si>
  <si>
    <t>SO 03 (1) - Sklad hořlavin_01</t>
  </si>
  <si>
    <t>HSV_PSV_M - Práce a dodávky HSV_Práce a dodávky PSV_Elektroinstalace M</t>
  </si>
  <si>
    <t>HSV_PSV_M</t>
  </si>
  <si>
    <t>Práce a dodávky HSV_Práce a dodávky PSV_Elektroinstalace M</t>
  </si>
  <si>
    <t>(9,190+2,600+2,620)*0,300-(1,480*0,300)*2-(0,900*0,300)*1</t>
  </si>
  <si>
    <t>(2,940)*0,300</t>
  </si>
  <si>
    <t>(2,620+0,630+9,190)*0,300</t>
  </si>
  <si>
    <t>(6,170)*0,300</t>
  </si>
  <si>
    <t>Okopávka vnitř. štukové omítky stropů vč. vyškrábání vlásečnicových trhlin, š. do 150 mm</t>
  </si>
  <si>
    <t>Zednická úprava vlásečnicových trhlin stropu v ploše (venkovní a vnitřní) - injektování cementové zálivky do spáry, montáž výztužné skl.bandáže do lep.</t>
  </si>
  <si>
    <t>Štuková omítka vnitřní stropů po opravě trhlinek</t>
  </si>
  <si>
    <t>((9,190+2,600+2,620)-(1,480)*2-(0,900)*1)*0,436</t>
  </si>
  <si>
    <t>(2,940)*0,436</t>
  </si>
  <si>
    <t>(2,620+0,630+9,190)*0,436</t>
  </si>
  <si>
    <t>(6,170)*0,436</t>
  </si>
  <si>
    <t>Dodávka a osazení nových krycích mřížek odvětrávacích otvorů do rozm. 340/650 mm (venkovní ocelové nerez) vč. demontáže stávajících</t>
  </si>
  <si>
    <t>(1)*1</t>
  </si>
  <si>
    <t>(1)*2</t>
  </si>
  <si>
    <t>Dodávka a osazení nových krycích mřížek odvětrávacích otvorů do rozm. 340/650 mm (vnitřní plast) vč. demontáže stávajících</t>
  </si>
  <si>
    <t>(9,910)*0,500</t>
  </si>
  <si>
    <t>(6,170)*0,500</t>
  </si>
  <si>
    <t>Antikorozní krycí nátěr ocelových konstrukcí vč. přípravy podkladu, očištění a oškrábání, odmaštění stávajících ploch (dveře RAL 5002 odpovídající firemnímu logotypu Pantone 294 C; potrubí ocelové plynové - dle normy/vyhlášky; ostatní bílá)</t>
  </si>
  <si>
    <t>(9,190)+(3,300)*2</t>
  </si>
  <si>
    <t>Demontáž venkovní zásuvkové skříně plastové rozm. 260/360 mm hl. 125 mm osazené na venkovní omítce Z fasády m.č. 3.4 myčka – wap, zásuvka 32 A, 2x32A5p400V, počet zásuvek s ochranným kontaktem 2, krytí IP65 (pro zpětné použití)</t>
  </si>
  <si>
    <t>Demontáž pojistkové skříně rozm. 300/500 mm vnitřního prostoru m.č. 3.4 myčka – wap</t>
  </si>
  <si>
    <t>Demontáž pojistkové skříně vnitřního prostoru m.č. 3.1 předsíň skladu, rozm.400/800 mm,hl.300 mm,na omítku</t>
  </si>
  <si>
    <t>Montáž zpětná venkovní zásuvkové skříně plastové rozm. 260/360 mm hl. 125 mm osazené na venkovní omítce Z fasády m.č. 3.4 myčka – wap, zásuvka 32 A, 2x32A5p400V, počet zásuvek s ochranným kontaktem 2, krytí IP65</t>
  </si>
  <si>
    <t>Montáž pojistkové skříně rozm. 300/500 mm vnitřního prostoru m.č. 3.4 myčka – wap (vyzbrojení stáv.jističi)</t>
  </si>
  <si>
    <t>Montáž pojistkové skříně vnitřního prostoru m.č. 3.1 předsíň skladu,rozm.400/800 mm,hl.300 mm,na omítku (vyzbrojení stáv.jističi)</t>
  </si>
  <si>
    <t>Dodávka pojistkové skříně rozm. 300/500 mm vnitřního prostoru m.č. 3.4 myčka – wap (vyzbrojení stáv.jističi)</t>
  </si>
  <si>
    <t>Dodávka pojistkové skříně vnitřního prostoru m.č. 3.1 předsíň skladu,rozm.400/800 mm,hl.300 mm,na omítku (vyzbrojení stáv.jističi)</t>
  </si>
  <si>
    <t>SO 04 (1) - Objekt dopr. mech..._01</t>
  </si>
  <si>
    <t>HSV_PSV_M - Práce a dodávky HSV_Práce a dodávky PSV_Elektroinstalace M21</t>
  </si>
  <si>
    <t>Práce a dodávky HSV_Práce a dodávky PSV_Elektroinstalace M21</t>
  </si>
  <si>
    <t>(9,980)*0,300-(3,300*0,300)*2</t>
  </si>
  <si>
    <t>(12,470)*0,300</t>
  </si>
  <si>
    <t>(9,980)*0,300</t>
  </si>
  <si>
    <t>Zednická úprava vlásečnicových trhlin stěn v ploše (venkovní a vnitřní) - injektování cementové zálivky do spáry, montáž výztužné skl.bandáže do lep.</t>
  </si>
  <si>
    <t>Zednická úprava vlásečnicových trhlin stropu v ploše (vnitřní) - injektování cementové zálivky do spáry, montáž výztužné skl.bandáže do lep.</t>
  </si>
  <si>
    <t>Dodávka a osazení nových krycích mřížek odvětrávacích otvorů do rozm. 250/250 mm (venkovní ocelové nerez) vč. demontáže stávajících</t>
  </si>
  <si>
    <t>Dodávka a osazení nových krycích mřížek odvětrávacích otvorů do rozm. 250/250 mm (vnitřní plast) vč. demontáže stávajících</t>
  </si>
  <si>
    <t>Dodávka a osazení el. axiálního ventilátoru pro odvětrání vč. el. propojení, demontáže stávajícícho</t>
  </si>
  <si>
    <t>953945121R00</t>
  </si>
  <si>
    <t>Dodávka a osazení nových krycích mřížek odvětrávacích otvorů do rozm. Ø 100 mm (venkovní ocelové nerez) vč. demontáže stávajících</t>
  </si>
  <si>
    <t>(15)</t>
  </si>
  <si>
    <t>953944125R00</t>
  </si>
  <si>
    <t>Dodávka a osazení nových krycích mřížek odvětrávacích otvorů do rozm. Ø 100 mm (vnitřní plast) vč. demontáže stávajících</t>
  </si>
  <si>
    <t>(15)*2</t>
  </si>
  <si>
    <t>(16)</t>
  </si>
  <si>
    <t>Montáž svítidel – průmyslové zářivkové svítidlo na omítku kpl, nástěnné / stropní svítidlo zářivkové svítidlo 3619PR, osazení 2x36W, zdroj zářivka T8, patice G13, rozměry (dl.1280 / š.170 / v.95), vč. zdroje, trubic</t>
  </si>
  <si>
    <t>Dodávka svítidel – průmyslové zářivkové svítidlo na omítku kpl, nástěnné / stropní svítidlo zářivkové svítidlo 3619PR, osazení 2x36W, zdroj zářivka T8, patice G13, rozměry (dl.1280 / š.170 / v.95), vč. zdroje, trubic</t>
  </si>
  <si>
    <t>Objekt1 - VON -Vedl.ostat...</t>
  </si>
  <si>
    <t>Pol1</t>
  </si>
  <si>
    <t>Zařízení staveniště</t>
  </si>
  <si>
    <t>Pol2</t>
  </si>
  <si>
    <t>Pol3</t>
  </si>
  <si>
    <t>Pol4</t>
  </si>
  <si>
    <t>Pol5</t>
  </si>
  <si>
    <t>SO 01 (2) - Venkovní objekty</t>
  </si>
  <si>
    <t>HSV - Práce a dodávky HSV</t>
  </si>
  <si>
    <t xml:space="preserve">    3 - Venkovní objekty</t>
  </si>
  <si>
    <t>HSV</t>
  </si>
  <si>
    <t>Práce a dodávky HSV</t>
  </si>
  <si>
    <t>132201101</t>
  </si>
  <si>
    <t>Hloubení rýh šířky do 60 cm v hornině tř. 4 objemu do 100 m3</t>
  </si>
  <si>
    <t>((12,00+12,00+14,00+14,00)*1,00)*0,30"odkop pro DN 125</t>
  </si>
  <si>
    <t>((14,00+13,00)*1,00)*0,30"odkop pro DN 160</t>
  </si>
  <si>
    <t>139601103</t>
  </si>
  <si>
    <t>Ruční výkop jam, rýh a šachet v hornině tř. 4</t>
  </si>
  <si>
    <t>((1,00*1,00)*0,30)*3"odkop pro napojení do šachet</t>
  </si>
  <si>
    <t>((1,00*1,00)*0,30)*3"odkop pro osazení a napojení kanal.vpustí</t>
  </si>
  <si>
    <t>175101101</t>
  </si>
  <si>
    <t>Obsyp potrubí s dodáním štěrkopísku fr. 0-22 mm</t>
  </si>
  <si>
    <t>((12,00+12,00+14,00+14,00)*0,30)*0,30"obsyp potrubí DN 125</t>
  </si>
  <si>
    <t>((14,00+13,00)*0,30)*0,35"obsyp potrubí DN 160</t>
  </si>
  <si>
    <t>174101102</t>
  </si>
  <si>
    <t>Zásyp ruční se zhutněním po vrstvách a´ 200 mm</t>
  </si>
  <si>
    <t>((12,00+12,00+14,00+14,00)*0,30)*0,70"zásyp potrubí DN 125</t>
  </si>
  <si>
    <t>((14,00+13,00)*0,30)*0,65"zásyp potrubí DN 160</t>
  </si>
  <si>
    <t>((1,00*1,00)*0,30)*3"zásyp po napojení do šachet</t>
  </si>
  <si>
    <t>((1,00*1,00)*0,30)*3"zásyp po osazení a napojení kanal.vpustí</t>
  </si>
  <si>
    <t>162201101</t>
  </si>
  <si>
    <t>Vodorovné přemístění výkopku z hornin tř. 1-4 do 20 m</t>
  </si>
  <si>
    <t>((12,00+12,00+14,00+14,00)*0,30)*0,30*1,13"potrubí DN 125</t>
  </si>
  <si>
    <t>((14,00+13,00)*0,30)*0,35*1,13"potrubí DN 160</t>
  </si>
  <si>
    <t>16710101</t>
  </si>
  <si>
    <t>Nakládání výkopku z hornin tř. 1-4 v množství do 100 m3</t>
  </si>
  <si>
    <t>162701105</t>
  </si>
  <si>
    <t>Vodorovné přemístění výkopku z hornin tř. 1-4 do 10000 m</t>
  </si>
  <si>
    <t>171201201</t>
  </si>
  <si>
    <t>Uložení sypaniny na skládku</t>
  </si>
  <si>
    <t>199000002</t>
  </si>
  <si>
    <t>Poplatek za skládku horniny tř. 1-4</t>
  </si>
  <si>
    <t>(((12,00+12,00+14,00+14,00)*0,30)*0,30*1,13)*1,70"potrubí DN 125</t>
  </si>
  <si>
    <t>(((14,00+13,00)*0,30)*0,35*1,13)*1,70"potrubí DN 160</t>
  </si>
  <si>
    <t>721233219</t>
  </si>
  <si>
    <t>Osazení kanalizační vpusti s lapačem střešních splavenin</t>
  </si>
  <si>
    <t>4"potrubí DN 125</t>
  </si>
  <si>
    <t>721241102</t>
  </si>
  <si>
    <t>kanalizační vpusť s lapačem střešních splavenin KV 125</t>
  </si>
  <si>
    <t>275313613</t>
  </si>
  <si>
    <t>Založení a obetonování kanalizační vpusti z betonu C 20/25</t>
  </si>
  <si>
    <t>(0,018)*4"kanalizační vpusti</t>
  </si>
  <si>
    <t>721194105</t>
  </si>
  <si>
    <t>Napojení kanalizační vpusti k ležatému potrubí dešťové kanalizace</t>
  </si>
  <si>
    <t>721194110</t>
  </si>
  <si>
    <t>Napojení kanalizační vpusti na svislý dešťový svod</t>
  </si>
  <si>
    <t>871313120</t>
  </si>
  <si>
    <t>Montáž potrubí z kanalizačních trub DN 125 z PVC otevřený výkop</t>
  </si>
  <si>
    <t>999120033</t>
  </si>
  <si>
    <t>kanalizační potrubí z trub KG DN 125</t>
  </si>
  <si>
    <t>871313121</t>
  </si>
  <si>
    <t>Montáž potrubí z kanalizačních trub DN 160 z PVC otevřený výkop</t>
  </si>
  <si>
    <t>999120034</t>
  </si>
  <si>
    <t>kanalizační potrubí z trub KG DN 160</t>
  </si>
  <si>
    <t>871313129</t>
  </si>
  <si>
    <t>Montáž potrubí tvarovek z kanalizačních trub PVC otevřený výkop</t>
  </si>
  <si>
    <t>3"potrubí koleno DN 125</t>
  </si>
  <si>
    <t>1"potrubí T-kus DN 160/160/125</t>
  </si>
  <si>
    <t>999120032</t>
  </si>
  <si>
    <t>kanalizační tvarovka PVC koleno DN 125</t>
  </si>
  <si>
    <t>999120032.1</t>
  </si>
  <si>
    <t>kanalizační tvarovka PVC napojovací T-kus DN 160/160/125</t>
  </si>
  <si>
    <t>130901127</t>
  </si>
  <si>
    <t>Bourání konstrukcí v hloubených vykopávkách ze zdiva z betonu prostého - průrazy do pl. 0,04 m2</t>
  </si>
  <si>
    <t>2"průrazy stěn revizních šachet pro potrubí DN 160</t>
  </si>
  <si>
    <t>279311919</t>
  </si>
  <si>
    <t>Zednické zapracování a utěsnění prostupů stěn revizních šachet do pl. 0,04 m2</t>
  </si>
  <si>
    <t>2"průrazy stěn revizních šachet po osazení potrubí DN 160</t>
  </si>
  <si>
    <t>279311919.1</t>
  </si>
  <si>
    <t>Zkouška těsnosti potrubí z PVC KG do DN 200</t>
  </si>
  <si>
    <t>(52,00+27,00)"potrubí DN 125+DN 160</t>
  </si>
  <si>
    <t>998011010</t>
  </si>
  <si>
    <t>Přesun hmot pro budovy zděné v do 12 m</t>
  </si>
  <si>
    <t>SO 02 (2) - Hala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</si>
  <si>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</si>
  <si>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</si>
  <si>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</si>
  <si>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</si>
  <si>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</si>
  <si>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</si>
  <si>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</si>
  <si>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</si>
  <si>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</si>
  <si>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</si>
  <si>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722 - Zdravotně technická instalace - ZTi</t>
  </si>
  <si>
    <t xml:space="preserve">    735 - Vytápění - UT</t>
  </si>
  <si>
    <t xml:space="preserve">    731 - UT - Kotelny</t>
  </si>
  <si>
    <t xml:space="preserve">    732 - UT - Strojovny</t>
  </si>
  <si>
    <t xml:space="preserve">    733 - UT - Rozvod potrubí</t>
  </si>
  <si>
    <t xml:space="preserve">    734 - UT - Armatury</t>
  </si>
  <si>
    <t xml:space="preserve">    D1 - UT - Otopná tělesa</t>
  </si>
  <si>
    <t xml:space="preserve">    749 - Elektromontáže - Ei</t>
  </si>
  <si>
    <t xml:space="preserve">    749-1 - Ei - Specifikace č. 1 - Rozváděč RE</t>
  </si>
  <si>
    <t xml:space="preserve">    749-2 - Ei - Specifikace č. 2 - Rozváděč RH</t>
  </si>
  <si>
    <t xml:space="preserve">    749-3 - Ei - Specifikace č. 3 - Rozváděč suterénu R 2</t>
  </si>
  <si>
    <t xml:space="preserve">    749-4 - Ei - Specifikace č. 4 - Rozváděč nové haly R 8</t>
  </si>
  <si>
    <t xml:space="preserve">    749-5 - Ei - Specifikace č. 5 - Elektromateriál</t>
  </si>
  <si>
    <t xml:space="preserve">    749-6 - Ei - Specifikace č. 6 - Elektromontáže</t>
  </si>
  <si>
    <t xml:space="preserve">    749-7 - Ei - Specifikace č. 7 - Související stavební práce</t>
  </si>
  <si>
    <t xml:space="preserve">    749-8 - Ei - Specifikace č. 8 - Materiál pro hromosvody</t>
  </si>
  <si>
    <t xml:space="preserve">    749-9 - Ei - Specifikace č. 9 - Motáže hromosvodů a uzemnění</t>
  </si>
  <si>
    <t xml:space="preserve">    751 - Vzduchotechnika - VZT</t>
  </si>
  <si>
    <t xml:space="preserve">    751-1 - VZT - Specifikace č. 1 - Montáže sociální zařízení</t>
  </si>
  <si>
    <t xml:space="preserve">    751-2 - VZT - Specifikace č. 2 - Materiál sociální zařízení</t>
  </si>
  <si>
    <t xml:space="preserve">    751-3 - VZT - Specifikace č. 3 - Montáže větrání montážní jámy (pouze přivedení k montážní jámě)</t>
  </si>
  <si>
    <t xml:space="preserve">    751-4 - VZT - Specifikace č. 4 - Materiál větrání montážní jámy  (pouze přivedení k montážní jámě)</t>
  </si>
  <si>
    <t xml:space="preserve">    D2 - VZT - Specifikace č. 4 - Montáže odsávání výfukových splodin aut</t>
  </si>
  <si>
    <t xml:space="preserve">    751-5 - VZT - Specifikace č. 5 - Materiál odsávání výfukových splodin aut</t>
  </si>
  <si>
    <t xml:space="preserve">    751-6 - VZT - Specifikace č. 6 - Montáže v HZS, Lešení,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</si>
  <si>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</si>
  <si>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</si>
  <si>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</si>
  <si>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</si>
  <si>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</si>
  <si>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</si>
  <si>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</si>
  <si>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</si>
  <si>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</si>
  <si>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OST - Ostatní</t>
  </si>
  <si>
    <t>Zemní práce</t>
  </si>
  <si>
    <t>131301101</t>
  </si>
  <si>
    <t>Hloubení jam nezapažených v hornině tř. 4 objemu do 100 m3</t>
  </si>
  <si>
    <t>132301202</t>
  </si>
  <si>
    <t>Hloubení rýh š do 2000 mm v hornině tř. 4 objemu do 1000 m3</t>
  </si>
  <si>
    <t>(1,95-0,65)*(5,5*2+3,5+10,475*2+19,3)*1,8+(1,95-0,65)*19*2"pasy</t>
  </si>
  <si>
    <t>161101101</t>
  </si>
  <si>
    <t>Svislé přemístění výkopku z horniny tř. 1 až 4 hl výkopu do 2,5 m</t>
  </si>
  <si>
    <t>162601102</t>
  </si>
  <si>
    <t>Vodorovné přemístění do 5000 m výkopku/sypaniny z horniny tř. 1 až 4</t>
  </si>
  <si>
    <t>167101102</t>
  </si>
  <si>
    <t>Nakládání výkopku z hornin tř. 1 až 4 přes 100 m3</t>
  </si>
  <si>
    <t>156,772+177,515-148,912</t>
  </si>
  <si>
    <t>171201211</t>
  </si>
  <si>
    <t>Poplatek za uložení odpadu ze sypaniny na skládce (skládkovné)</t>
  </si>
  <si>
    <t>174101101</t>
  </si>
  <si>
    <t>Zásyp jam, šachet rýh nebo kolem objektů sypaninou se zhutněním</t>
  </si>
  <si>
    <t>175101201</t>
  </si>
  <si>
    <t>Obsypání objektu nad přilehlým původním terénem sypaninou bez prohození, uloženou do 3 m</t>
  </si>
  <si>
    <t>175101209</t>
  </si>
  <si>
    <t>Příplatek k obsypání objektu za ruční prohození sypaniny, uložené do 3 m</t>
  </si>
  <si>
    <t>129,674+19,238</t>
  </si>
  <si>
    <t>181951102</t>
  </si>
  <si>
    <t>Úprava pláně v hornině tř. 1 až 4 se zhutněním</t>
  </si>
  <si>
    <t>Zakládání</t>
  </si>
  <si>
    <t>273321611</t>
  </si>
  <si>
    <t>Základové desky ze ŽB bez zvýšených nároků na prostředí tř. C 30/37</t>
  </si>
  <si>
    <t>10,1*3*0,3"deska montážní jámy</t>
  </si>
  <si>
    <t>274313711</t>
  </si>
  <si>
    <t>Základové pásy z betonu tř. C 20/25</t>
  </si>
  <si>
    <t>274351215</t>
  </si>
  <si>
    <t>Zřízení bednění stěn základových pasů</t>
  </si>
  <si>
    <t>1,6*2*((5,525+0,4)*2+(2,65+0,4)+10,475*2+(20-0,8))+1,6*2*(30,9-1,2)+1,6*2*(10,55+0,425)"</t>
  </si>
  <si>
    <t>274351216</t>
  </si>
  <si>
    <t>Odstranění bednění stěn základových pasů</t>
  </si>
  <si>
    <t>278353152</t>
  </si>
  <si>
    <t>Bednění prostupů v základech průřezu do 0,25 m2 hl 2 m</t>
  </si>
  <si>
    <t>kus</t>
  </si>
  <si>
    <t>Svislé a kompletní konstrukce</t>
  </si>
  <si>
    <t>311238144</t>
  </si>
  <si>
    <t>Zdivo nosné vnitřní z cihel broušených POROTHERM tl 300 mm pevnosti P10 lepených tenkovrstvou maltou</t>
  </si>
  <si>
    <t>1,5*20"střední zed</t>
  </si>
  <si>
    <t>(2,1+0,6)/2*6*2*2"velké štíty</t>
  </si>
  <si>
    <t>(2,5+0,5)/2*7,2"malý pultový štít</t>
  </si>
  <si>
    <t>3,6*(1,5+0,5)/2*2"malý sedlový štít</t>
  </si>
  <si>
    <t>Mezisoučet"zdivo nad prvním věncem obvodové</t>
  </si>
  <si>
    <t>3*(3,2+3,25)+4,5*(1,2+1,1+0,7)"střední zdivo</t>
  </si>
  <si>
    <t>311238627</t>
  </si>
  <si>
    <t>Zdivo nosné vnější tepelně izolační z cihel broušených POROTHERM tl 440 mm U = 0,20 W/m2K na maltu</t>
  </si>
  <si>
    <t>3*2*(19+30,55-2*0,44)-3*(4*2+1,1+2,8)-2,1*1,5*4-2,1*0,8*4-1,6*0,8*8-1,1*1,5-1*2,8-3*1,5"obvod po první věnec</t>
  </si>
  <si>
    <t>3*(11,6+0,3+7,2)-1,1*2,1-3*2,8"střední zeď po první věnec</t>
  </si>
  <si>
    <t>1,5*(20+11,05+0,75+1,2)"obvod po druhý věnec</t>
  </si>
  <si>
    <t>311311951</t>
  </si>
  <si>
    <t>Nosná zeď z betonu prostého tř. C 20/25</t>
  </si>
  <si>
    <t>(9,1*2+1,5*2+0,5*4)*1,4*0,8"stěny montážní jámy</t>
  </si>
  <si>
    <t>311351105</t>
  </si>
  <si>
    <t>Zřízení oboustranného bednění zdí nosných</t>
  </si>
  <si>
    <t>(9,1*2+1,5*2+0,5*4)*1,4*2"stěny montážní jámy</t>
  </si>
  <si>
    <t>311351106</t>
  </si>
  <si>
    <t>Odstranění oboustranného bednění zdí nosných</t>
  </si>
  <si>
    <t>317168121</t>
  </si>
  <si>
    <t>Překlad keramický plochý š 14,5 cm dl 100 cm</t>
  </si>
  <si>
    <t>6"do příček</t>
  </si>
  <si>
    <t>317168132</t>
  </si>
  <si>
    <t>Překlad keramický vysoký v 23,8 cm dl 150 cm</t>
  </si>
  <si>
    <t>5"střední dveře</t>
  </si>
  <si>
    <t>317941123</t>
  </si>
  <si>
    <t>Osazování ocelových válcovaných nosníků na zdivu I, IE, U, UE nebo L do č 22</t>
  </si>
  <si>
    <t>130107180</t>
  </si>
  <si>
    <t>ocel profilová IPN, v jakosti 11 375, h=160 mm</t>
  </si>
  <si>
    <t>130107200</t>
  </si>
  <si>
    <t>ocel profilová IPN, v jakosti 11 375, h=180 mm</t>
  </si>
  <si>
    <t>331231127</t>
  </si>
  <si>
    <t>Zdivo pilířů z cihel dl 290 mm pevnosti P 25 na SMS 10 MPa</t>
  </si>
  <si>
    <t>342248142</t>
  </si>
  <si>
    <t>Příčky z cihel broušených POROTHERM tl 140 mm pevnosti P10 s lepenými žebry</t>
  </si>
  <si>
    <t>3,5*(7,4-0,3+3,05*2+0,9+0,9+1,4+1,5+0,15)-0,8*1,97-0,6*1,97*5"příčky</t>
  </si>
  <si>
    <t>346244811</t>
  </si>
  <si>
    <t>Přizdívky izolační tl 65 mm z cihel dl 290 mm pevnosti P 20 na MC 10</t>
  </si>
  <si>
    <t>((9,1+0,8*2)*2+(1,5+0,8*2)*2)*(2,165-0,25)"pro montážní jámu</t>
  </si>
  <si>
    <t>346245999</t>
  </si>
  <si>
    <t>Příplatek k přizdívkám izolačním za ochranu svislé izolace zaléváním maltou min MC 10</t>
  </si>
  <si>
    <t>Vodorovné konstrukce</t>
  </si>
  <si>
    <t>413351107</t>
  </si>
  <si>
    <t>Zřízení bednění nosníků bez podpěrné konstrukce</t>
  </si>
  <si>
    <t>0,45*(2,1*9+1,6*8+3+4+4+3*3)+0,3*(4*2+3)"dno bednění věnců</t>
  </si>
  <si>
    <t>413351108</t>
  </si>
  <si>
    <t>Odstranění bednění nosníků bez podpěrné konstrukce</t>
  </si>
  <si>
    <t>413351215</t>
  </si>
  <si>
    <t>Zřízení podpěrné konstrukce nosníků v do 4 m pro zatížení do 20 kPa</t>
  </si>
  <si>
    <t>413351216</t>
  </si>
  <si>
    <t>Odstranění podpěrné konstrukce nosníků v do 4 m pro zatížení do 20 kPa</t>
  </si>
  <si>
    <t>413351235</t>
  </si>
  <si>
    <t>Příplatek k zřízení podpěrné konstrukci nosníků pro zatížení do 20 kPa za výšku přes 4 do 6 m</t>
  </si>
  <si>
    <t>0,45*(4+4)+0,3*(4*2)"dno bednění věnců</t>
  </si>
  <si>
    <t>413351236</t>
  </si>
  <si>
    <t>Příplatek k odstranění podpěrné konstrukci nosníků pro zatížení do 20 kPa za výšku přes 4 do 6 m</t>
  </si>
  <si>
    <t>417321414</t>
  </si>
  <si>
    <t>Ztužující pásy a věnce ze ŽB tř. C 20/25</t>
  </si>
  <si>
    <t>417351115</t>
  </si>
  <si>
    <t>Zřízení bednění ztužujících věnců</t>
  </si>
  <si>
    <t>2*(19+30,55-2*0,44)*0,4*2"obvod po první věnec</t>
  </si>
  <si>
    <t>0,4*(11,6+0,3+7,2)*2"střední</t>
  </si>
  <si>
    <t>2*0,4*(3,2+3,25)+2*0,4*(1,2+1,1+0,7)"střední zdivo</t>
  </si>
  <si>
    <t>Mezisoučet"nižší věnec</t>
  </si>
  <si>
    <t>20*2*0,35+(20+11,5+11,5)*2*0,35</t>
  </si>
  <si>
    <t>0,35*2*11,05"střední zdivo</t>
  </si>
  <si>
    <t>Mezisoučet"vyšší věnec</t>
  </si>
  <si>
    <t>417351116</t>
  </si>
  <si>
    <t>Odstranění bednění ztužujících věnců</t>
  </si>
  <si>
    <t>417361821</t>
  </si>
  <si>
    <t>Výztuž ztužujících pásů a věnců betonářskou ocelí 10 505</t>
  </si>
  <si>
    <t>430321616</t>
  </si>
  <si>
    <t>Schodišťová konstrukce a rampa ze ŽB tř. C 30/37</t>
  </si>
  <si>
    <t>1,2*1,6*0,3"schodiště na rampu</t>
  </si>
  <si>
    <t>430361821</t>
  </si>
  <si>
    <t>Výztuž schodišťové konstrukce a rampy betonářskou ocelí 10 505</t>
  </si>
  <si>
    <t>434351141</t>
  </si>
  <si>
    <t>Zřízení bednění stupňů přímočarých schodišť</t>
  </si>
  <si>
    <t>1,65*0,3+0,8*1,2"bednění stupnů a desky ramene na rampu</t>
  </si>
  <si>
    <t>434351142</t>
  </si>
  <si>
    <t>Odstranění bednění stupňů přímočarých schodišť</t>
  </si>
  <si>
    <t>Úpravy povrchů, podlahy a osazování výplní</t>
  </si>
  <si>
    <t>612131102</t>
  </si>
  <si>
    <t>Cementový postřik vnitřních stěn nanášený síťovitě ručně</t>
  </si>
  <si>
    <t>3,15*(6,8*4+29,65*2+3,2*6+7,1*2+1,5*2+0,9*2*2+1,4*2)"nižší loď</t>
  </si>
  <si>
    <t>-(3*1,5+3*2,8+1*2,8+1,1*1,5+1,1*2,1+3*2,8+2,1*0,8*2+2,1*1,5*4+1,6*0,8*3)-0,8*1,97*2-0,6*1,97*5*2-3*2,8*2"dveře a okna</t>
  </si>
  <si>
    <t>0,4*(3+2*1,5+3+2*2,8+2,1+2*2,85+1,1+2*2,1+3+2*2,8+(2,1+2*0,8)*2+(2,1+2*1,5)*4+(1,6+2*0,8)*3)+0,3*(3+2*2,8)"špalety - dveře a okna</t>
  </si>
  <si>
    <t>Mezisoučet"nižší loď</t>
  </si>
  <si>
    <t>4,95*2*(11,6+7,2+11,05*2)"vyšší loď</t>
  </si>
  <si>
    <t>-(4*4,5*6+2,1*0,8*2+1,6*0,8*5+1*2,1+3*2,8)"okna, dveře</t>
  </si>
  <si>
    <t>0,3*(4+2*4,5*4+1+2,1*2)+0,4*((2,1+2*0,8)*2+(1,6+2*0,8)*5)"špalety - okna, dveře</t>
  </si>
  <si>
    <t>Mezisoučet"vyšší loď</t>
  </si>
  <si>
    <t>19,5*2,4"zateplení stěny půdy dle S03</t>
  </si>
  <si>
    <t>612321111</t>
  </si>
  <si>
    <t>Vápenocementová omítka hrubá jednovrstvá zatřená vnitřních stěn nanášená ručně</t>
  </si>
  <si>
    <t>612321121</t>
  </si>
  <si>
    <t>Vápenocementová omítka hladká jednovrstvá vnitřních stěn nanášená ručně</t>
  </si>
  <si>
    <t>49,675"hladká pod obklad</t>
  </si>
  <si>
    <t>612321141</t>
  </si>
  <si>
    <t>Vápenocementová omítka štuková dvouvrstvá vnitřních stěn nanášená ručně</t>
  </si>
  <si>
    <t>-49,675"odpočet hladké</t>
  </si>
  <si>
    <t>619991011</t>
  </si>
  <si>
    <t>Obalení konstrukcí a prvků fólií přilepenou lepící páskou</t>
  </si>
  <si>
    <t>2,1*1,5*2+3*1,5"okna</t>
  </si>
  <si>
    <t>2,1*1,5*2+1*2,8+1,1*1,5+2,1*0,8*4+1,6*0,8*8"okna</t>
  </si>
  <si>
    <t>4*4,5*6+3*2,8*5"vrata</t>
  </si>
  <si>
    <t>0,6*(2,1*9+1,6*8+3)"parapety oken</t>
  </si>
  <si>
    <t>622131101</t>
  </si>
  <si>
    <t>Cementový postřik vnějších stěn nanášený celoplošně ručně</t>
  </si>
  <si>
    <t>405,108"dle TI omítky</t>
  </si>
  <si>
    <t>622131121</t>
  </si>
  <si>
    <t>Penetrace akrylát-silikon vnějších stěn nanášená ručně</t>
  </si>
  <si>
    <t>5"na zatepelní části štítu</t>
  </si>
  <si>
    <t>622142001</t>
  </si>
  <si>
    <t>Potažení vnějších stěn sklovláknitým pletivem vtlačeným do tenkovrstvé hmoty</t>
  </si>
  <si>
    <t>0,6*2*(19+30,55-2*0,44)"obvod po první věnec</t>
  </si>
  <si>
    <t>(20+11,5+11,5)*0,6"obvod</t>
  </si>
  <si>
    <t>405,108"fasáda</t>
  </si>
  <si>
    <t>Součet"vnější zateplení  věnce pod TI omítku</t>
  </si>
  <si>
    <t>622143003</t>
  </si>
  <si>
    <t>Montáž omítkových plastových nebo pozinkovaných rohových profilů s tkaninou</t>
  </si>
  <si>
    <t>95,97"dle APU lišt u oken</t>
  </si>
  <si>
    <t>3,4*3+5,5*2"rohové objektu</t>
  </si>
  <si>
    <t>590514820</t>
  </si>
  <si>
    <t>lišta rohová Al ,10/15 cm s tkaninou bal. 2,5 m</t>
  </si>
  <si>
    <t>622143004</t>
  </si>
  <si>
    <t>Montáž omítkových samolepících začišťovacích profilů (APU lišt)</t>
  </si>
  <si>
    <t>2*(4,5*2+4)+0,1*(1,5*2+3)"špalety</t>
  </si>
  <si>
    <t>Mezisoučet"severní</t>
  </si>
  <si>
    <t>(2,1+0,8*2)*3"špalety</t>
  </si>
  <si>
    <t>Mezisoučet"jižní</t>
  </si>
  <si>
    <t>((2,1+1,5*2)*3+2,1+0,8*2+(1,6+0,8*2)*3)"špalety</t>
  </si>
  <si>
    <t>Mezisoučet"východní</t>
  </si>
  <si>
    <t>((1,6+0,5*2)*5+2,1+1,5*2+2,8*2+2,1)+0,45*(3+2,8*2)"špalety</t>
  </si>
  <si>
    <t>Mezisoučet"západní</t>
  </si>
  <si>
    <t>590514750</t>
  </si>
  <si>
    <t>profil okenní začišťovací s tkaninou -Thermospoj 6 mm/2,4 m</t>
  </si>
  <si>
    <t>622211001</t>
  </si>
  <si>
    <t>Montáž kontaktního zateplení vnějších stěn z polystyrénových desek tl do 40 mm</t>
  </si>
  <si>
    <t>1,25*4"doplnění štítu s garážovými vraty</t>
  </si>
  <si>
    <t>283764390</t>
  </si>
  <si>
    <t>deska z extrudovaného polystyrénu  XPS tl. 40 mm - vroubkovaný</t>
  </si>
  <si>
    <t>5*1,02 "Přepočtené koeficientem množství</t>
  </si>
  <si>
    <t>622211011</t>
  </si>
  <si>
    <t>Montáž kontaktního zateplení vnějších stěn z polystyrénových desek tl do 80 mm</t>
  </si>
  <si>
    <t>1,2*(30,55+19)" na stávající zeď</t>
  </si>
  <si>
    <t>0,4*(20+11,5+7,5+10,55+7,5)" na nové základy</t>
  </si>
  <si>
    <t>283764420</t>
  </si>
  <si>
    <t>deska z extrudovaného polystyrénu  XPS tl. 80 mm - vroubkovaný</t>
  </si>
  <si>
    <t>622212051</t>
  </si>
  <si>
    <t>Montáž kontaktního zateplení vnějšího ostění hl. špalety do 400 mm z polystyrenu tl do 40 mm</t>
  </si>
  <si>
    <t>(2,1*9+1,6*8++4+4+3+3)"nadpraží vnitřní</t>
  </si>
  <si>
    <t>283759320</t>
  </si>
  <si>
    <t>deska fasádní polystyrénová EPS 70 F 1000 x 500 x 40 mm</t>
  </si>
  <si>
    <t>45,7*0,48 "Přepočtené koeficientem množství</t>
  </si>
  <si>
    <t>62225120R</t>
  </si>
  <si>
    <t>Příplatek k cenám kontaktního zateplení za použití disperzní (organické) armovací hmoty lepení a kotvení do CETRIS</t>
  </si>
  <si>
    <t>622252002</t>
  </si>
  <si>
    <t>Montáž ostatních lišt kontaktního zateplení</t>
  </si>
  <si>
    <t>2,1*9+1,6*8"parapety</t>
  </si>
  <si>
    <t>590515120</t>
  </si>
  <si>
    <t>profil parapetní - Thermospoj LPE plast 2 m</t>
  </si>
  <si>
    <t>31,7*1,05 "Přepočtené koeficientem množství</t>
  </si>
  <si>
    <t>622321131</t>
  </si>
  <si>
    <t>Potažení vnějších stěn aktivovaným štukem tloušťky do 3 mm</t>
  </si>
  <si>
    <t>622511101</t>
  </si>
  <si>
    <t>Tenkovrstvá akrylátová mozaiková jemnozrnná omítka včetně penetrace vnějších stěn</t>
  </si>
  <si>
    <t>622811003</t>
  </si>
  <si>
    <t>Tepelně izolační jednovrstvá omítka vnějších stěn tloušťky do 40 mm</t>
  </si>
  <si>
    <t>629991011</t>
  </si>
  <si>
    <t>Zakrytí výplní otvorů a svislých ploch fólií přilepenou lepící páskou</t>
  </si>
  <si>
    <t>0,4*(2,1*9+1,6*8+3)"parapety oken</t>
  </si>
  <si>
    <t>0,7*2*(30,55+19)"podbití střechy</t>
  </si>
  <si>
    <t>629991012</t>
  </si>
  <si>
    <t>Zakrytí výplní otvorů fólií přilepenou na začišťovací lišty</t>
  </si>
  <si>
    <t>4*4,5*2+3*2,8*1"vrata</t>
  </si>
  <si>
    <t>631311123</t>
  </si>
  <si>
    <t>Mazanina tl do 120 mm z betonu prostého bez zvýšených nároků na prostředí tř. C 12/15</t>
  </si>
  <si>
    <t>(2,4*10,55+(5,525-0,2)*1,2*2+(2,65+0,2)*1,2+(20+0,2-1,2)*1,2+(20+0,2-1,2)*1,4+(10,475-0,2*2)*1,2*2)*0,1"podklad pod pasy</t>
  </si>
  <si>
    <t>3*11*0,1"pod montážní jámu</t>
  </si>
  <si>
    <t>631311135</t>
  </si>
  <si>
    <t>Mazanina tl do 240 mm z betonu prostého bez zvýšených nároků na prostředí tř. C 20/25</t>
  </si>
  <si>
    <t>631311137</t>
  </si>
  <si>
    <t>Mazanina tl do 240 mm z betonu prostého bez zvýšených nároků na prostředí tř. C 30/37</t>
  </si>
  <si>
    <t>144</t>
  </si>
  <si>
    <t>399,2*0,2"dle legendy místností</t>
  </si>
  <si>
    <t>-0,94*8,5*0,2"odpočet montážní jámy</t>
  </si>
  <si>
    <t>(0,3*(4*2)+0,45*(1+3+3+4+4))*0,2"dopočet v prostoru dveří a vrat</t>
  </si>
  <si>
    <t>9,8*1,2*0,2"rampa</t>
  </si>
  <si>
    <t>73</t>
  </si>
  <si>
    <t>631319175</t>
  </si>
  <si>
    <t>Příplatek k mazanině tl do 240 mm za stržení povrchu spodní vrstvy před vložením výztuže</t>
  </si>
  <si>
    <t>146</t>
  </si>
  <si>
    <t>631351101</t>
  </si>
  <si>
    <t>Zřízení bednění  hran</t>
  </si>
  <si>
    <t>148</t>
  </si>
  <si>
    <t>Zřízení bednění hran</t>
  </si>
  <si>
    <t>0,05*2*(2,1*9+1,6*8+3)"parapety oken</t>
  </si>
  <si>
    <t>75</t>
  </si>
  <si>
    <t>631351102</t>
  </si>
  <si>
    <t>Odstranění bednění rýh a hran v podlahách</t>
  </si>
  <si>
    <t>150</t>
  </si>
  <si>
    <t>631361821</t>
  </si>
  <si>
    <t>Výztuž mazanin betonářskou ocelí 10 505</t>
  </si>
  <si>
    <t>152</t>
  </si>
  <si>
    <t>0,5"odhad výztuže obruby montážní jámy</t>
  </si>
  <si>
    <t>77</t>
  </si>
  <si>
    <t>631362021</t>
  </si>
  <si>
    <t>Výztuž mazanin svařovanými sítěmi Kari</t>
  </si>
  <si>
    <t>154</t>
  </si>
  <si>
    <t>632450133</t>
  </si>
  <si>
    <t>Vyrovnávací cementový potěr tl do 40 mm ze suchých směsí provedený v ploše</t>
  </si>
  <si>
    <t>156</t>
  </si>
  <si>
    <t>(3,4+1,4+1,4+2,1+1,3+10,5)" PDL 2</t>
  </si>
  <si>
    <t>79</t>
  </si>
  <si>
    <t>632451024</t>
  </si>
  <si>
    <t>Vyrovnávací potěr tl do 50 mm z MC 15 provedený v pásu</t>
  </si>
  <si>
    <t>158</t>
  </si>
  <si>
    <t>0,45*(2,1*9+1,6*8+3)"parapety oken</t>
  </si>
  <si>
    <t>632453352</t>
  </si>
  <si>
    <t>Potěr betonový samonivelační tl do 50 mm tř. C 30/37</t>
  </si>
  <si>
    <t>160</t>
  </si>
  <si>
    <t>399,2"dle legendy místností</t>
  </si>
  <si>
    <t>-0,94*8,5"odpočet montážní jámy</t>
  </si>
  <si>
    <t>(0,3*(4*2)+0,45*(1+3+3+4+4))"dopočet v prostoru dveří a vrat</t>
  </si>
  <si>
    <t>-(3,4+1,4+1,4+2,1+1,3+10,5)"odpočet PDL 2</t>
  </si>
  <si>
    <t>81</t>
  </si>
  <si>
    <t>63245337R</t>
  </si>
  <si>
    <t>Potěr betonový samonivelační tl do 100 mm tř. C 30/37</t>
  </si>
  <si>
    <t>162</t>
  </si>
  <si>
    <t>1,5*8,5"dno jámy</t>
  </si>
  <si>
    <t>633131112</t>
  </si>
  <si>
    <t>Povrchová úprava průmyslových podlah vsypovou směsí tl 3 mm s přísadou karbidu těžký provoz</t>
  </si>
  <si>
    <t>164</t>
  </si>
  <si>
    <t>380,26+12,75</t>
  </si>
  <si>
    <t>83</t>
  </si>
  <si>
    <t>633811111</t>
  </si>
  <si>
    <t>Broušení nerovností betonových podlah do 2 mm - stržení šlemu</t>
  </si>
  <si>
    <t>166</t>
  </si>
  <si>
    <t>12,75"dno jámy</t>
  </si>
  <si>
    <t>633991111</t>
  </si>
  <si>
    <t>Nástřik betonových povrchů proti odpařování vody</t>
  </si>
  <si>
    <t>168</t>
  </si>
  <si>
    <t>85</t>
  </si>
  <si>
    <t>634111116</t>
  </si>
  <si>
    <t>Obvodová dilatace pružnou těsnicí páskou v 150 mm mezi stěnou a mazaninou</t>
  </si>
  <si>
    <t>170</t>
  </si>
  <si>
    <t>(6,8*4+29,65*2+3,2*6+7,1*2+1,5*2+0,9*2*2+1,4*2)"nižší loď</t>
  </si>
  <si>
    <t>2*(11,6+7,2+11,05*2)"vyšší loď</t>
  </si>
  <si>
    <t>634112125</t>
  </si>
  <si>
    <t>Obvodová dilatace podlahovým páskem s fólií v 100 mm š 5 mm mezi stěnou a samonivelačním potěrem</t>
  </si>
  <si>
    <t>172</t>
  </si>
  <si>
    <t>87</t>
  </si>
  <si>
    <t>63466111R</t>
  </si>
  <si>
    <t>Výplň dilatačních spar šířky do 5 mm v mazaninách silikonovým tmelem - rozsah dle výrobní dokumentace dodavatele</t>
  </si>
  <si>
    <t>174</t>
  </si>
  <si>
    <t>634911114</t>
  </si>
  <si>
    <t>Řezání dilatačních spár š 5 mm hl do 80 mm v čerstvé betonové mazanině - rozsah dle výrobní dokumentace dodavatele</t>
  </si>
  <si>
    <t>176</t>
  </si>
  <si>
    <t>89</t>
  </si>
  <si>
    <t>635111241</t>
  </si>
  <si>
    <t>Násyp pod podlahy z hrubého kameniva 8-16 se zhutněním</t>
  </si>
  <si>
    <t>178</t>
  </si>
  <si>
    <t>635111242</t>
  </si>
  <si>
    <t>Násyp pod podlahy z hrubého kameniva 16-32 se zhutněním</t>
  </si>
  <si>
    <t>180</t>
  </si>
  <si>
    <t>91</t>
  </si>
  <si>
    <t>637211121</t>
  </si>
  <si>
    <t>Okapový chodník z betonových dlaždic tl 40 mm kladených do písku se zalitím spár MC</t>
  </si>
  <si>
    <t>182</t>
  </si>
  <si>
    <t>0,5*20</t>
  </si>
  <si>
    <t>642942111</t>
  </si>
  <si>
    <t>Osazování zárubní nebo rámů dveřních kovových do 2,5 m2 na MC</t>
  </si>
  <si>
    <t>184</t>
  </si>
  <si>
    <t>93</t>
  </si>
  <si>
    <t>553311770</t>
  </si>
  <si>
    <t>zárubeň ocelová pro běžné zdění H 190, 800/1970 mm, L/P</t>
  </si>
  <si>
    <t>186</t>
  </si>
  <si>
    <t>553311730</t>
  </si>
  <si>
    <t>zárubeň ocelová pro běžné zdění H 190, 600/1970 mm L/P</t>
  </si>
  <si>
    <t>188</t>
  </si>
  <si>
    <t>95</t>
  </si>
  <si>
    <t>642944121</t>
  </si>
  <si>
    <t>Osazování ocelových zárubní dodatečné pl do 2,5 m2</t>
  </si>
  <si>
    <t>190</t>
  </si>
  <si>
    <t>553311580</t>
  </si>
  <si>
    <t>zárubeň ocelová pro běžné zdění H 145, 1100/2100 mm, L/P</t>
  </si>
  <si>
    <t>192</t>
  </si>
  <si>
    <t>Ostatní konstrukce a práce, bourání</t>
  </si>
  <si>
    <t>97</t>
  </si>
  <si>
    <t>941221111</t>
  </si>
  <si>
    <t>Montáž lešení řadového rámového těžkého zatížení do 300 kg/m2 š do 1,2 m v do 10 m</t>
  </si>
  <si>
    <t>194</t>
  </si>
  <si>
    <t>6*(20+1,2+0,3+1,2+0,3+11,5+19+1,2+0,3)+3*(10,5+1,2+0,3+1,2+0,3+7,5+1,2+0,3+1,2+0,3)+4*(30,55+1,2+1,2+0,3+0,3)</t>
  </si>
  <si>
    <t>941221211</t>
  </si>
  <si>
    <t>Příplatek k lešení řadovému rámovému těžkému š 1,2 m v do 25 m za první a ZKD den použití</t>
  </si>
  <si>
    <t>196</t>
  </si>
  <si>
    <t>536,2*45 "Přepočtené koeficientem množství</t>
  </si>
  <si>
    <t>99</t>
  </si>
  <si>
    <t>941221811</t>
  </si>
  <si>
    <t>Demontáž lešení řadového rámového těžkého zatížení do 300 kg/m2 š do 1,2 m v do 10 m</t>
  </si>
  <si>
    <t>198</t>
  </si>
  <si>
    <t>949101111</t>
  </si>
  <si>
    <t>Lešení pomocné pro objekty pozemních staveb s lešeňovou podlahou v do 1,9 m zatížení do 150 kg/m2</t>
  </si>
  <si>
    <t>200</t>
  </si>
  <si>
    <t>399,2-79,5-128,82</t>
  </si>
  <si>
    <t>101</t>
  </si>
  <si>
    <t>949101112</t>
  </si>
  <si>
    <t>Lešení pomocné pro objekty pozemních staveb s lešeňovou podlahou v do 3,5 m zatížení do 150 kg/m2</t>
  </si>
  <si>
    <t>202</t>
  </si>
  <si>
    <t>128,2+79,5</t>
  </si>
  <si>
    <t>952901111</t>
  </si>
  <si>
    <t>Vyčištění budov bytové a občanské výstavby při výšce podlaží do 4 m</t>
  </si>
  <si>
    <t>204</t>
  </si>
  <si>
    <t>103</t>
  </si>
  <si>
    <t>952901114</t>
  </si>
  <si>
    <t>Vyčištění budov bytové a občanské výstavby při výšce podlaží přes 4 m</t>
  </si>
  <si>
    <t>206</t>
  </si>
  <si>
    <t>95394212R</t>
  </si>
  <si>
    <t>Dodávka + montáž ochranných úhelníků rohů - typový</t>
  </si>
  <si>
    <t>bm</t>
  </si>
  <si>
    <t>208</t>
  </si>
  <si>
    <t>998</t>
  </si>
  <si>
    <t>Přesun hmot</t>
  </si>
  <si>
    <t>105</t>
  </si>
  <si>
    <t>998011002</t>
  </si>
  <si>
    <t>210</t>
  </si>
  <si>
    <t>PSV</t>
  </si>
  <si>
    <t>Práce a dodávky PSV</t>
  </si>
  <si>
    <t>711</t>
  </si>
  <si>
    <t>Izolace proti vodě, vlhkosti a plynům</t>
  </si>
  <si>
    <t>71111113R</t>
  </si>
  <si>
    <t>Dodávka + montáž hydroizolační stěrky včetně rohových bandáží</t>
  </si>
  <si>
    <t>212</t>
  </si>
  <si>
    <t>2,1+2*(1,4+1,5+1,5)+1*1"sprcha mč.5</t>
  </si>
  <si>
    <t>107</t>
  </si>
  <si>
    <t>711471053</t>
  </si>
  <si>
    <t>Provedení vodorovné izolace proti tlakové vodě termoplasty volně položenou fólií z nízkolehčeného PE - svařované</t>
  </si>
  <si>
    <t>214</t>
  </si>
  <si>
    <t>459,125"dle podkladní vrstvy</t>
  </si>
  <si>
    <t>283231120</t>
  </si>
  <si>
    <t>fólie PE hydroizolační PENEFOL 950, š. 1,4 m, tl. 1,5 mm</t>
  </si>
  <si>
    <t>216</t>
  </si>
  <si>
    <t>109</t>
  </si>
  <si>
    <t>711472053</t>
  </si>
  <si>
    <t>Provedení svislé izolace proti tlakové vodě termoplasty volně položenou fólií z nízkolehčeného PE</t>
  </si>
  <si>
    <t>218</t>
  </si>
  <si>
    <t>220</t>
  </si>
  <si>
    <t>111</t>
  </si>
  <si>
    <t>711491171</t>
  </si>
  <si>
    <t>Provedení izolace proti tlakové vodě vodorovné z textilií vrstva podkladní</t>
  </si>
  <si>
    <t>222</t>
  </si>
  <si>
    <t>7,5*30,55+11,5*20"dle PDL1</t>
  </si>
  <si>
    <t>693110630</t>
  </si>
  <si>
    <t>geotextilie netkaná geoNetex M, 400 g/m2, šíře 200 cm</t>
  </si>
  <si>
    <t>224</t>
  </si>
  <si>
    <t>113</t>
  </si>
  <si>
    <t>711491172</t>
  </si>
  <si>
    <t>Provedení izolace proti tlakové vodě vodorovné z textilií vrstva ochranná</t>
  </si>
  <si>
    <t>226</t>
  </si>
  <si>
    <t>459,125</t>
  </si>
  <si>
    <t>228</t>
  </si>
  <si>
    <t>115</t>
  </si>
  <si>
    <t>711491271</t>
  </si>
  <si>
    <t>Provedení izolace proti tlakové vodě svislé z textilií vrstva podkladní</t>
  </si>
  <si>
    <t>230</t>
  </si>
  <si>
    <t>232</t>
  </si>
  <si>
    <t>117</t>
  </si>
  <si>
    <t>711491272</t>
  </si>
  <si>
    <t>Provedení izolace proti tlakové vodě svislé z textilií vrstva ochranná</t>
  </si>
  <si>
    <t>234</t>
  </si>
  <si>
    <t>236</t>
  </si>
  <si>
    <t>119</t>
  </si>
  <si>
    <t>998711102</t>
  </si>
  <si>
    <t>Přesun hmot tonážní pro izolace proti vodě, vlhkosti a plynům v objektech výšky do 12 m</t>
  </si>
  <si>
    <t>238</t>
  </si>
  <si>
    <t>713</t>
  </si>
  <si>
    <t>Izolace tepelné</t>
  </si>
  <si>
    <t>713131121</t>
  </si>
  <si>
    <t>Montáž izolace tepelné stěn přichycením dráty rohoží, pásů, dílců, desek</t>
  </si>
  <si>
    <t>240</t>
  </si>
  <si>
    <t>(19+30,55-2*0,44)*0,4*2" první věnec</t>
  </si>
  <si>
    <t>(20+11,5+11,5)*0,35</t>
  </si>
  <si>
    <t>121</t>
  </si>
  <si>
    <t>283723080</t>
  </si>
  <si>
    <t>deska z pěnového polystyrenu EPS 100 S 1000 x 500 x 80 mm</t>
  </si>
  <si>
    <t>242</t>
  </si>
  <si>
    <t>713131141</t>
  </si>
  <si>
    <t>Montáž izolace tepelné stěn a základů lepením celoplošně rohoží, pásů, dílců, desek</t>
  </si>
  <si>
    <t>244</t>
  </si>
  <si>
    <t>123</t>
  </si>
  <si>
    <t>631515310</t>
  </si>
  <si>
    <t>deska minerální izolační ISOVER TF PROFI tl. 140 mm</t>
  </si>
  <si>
    <t>246</t>
  </si>
  <si>
    <t>46,8*1,02 "Přepočtené koeficientem množství</t>
  </si>
  <si>
    <t>713131145</t>
  </si>
  <si>
    <t>Montáž izolace tepelné stěn a základů lepením bodově rohoží, pásů, dílců, desek</t>
  </si>
  <si>
    <t>248</t>
  </si>
  <si>
    <t>0,7*(19+30,55)"základ nový pod terénem</t>
  </si>
  <si>
    <t>(30,9+20,4+1,6+1,6)*0,5"základ nový pod terénem</t>
  </si>
  <si>
    <t>Součet"po obvodu základů</t>
  </si>
  <si>
    <t>125</t>
  </si>
  <si>
    <t>283764180</t>
  </si>
  <si>
    <t>deska z extrudovaného polystyrénu BACHL XPS 300 SF 60 mm</t>
  </si>
  <si>
    <t>250</t>
  </si>
  <si>
    <t>998713102</t>
  </si>
  <si>
    <t>Přesun hmot tonážní pro izolace tepelné v objektech v do 12 m</t>
  </si>
  <si>
    <t>252</t>
  </si>
  <si>
    <t>722</t>
  </si>
  <si>
    <t>Zdravotně technická instalace - ZTi</t>
  </si>
  <si>
    <t>127</t>
  </si>
  <si>
    <t>722-R1</t>
  </si>
  <si>
    <t>Koordinace a režie GD - Zdravotně technická instalace</t>
  </si>
  <si>
    <t>254</t>
  </si>
  <si>
    <t>721233299</t>
  </si>
  <si>
    <t>Přeložení revizní šachty pr. 1,00 m vč. osazení poklopu</t>
  </si>
  <si>
    <t>256</t>
  </si>
  <si>
    <t>129</t>
  </si>
  <si>
    <t>Dno šachet z betonu C20/25 tl. 200 mm</t>
  </si>
  <si>
    <t>258</t>
  </si>
  <si>
    <t>721233299.1</t>
  </si>
  <si>
    <t>Osazení poklopu s rámem 600/600 mm stáv.</t>
  </si>
  <si>
    <t>260</t>
  </si>
  <si>
    <t>131</t>
  </si>
  <si>
    <t>131301101.1</t>
  </si>
  <si>
    <t>Výkop jam, rýh a šachet v hornině tř. 3</t>
  </si>
  <si>
    <t>262</t>
  </si>
  <si>
    <t>Obsyp potrubí štěrkopískem</t>
  </si>
  <si>
    <t>264</t>
  </si>
  <si>
    <t>133</t>
  </si>
  <si>
    <t>612135101</t>
  </si>
  <si>
    <t>Hrubá výplň ve stěnách do 100x150 mm maltou ze SMS</t>
  </si>
  <si>
    <t>266</t>
  </si>
  <si>
    <t>612135201</t>
  </si>
  <si>
    <t>Hrubá výplň ve stěnách do 50x100 mm maltou ze SMS</t>
  </si>
  <si>
    <t>268</t>
  </si>
  <si>
    <t>135</t>
  </si>
  <si>
    <t>971042151</t>
  </si>
  <si>
    <t>Vybourání otvorů zdi betonové pl. 0,09 m2, tl. 450 mm</t>
  </si>
  <si>
    <t>270</t>
  </si>
  <si>
    <t>972033271</t>
  </si>
  <si>
    <t>Vybourání otvorů zdi betonové pl. 0,09 m2, tl. 600 mm</t>
  </si>
  <si>
    <t>272</t>
  </si>
  <si>
    <t>137</t>
  </si>
  <si>
    <t>974031154</t>
  </si>
  <si>
    <t>Vysekání rýh ve zdi cihelné 100x150 mm, vnitřní kanalizace</t>
  </si>
  <si>
    <t>274</t>
  </si>
  <si>
    <t>974031153</t>
  </si>
  <si>
    <t>Vysekání rýh ve zdi cihelné 50x70 mm, vnitřní vodovod</t>
  </si>
  <si>
    <t>276</t>
  </si>
  <si>
    <t>139</t>
  </si>
  <si>
    <t>997013151</t>
  </si>
  <si>
    <t>Vnitrostaveništní doprava suti do 10 m</t>
  </si>
  <si>
    <t>278</t>
  </si>
  <si>
    <t>997014151</t>
  </si>
  <si>
    <t>Příplatek k vnitrostaveništní dopravě suti zkd 5 m</t>
  </si>
  <si>
    <t>280</t>
  </si>
  <si>
    <t>141</t>
  </si>
  <si>
    <t>997013501</t>
  </si>
  <si>
    <t>Odvoz suti a vybouraných hmot na skládku do 1 km</t>
  </si>
  <si>
    <t>282</t>
  </si>
  <si>
    <t>997013509</t>
  </si>
  <si>
    <t>Příplatek k odvozu na skládku zkd 1 km</t>
  </si>
  <si>
    <t>284</t>
  </si>
  <si>
    <t>143</t>
  </si>
  <si>
    <t>997013831</t>
  </si>
  <si>
    <t>Poplatek za skládku suti - směs stavební suti a zeminy</t>
  </si>
  <si>
    <t>286</t>
  </si>
  <si>
    <t>Potrubí KG svodné (ležaté) v zemi D 160x4,0 mm (Dod.+Mont.+Zem.pr.+Likvidace výkopku)</t>
  </si>
  <si>
    <t>288</t>
  </si>
  <si>
    <t>145</t>
  </si>
  <si>
    <t>871313128</t>
  </si>
  <si>
    <t>Potrubí KG svodné (ležaté) v zemi D 125x3,2 mm (Dod.+Mont.+Zem.pr.+Likvidace výkopku)</t>
  </si>
  <si>
    <t>290</t>
  </si>
  <si>
    <t>871313127</t>
  </si>
  <si>
    <t>Potrubí KG svodné (ležaté) v zemi D 110x3,2 mm (Dod.+Mont.+Zem.pr.+Likvidace výkopku)</t>
  </si>
  <si>
    <t>292</t>
  </si>
  <si>
    <t>147</t>
  </si>
  <si>
    <t>721 17-6102.R00</t>
  </si>
  <si>
    <t>Potrubí HT připojovací D 40*1,8 mm</t>
  </si>
  <si>
    <t>294</t>
  </si>
  <si>
    <t>721 17-6103.R00</t>
  </si>
  <si>
    <t>Potrubí HT připojovací D 50*1,8 mm</t>
  </si>
  <si>
    <t>296</t>
  </si>
  <si>
    <t>149</t>
  </si>
  <si>
    <t>721 17-6104.R00</t>
  </si>
  <si>
    <t>Potrubí HT připojovací D 75*1,9 mm</t>
  </si>
  <si>
    <t>298</t>
  </si>
  <si>
    <t>721 17-6105.R00</t>
  </si>
  <si>
    <t>Potrubí HT připojovací D 100*2,7 mm</t>
  </si>
  <si>
    <t>300</t>
  </si>
  <si>
    <t>151</t>
  </si>
  <si>
    <t>721 19-4104.R00</t>
  </si>
  <si>
    <t>Vyvedení odpadních výustek D 40x1,8 mm</t>
  </si>
  <si>
    <t>302</t>
  </si>
  <si>
    <t>721 19-4105.R00</t>
  </si>
  <si>
    <t>Vyvedení odpadních výustek D 50x1,8 mm</t>
  </si>
  <si>
    <t>304</t>
  </si>
  <si>
    <t>153</t>
  </si>
  <si>
    <t>721 19-4106.R00</t>
  </si>
  <si>
    <t>Vyvedení odpadních výustek D 75x1,9 mm</t>
  </si>
  <si>
    <t>306</t>
  </si>
  <si>
    <t>721 19-4109.R00</t>
  </si>
  <si>
    <t>Vyvedení odpadních výustek D 110x2,3 mm</t>
  </si>
  <si>
    <t>308</t>
  </si>
  <si>
    <t>155</t>
  </si>
  <si>
    <t>721 21-3211.R00</t>
  </si>
  <si>
    <t>Vpusť podlahová se zapachovou uzavírkou, mřížka nerez 115x115 D 50/75/110 mm</t>
  </si>
  <si>
    <t>310</t>
  </si>
  <si>
    <t>721 19-4103.R00</t>
  </si>
  <si>
    <t>Vyvedení odpadních výustek D 32x1,8 mm, kalich s klapkou pro svedení úkapů</t>
  </si>
  <si>
    <t>312</t>
  </si>
  <si>
    <t>157</t>
  </si>
  <si>
    <t>721 29-0112.R00</t>
  </si>
  <si>
    <t>Zkouška těsnosti kanalizace vodou DN 200</t>
  </si>
  <si>
    <t>314</t>
  </si>
  <si>
    <t>721 29-0199.R01</t>
  </si>
  <si>
    <t>Armatury a doplňující materiály (vnitřní kanalizace)</t>
  </si>
  <si>
    <t>316</t>
  </si>
  <si>
    <t>159</t>
  </si>
  <si>
    <t>998 72-1102.R00</t>
  </si>
  <si>
    <t>Přesun hmot pro vnitřní kanalizaci, výšky do 6 m</t>
  </si>
  <si>
    <t>318</t>
  </si>
  <si>
    <t>722 17-2211.R00</t>
  </si>
  <si>
    <t>Potrubí z PPR, studená, D 16x2,2 mm</t>
  </si>
  <si>
    <t>320</t>
  </si>
  <si>
    <t>161</t>
  </si>
  <si>
    <t>722 17-2311.R00</t>
  </si>
  <si>
    <t>Potrubí z PPR, studená, D 20x2,8 mm</t>
  </si>
  <si>
    <t>322</t>
  </si>
  <si>
    <t>722 17-2331.R00</t>
  </si>
  <si>
    <t>Potrubí z PPR, teplá, D 20x3,4 mm</t>
  </si>
  <si>
    <t>324</t>
  </si>
  <si>
    <t>163</t>
  </si>
  <si>
    <t>722 17-2411.R00</t>
  </si>
  <si>
    <t>Potrubí z PPR, studená, D 25x3,5 mm</t>
  </si>
  <si>
    <t>326</t>
  </si>
  <si>
    <t>722 17-2431.R00</t>
  </si>
  <si>
    <t>Potrubí z PPR, teplá, D 25x2,8 mm</t>
  </si>
  <si>
    <t>328</t>
  </si>
  <si>
    <t>165</t>
  </si>
  <si>
    <t>722 17-2511.R00</t>
  </si>
  <si>
    <t>Potrubí z PPR, studená, D 32x4,4 mm</t>
  </si>
  <si>
    <t>330</t>
  </si>
  <si>
    <t>722 17-2531.R00</t>
  </si>
  <si>
    <t>Potrubí z PPR, teplá, D 32x5,4 mm</t>
  </si>
  <si>
    <t>332</t>
  </si>
  <si>
    <t>167</t>
  </si>
  <si>
    <t>722 17-4072.R00</t>
  </si>
  <si>
    <t>Smyčka kompenzační z PPR, D 25x4,2 mm, PN 20</t>
  </si>
  <si>
    <t>334</t>
  </si>
  <si>
    <t>722 17-4074.R00</t>
  </si>
  <si>
    <t>Smyčka kompenzační z PPR, D 32x5,4 mm, PN 20</t>
  </si>
  <si>
    <t>336</t>
  </si>
  <si>
    <t>169</t>
  </si>
  <si>
    <t>721 17-3387.R00</t>
  </si>
  <si>
    <t>Potrubí z PE, studená, vedeno v zemi D 32</t>
  </si>
  <si>
    <t>338</t>
  </si>
  <si>
    <t>721 17-3397.R00</t>
  </si>
  <si>
    <t>Potrubí z PE, studená, vedeno v zemi D 40</t>
  </si>
  <si>
    <t>340</t>
  </si>
  <si>
    <t>171</t>
  </si>
  <si>
    <t>722 18-1213.RT7</t>
  </si>
  <si>
    <t>Izolace návleková tl. stěny 6 mm, vnitřní průměr 22 mm</t>
  </si>
  <si>
    <t>342</t>
  </si>
  <si>
    <t>722 18-1233.RT7</t>
  </si>
  <si>
    <t>Izolace návleková tl. stěny 13 mm, vnitřní průměr 22 mm</t>
  </si>
  <si>
    <t>344</t>
  </si>
  <si>
    <t>173</t>
  </si>
  <si>
    <t>722 18-1313.RT7</t>
  </si>
  <si>
    <t>Izolace návleková tl. stěny 6 mm, vnitřní průměr 25 mm</t>
  </si>
  <si>
    <t>346</t>
  </si>
  <si>
    <t>722 18-1333.RT7</t>
  </si>
  <si>
    <t>Izolace návleková tl. stěny 13 mm, vnitřní průměr 25 mm</t>
  </si>
  <si>
    <t>348</t>
  </si>
  <si>
    <t>175</t>
  </si>
  <si>
    <t>722 18-1413.RT7</t>
  </si>
  <si>
    <t>Izolace návleková tl. stěny 6 mm, vnitřní průměr 32 mm</t>
  </si>
  <si>
    <t>350</t>
  </si>
  <si>
    <t>722 18-1433.RT7</t>
  </si>
  <si>
    <t>Izolace návleková tl. stěny 13 mm, vnitřní průměr 32 mm</t>
  </si>
  <si>
    <t>352</t>
  </si>
  <si>
    <t>177</t>
  </si>
  <si>
    <t>722 22-0161.R00</t>
  </si>
  <si>
    <t>Nástěnka MZD PP-R D 20xR1/2</t>
  </si>
  <si>
    <t>354</t>
  </si>
  <si>
    <t>722 23-5121.R00</t>
  </si>
  <si>
    <t>Kohout kulový nerozebíratelný PP-R D 25</t>
  </si>
  <si>
    <t>356</t>
  </si>
  <si>
    <t>179</t>
  </si>
  <si>
    <t>722 23-5131.R00</t>
  </si>
  <si>
    <t>Kohout kulový nerozebíratelný PP-R D 32</t>
  </si>
  <si>
    <t>358</t>
  </si>
  <si>
    <t>722 22-0111.R00</t>
  </si>
  <si>
    <t>Nástěnka K 247, pro výtokový ventil G 1/2</t>
  </si>
  <si>
    <t>360</t>
  </si>
  <si>
    <t>181</t>
  </si>
  <si>
    <t>722 22-0121.R00</t>
  </si>
  <si>
    <t>Nástěnka K 247, pro baterii G 1/2</t>
  </si>
  <si>
    <t>362</t>
  </si>
  <si>
    <t>722 23-7681.R00</t>
  </si>
  <si>
    <t>Montáž armatury požární - hydrant, propojení</t>
  </si>
  <si>
    <t>364</t>
  </si>
  <si>
    <t>183</t>
  </si>
  <si>
    <t>725 84-5199.RT5</t>
  </si>
  <si>
    <t>Dodávka požární hydrantové skříně s tvarově stálou hadicí DN 20, dl. 30 m</t>
  </si>
  <si>
    <t>366</t>
  </si>
  <si>
    <t>725 24-5189.R00</t>
  </si>
  <si>
    <t>Osazení požární hydrantové skříně</t>
  </si>
  <si>
    <t>368</t>
  </si>
  <si>
    <t>185</t>
  </si>
  <si>
    <t>722 23-7686.R00</t>
  </si>
  <si>
    <t>Napojení a kompletace požární hydrantové skříně s tvarově stálou hadicí DN 20, dl. 30 m</t>
  </si>
  <si>
    <t>370</t>
  </si>
  <si>
    <t>722 28-0106.R00</t>
  </si>
  <si>
    <t>Tlaková zkouška vodovodního potrubí DN 32</t>
  </si>
  <si>
    <t>372</t>
  </si>
  <si>
    <t>187</t>
  </si>
  <si>
    <t>722 29-0234.R00</t>
  </si>
  <si>
    <t>Proplach a dezinfekce vodovod.potrubí DN 80</t>
  </si>
  <si>
    <t>374</t>
  </si>
  <si>
    <t>722 28-0199.R01</t>
  </si>
  <si>
    <t>Armatury a doplňující materiály (vnitřní vodovod)</t>
  </si>
  <si>
    <t>376</t>
  </si>
  <si>
    <t>189</t>
  </si>
  <si>
    <t>998 72-2102.R00</t>
  </si>
  <si>
    <t>Přesun hmot pro vnitřní vodovod, výšky do 6 m</t>
  </si>
  <si>
    <t>378</t>
  </si>
  <si>
    <t>725 01-3131.R00</t>
  </si>
  <si>
    <t>WC kombi bílý+nádrž+sedátko+rohová armatura+připoj.hadička+sada (komplet)</t>
  </si>
  <si>
    <t>380</t>
  </si>
  <si>
    <t>191</t>
  </si>
  <si>
    <t>725 12-9201.R00</t>
  </si>
  <si>
    <t>Pisoár bílý+ovládání automat.+zdroj+plast.sítko+armatura+sada (komplet)</t>
  </si>
  <si>
    <t>382</t>
  </si>
  <si>
    <t>725 01-7132.R00</t>
  </si>
  <si>
    <t>Umyvadlo na šrouby+sifon  (komplet)</t>
  </si>
  <si>
    <t>384</t>
  </si>
  <si>
    <t>Umyvadlo na šrouby+sifon (komplet)</t>
  </si>
  <si>
    <t>193</t>
  </si>
  <si>
    <t>725 33-9121.R00</t>
  </si>
  <si>
    <t>Výlevka stojící keramická s plastovou mřížkou (komplet)</t>
  </si>
  <si>
    <t>386</t>
  </si>
  <si>
    <t>725 31-4290.R00</t>
  </si>
  <si>
    <t>Příslušenství k dřezu v kuchyňské sestavě</t>
  </si>
  <si>
    <t>388</t>
  </si>
  <si>
    <t>195</t>
  </si>
  <si>
    <t>725 53-4111.R00</t>
  </si>
  <si>
    <t>Ohřívač elektr. zásob. tlak. 10 l</t>
  </si>
  <si>
    <t>390</t>
  </si>
  <si>
    <t>725 53-9102.R00</t>
  </si>
  <si>
    <t>Montáž elektr.ohřívačů, ostatní typy do 10 l</t>
  </si>
  <si>
    <t>392</t>
  </si>
  <si>
    <t>197</t>
  </si>
  <si>
    <t>725 81-0401.R00</t>
  </si>
  <si>
    <t>Ventil rohový bez přípoj. trubičky T 66 G 1/2</t>
  </si>
  <si>
    <t>394</t>
  </si>
  <si>
    <t>725-82-9301.R00</t>
  </si>
  <si>
    <t>Nástěnná ruční baterie, otočné ram. 300 mm, vhodná k výlevce</t>
  </si>
  <si>
    <t>396</t>
  </si>
  <si>
    <t>199</t>
  </si>
  <si>
    <t>725 82-3111.R00</t>
  </si>
  <si>
    <t>Umyvadlová stojánková baterie páková</t>
  </si>
  <si>
    <t>398</t>
  </si>
  <si>
    <t>725 82-3114.RT1</t>
  </si>
  <si>
    <t>Dřezová stojánková baterie páková</t>
  </si>
  <si>
    <t>400</t>
  </si>
  <si>
    <t>201</t>
  </si>
  <si>
    <t>725 84-5111.RT2</t>
  </si>
  <si>
    <t>Sprchová baterie ruční, diferenční</t>
  </si>
  <si>
    <t>402</t>
  </si>
  <si>
    <t>725 84-9302.R00</t>
  </si>
  <si>
    <t>Držák sprchy, nastavitelný</t>
  </si>
  <si>
    <t>404</t>
  </si>
  <si>
    <t>203</t>
  </si>
  <si>
    <t>766 00-0000.R1</t>
  </si>
  <si>
    <t>Dodávka kuchuňské sestavy dl. 2100 mm - spodní + vrchní část (komplet)</t>
  </si>
  <si>
    <t>406</t>
  </si>
  <si>
    <t>766 81-2841.R00</t>
  </si>
  <si>
    <t>Montáž kuchuňské sestavy - spodní + vrchní část</t>
  </si>
  <si>
    <t>408</t>
  </si>
  <si>
    <t>205</t>
  </si>
  <si>
    <t>725 28-0199.R02</t>
  </si>
  <si>
    <t>Armatury a doplňující materiály</t>
  </si>
  <si>
    <t>410</t>
  </si>
  <si>
    <t>998 72-4102.R00</t>
  </si>
  <si>
    <t>Přesun hmot pro zařizovací předměty, výšky do 6 m</t>
  </si>
  <si>
    <t>412</t>
  </si>
  <si>
    <t>207</t>
  </si>
  <si>
    <t>722 16-2331.R00</t>
  </si>
  <si>
    <t>Potrubí z PPR, vzduch, D 20x3,4 mm PN 20 (provedeno z PP typ 3 Hostalen) vč. kompenzačních ok</t>
  </si>
  <si>
    <t>414</t>
  </si>
  <si>
    <t>314 84-3269.R00</t>
  </si>
  <si>
    <t>Podpory s třmeny pro plastové potrubí</t>
  </si>
  <si>
    <t>416</t>
  </si>
  <si>
    <t>209</t>
  </si>
  <si>
    <t>722 15-0366.R00</t>
  </si>
  <si>
    <t>Chránička prostupu zdí do DN 40 do dl. 450 mm</t>
  </si>
  <si>
    <t>418</t>
  </si>
  <si>
    <t>722 16-29941.R00</t>
  </si>
  <si>
    <t>Rychlospojka pro pneumatické napojení</t>
  </si>
  <si>
    <t>420</t>
  </si>
  <si>
    <t>211</t>
  </si>
  <si>
    <t>722 16-0101.R00</t>
  </si>
  <si>
    <t>Tlaková zkouška tlakového potrubí DN 20</t>
  </si>
  <si>
    <t>422</t>
  </si>
  <si>
    <t>725 28-0599.R02</t>
  </si>
  <si>
    <t>424</t>
  </si>
  <si>
    <t>213</t>
  </si>
  <si>
    <t>998 72-5102.R00</t>
  </si>
  <si>
    <t>Přesun hmot pro stlačený vzduch, výšky do 6 m</t>
  </si>
  <si>
    <t>426</t>
  </si>
  <si>
    <t>877 17-2412.R00</t>
  </si>
  <si>
    <t>Montáž tvarovky spoj. vč. materiálu pro PE "elektrotvarovky"</t>
  </si>
  <si>
    <t>428</t>
  </si>
  <si>
    <t>215</t>
  </si>
  <si>
    <t>230 18-0027.R00</t>
  </si>
  <si>
    <t>Montáž potrubí plastové rovné PE 100 SDR 11 - DN50 vč. mater.+signalizační vodič+ výstražná fólie</t>
  </si>
  <si>
    <t>430</t>
  </si>
  <si>
    <t>286 13-7531.R1</t>
  </si>
  <si>
    <t>Přechodka PE/OC 50/40</t>
  </si>
  <si>
    <t>432</t>
  </si>
  <si>
    <t>217</t>
  </si>
  <si>
    <t>314 84-3369.R00</t>
  </si>
  <si>
    <t>Konzola uzávěru KK</t>
  </si>
  <si>
    <t>434</t>
  </si>
  <si>
    <t>723 23-9103.R00</t>
  </si>
  <si>
    <t>Kulový kohout KK DN40 (na S fasádě objektu)</t>
  </si>
  <si>
    <t>436</t>
  </si>
  <si>
    <t>219</t>
  </si>
  <si>
    <t>723 00-0000.R2</t>
  </si>
  <si>
    <t>Skříň uzávěru KK (Do.+Mont.+Nátěr) kompl.</t>
  </si>
  <si>
    <t>438</t>
  </si>
  <si>
    <t>723 13-1206.R00</t>
  </si>
  <si>
    <t>Potrubí ocelové trubky bezešvé spojované svařováním DN40</t>
  </si>
  <si>
    <t>440</t>
  </si>
  <si>
    <t>221</t>
  </si>
  <si>
    <t>723 12-0205.R00</t>
  </si>
  <si>
    <t>Potrubí ocelové trubky bezešvé spojované svařováním DN32</t>
  </si>
  <si>
    <t>442</t>
  </si>
  <si>
    <t>723 11-3204.R00</t>
  </si>
  <si>
    <t>Potrubí ocelové trubky bezešvé spojované svařováním DN25</t>
  </si>
  <si>
    <t>444</t>
  </si>
  <si>
    <t>223</t>
  </si>
  <si>
    <t>723 11-1203.R00</t>
  </si>
  <si>
    <t>Potrubí ocelové trubky bezešvé spojované svařováním DN20</t>
  </si>
  <si>
    <t>446</t>
  </si>
  <si>
    <t>723 10-0202.R00</t>
  </si>
  <si>
    <t>Potrubí ocelové trubky bezešvé spojované svařováním DN15</t>
  </si>
  <si>
    <t>448</t>
  </si>
  <si>
    <t>225</t>
  </si>
  <si>
    <t>723 19-0102.R00</t>
  </si>
  <si>
    <t>Tlaková plynová hadice DN15 (dopojení "SAHARA")</t>
  </si>
  <si>
    <t>450</t>
  </si>
  <si>
    <t>723 23-1271.R00</t>
  </si>
  <si>
    <t>Kulový kohout KK DN20 (před teplovzdušným plynovým ohřívačem vzduchu "SAHARA")</t>
  </si>
  <si>
    <t>452</t>
  </si>
  <si>
    <t>227</t>
  </si>
  <si>
    <t>723 23-1163.R00</t>
  </si>
  <si>
    <t>Kulový kohout KK DN15 (před plynovým kotlem)</t>
  </si>
  <si>
    <t>454</t>
  </si>
  <si>
    <t>723 22-1112.R00</t>
  </si>
  <si>
    <t>Závit navařovací G 1/2</t>
  </si>
  <si>
    <t>456</t>
  </si>
  <si>
    <t>229</t>
  </si>
  <si>
    <t>723 23-9101.RT2</t>
  </si>
  <si>
    <t>Šroubení G 1/2</t>
  </si>
  <si>
    <t>458</t>
  </si>
  <si>
    <t>723 19-0252.R00</t>
  </si>
  <si>
    <t>Montáž kohoutu do DN 40</t>
  </si>
  <si>
    <t>460</t>
  </si>
  <si>
    <t>231</t>
  </si>
  <si>
    <t>314 84-3269.R00.1</t>
  </si>
  <si>
    <t>Podpory s třmeny pro ocelové potrubí</t>
  </si>
  <si>
    <t>462</t>
  </si>
  <si>
    <t>723 15-0355.R00</t>
  </si>
  <si>
    <t>464</t>
  </si>
  <si>
    <t>233</t>
  </si>
  <si>
    <t>783 42-4340.R00</t>
  </si>
  <si>
    <t>Nátěr potrubí ocelového do DN40 (základní+2násobný)</t>
  </si>
  <si>
    <t>466</t>
  </si>
  <si>
    <t>723 23-9202.R00</t>
  </si>
  <si>
    <t>Tlaková zkouška plynového potrubí - vnitřní plyn</t>
  </si>
  <si>
    <t>468</t>
  </si>
  <si>
    <t>235</t>
  </si>
  <si>
    <t>723 38-0699.R02</t>
  </si>
  <si>
    <t>Armatury a doplňující materiály (vnitřní plynoinstalace)</t>
  </si>
  <si>
    <t>470</t>
  </si>
  <si>
    <t>998 72-3102.R00</t>
  </si>
  <si>
    <t>Přesun hmot pro plynoinstalaci, výšky do 6 m</t>
  </si>
  <si>
    <t>472</t>
  </si>
  <si>
    <t>735</t>
  </si>
  <si>
    <t>Vytápění - UT</t>
  </si>
  <si>
    <t>237</t>
  </si>
  <si>
    <t>735-R1</t>
  </si>
  <si>
    <t>Koordinace a režie GD - Vytápění - UT</t>
  </si>
  <si>
    <t>474</t>
  </si>
  <si>
    <t>735-R2</t>
  </si>
  <si>
    <t>Vytápění - stavební přípomoce (sekání, bourání, průrazy, záhozy a zabetonávky, přesun hmot a likvidace suti, podružný materiál)</t>
  </si>
  <si>
    <t>476</t>
  </si>
  <si>
    <t>731</t>
  </si>
  <si>
    <t>UT - Kotelny</t>
  </si>
  <si>
    <t>239</t>
  </si>
  <si>
    <t>731 24-4494.R00</t>
  </si>
  <si>
    <t>Montáž kotlů kondenzačních do 45kW</t>
  </si>
  <si>
    <t>478</t>
  </si>
  <si>
    <t>731-R1</t>
  </si>
  <si>
    <t>Kondezační kotel s ohřevem TV 7,1-26,3kW</t>
  </si>
  <si>
    <t>480</t>
  </si>
  <si>
    <t>241</t>
  </si>
  <si>
    <t>731-R2</t>
  </si>
  <si>
    <t>Regulace  + soubor čidel</t>
  </si>
  <si>
    <t>482</t>
  </si>
  <si>
    <t>731-R3</t>
  </si>
  <si>
    <t>Odkouření koaxiální 100/60 nad střechu cca 2,5m</t>
  </si>
  <si>
    <t>484</t>
  </si>
  <si>
    <t>243</t>
  </si>
  <si>
    <t>731-R4</t>
  </si>
  <si>
    <t>Plynový ohřívač vzduchu uzavřená spal komora 15kW</t>
  </si>
  <si>
    <t>486</t>
  </si>
  <si>
    <t>731-R5</t>
  </si>
  <si>
    <t>Směšovací komora s filtrem a ovládáním</t>
  </si>
  <si>
    <t>488</t>
  </si>
  <si>
    <t>245</t>
  </si>
  <si>
    <t>731-R6</t>
  </si>
  <si>
    <t>Žaluzie</t>
  </si>
  <si>
    <t>490</t>
  </si>
  <si>
    <t>731-R7</t>
  </si>
  <si>
    <t>Odkouření koaxiální přes stěnu</t>
  </si>
  <si>
    <t>492</t>
  </si>
  <si>
    <t>247</t>
  </si>
  <si>
    <t>731-R8</t>
  </si>
  <si>
    <t>Pevné podpěry</t>
  </si>
  <si>
    <t>494</t>
  </si>
  <si>
    <t>731-R9</t>
  </si>
  <si>
    <t>Týdení termostat s odděleným čidlem</t>
  </si>
  <si>
    <t>496</t>
  </si>
  <si>
    <t>249</t>
  </si>
  <si>
    <t>731 34-1150.R00</t>
  </si>
  <si>
    <t>Hadice napouštěcí 25/34</t>
  </si>
  <si>
    <t>498</t>
  </si>
  <si>
    <t>998 72-3102.R00.1</t>
  </si>
  <si>
    <t>Přesun pro kotelny do 6 m</t>
  </si>
  <si>
    <t>500</t>
  </si>
  <si>
    <t>251</t>
  </si>
  <si>
    <t>731-R10</t>
  </si>
  <si>
    <t>Dopravné</t>
  </si>
  <si>
    <t>502</t>
  </si>
  <si>
    <t>732</t>
  </si>
  <si>
    <t>UT - Strojovny</t>
  </si>
  <si>
    <t>732 33-1612.R00</t>
  </si>
  <si>
    <t>Nádoba expanzní a menbránou 18 l</t>
  </si>
  <si>
    <t>504</t>
  </si>
  <si>
    <t>253</t>
  </si>
  <si>
    <t>732-R1</t>
  </si>
  <si>
    <t>Neutralizační box</t>
  </si>
  <si>
    <t>506</t>
  </si>
  <si>
    <t>998 72-3102.R00.2</t>
  </si>
  <si>
    <t>Přesun pro stroj. v obj. do 6 m</t>
  </si>
  <si>
    <t>508</t>
  </si>
  <si>
    <t>255</t>
  </si>
  <si>
    <t>732-R2</t>
  </si>
  <si>
    <t>510</t>
  </si>
  <si>
    <t>733</t>
  </si>
  <si>
    <t>UT - Rozvod potrubí</t>
  </si>
  <si>
    <t>733 22-2102.R00</t>
  </si>
  <si>
    <t>Potrubí Cu tvrdé pájené 15x1</t>
  </si>
  <si>
    <t>512</t>
  </si>
  <si>
    <t>257</t>
  </si>
  <si>
    <t>733 22-2103.R00</t>
  </si>
  <si>
    <t>Potrubí Cu tvrdé pájené 18x1</t>
  </si>
  <si>
    <t>514</t>
  </si>
  <si>
    <t>733 22-2104.R00</t>
  </si>
  <si>
    <t>Potrubí Cu tvrdé pájené 22x1</t>
  </si>
  <si>
    <t>516</t>
  </si>
  <si>
    <t>259</t>
  </si>
  <si>
    <t>733 22-2105.R00</t>
  </si>
  <si>
    <t>Potrubí Cu tvrdé pájené 28x1,5</t>
  </si>
  <si>
    <t>518</t>
  </si>
  <si>
    <t>733 22-4225.R00</t>
  </si>
  <si>
    <t>Odbočka Cu na potrubí 15x1</t>
  </si>
  <si>
    <t>520</t>
  </si>
  <si>
    <t>261</t>
  </si>
  <si>
    <t>733 22-4225.R00.1</t>
  </si>
  <si>
    <t>Odbočka Cu na potrubí 18x1</t>
  </si>
  <si>
    <t>522</t>
  </si>
  <si>
    <t>733 22-4225.R00.2</t>
  </si>
  <si>
    <t>Odbočka Cu na potrubí 22x1</t>
  </si>
  <si>
    <t>524</t>
  </si>
  <si>
    <t>263</t>
  </si>
  <si>
    <t>733 22-4225.R00.3</t>
  </si>
  <si>
    <t>Odbočka Cu na potrubí 28x1,5</t>
  </si>
  <si>
    <t>526</t>
  </si>
  <si>
    <t>733-R1</t>
  </si>
  <si>
    <t>Přechodka Cu – závit 28x1,5</t>
  </si>
  <si>
    <t>528</t>
  </si>
  <si>
    <t>265</t>
  </si>
  <si>
    <t>733-R2</t>
  </si>
  <si>
    <t>Tlaková zkouška měděných trub do 35x1,5</t>
  </si>
  <si>
    <t>530</t>
  </si>
  <si>
    <t>998 72-3102.R00.3</t>
  </si>
  <si>
    <t>Přesun pro potrubí UT do 6 m</t>
  </si>
  <si>
    <t>532</t>
  </si>
  <si>
    <t>267</t>
  </si>
  <si>
    <t>733-R3</t>
  </si>
  <si>
    <t>534</t>
  </si>
  <si>
    <t>734</t>
  </si>
  <si>
    <t>UT - Armatury</t>
  </si>
  <si>
    <t>734 20-9103.R00</t>
  </si>
  <si>
    <t>Montáž armatur s 1 záv. G 1/2</t>
  </si>
  <si>
    <t>536</t>
  </si>
  <si>
    <t>269</t>
  </si>
  <si>
    <t>734 20-9114.R00</t>
  </si>
  <si>
    <t>Montáž armatur se 2 záv. G ½</t>
  </si>
  <si>
    <t>538</t>
  </si>
  <si>
    <t>734 20-9115.R00</t>
  </si>
  <si>
    <t>Montáž armatur se 2 záv. G 1“</t>
  </si>
  <si>
    <t>540</t>
  </si>
  <si>
    <t>271</t>
  </si>
  <si>
    <t>734-R1</t>
  </si>
  <si>
    <t>Automatický odvzdušňovací ventil DN15</t>
  </si>
  <si>
    <t>542</t>
  </si>
  <si>
    <t>734-R2</t>
  </si>
  <si>
    <t>Bezpečnostní uzávěr k expanzním nádobám DN25</t>
  </si>
  <si>
    <t>544</t>
  </si>
  <si>
    <t>273</t>
  </si>
  <si>
    <t>734-R3</t>
  </si>
  <si>
    <t>KK vypouštěcí DN 15</t>
  </si>
  <si>
    <t>546</t>
  </si>
  <si>
    <t>734-R4</t>
  </si>
  <si>
    <t>KIT připoj.tělesa (TRV, RŠ, TH, svěr. šroubení) 1/2xEK-15x1PŘÍMÝ</t>
  </si>
  <si>
    <t>548</t>
  </si>
  <si>
    <t>275</t>
  </si>
  <si>
    <t>998 72-3102.R00.4</t>
  </si>
  <si>
    <t>Přesun pro armatury do 6 m</t>
  </si>
  <si>
    <t>550</t>
  </si>
  <si>
    <t>734-R5</t>
  </si>
  <si>
    <t>552</t>
  </si>
  <si>
    <t>UT - Otopná tělesa</t>
  </si>
  <si>
    <t>277</t>
  </si>
  <si>
    <t>735 15-9210.R00</t>
  </si>
  <si>
    <t>Montáž těles deskových dvouřadých do 1140 mm</t>
  </si>
  <si>
    <t>554</t>
  </si>
  <si>
    <t>735 15-9230.R00</t>
  </si>
  <si>
    <t>Montáž těles deskových dvouřadých do 1980 mm</t>
  </si>
  <si>
    <t>556</t>
  </si>
  <si>
    <t>279</t>
  </si>
  <si>
    <t>735 16-4511.R00</t>
  </si>
  <si>
    <t>Montáž těles trubkových do 1500 mm</t>
  </si>
  <si>
    <t>558</t>
  </si>
  <si>
    <t>735-R1.1</t>
  </si>
  <si>
    <t>Příplatek za zednické výpomoce</t>
  </si>
  <si>
    <t>560</t>
  </si>
  <si>
    <t>281</t>
  </si>
  <si>
    <t>Deskové těleso, boční připojení 10-050060</t>
  </si>
  <si>
    <t>562</t>
  </si>
  <si>
    <t>735-R3</t>
  </si>
  <si>
    <t>Deskové těleso, boční připojení 11-060080</t>
  </si>
  <si>
    <t>564</t>
  </si>
  <si>
    <t>283</t>
  </si>
  <si>
    <t>735-R4</t>
  </si>
  <si>
    <t>Deskové těleso, boční připojení 21-060080</t>
  </si>
  <si>
    <t>566</t>
  </si>
  <si>
    <t>735-R5</t>
  </si>
  <si>
    <t>Deskové těleso, boční připojení 21-060110</t>
  </si>
  <si>
    <t>568</t>
  </si>
  <si>
    <t>285</t>
  </si>
  <si>
    <t>735-R6</t>
  </si>
  <si>
    <t>Deskové těleso, boční připojení 21-060180</t>
  </si>
  <si>
    <t>570</t>
  </si>
  <si>
    <t>735-R7</t>
  </si>
  <si>
    <t>Deskové těleso, boční připojení 22-060160</t>
  </si>
  <si>
    <t>572</t>
  </si>
  <si>
    <t>287</t>
  </si>
  <si>
    <t>735-R8</t>
  </si>
  <si>
    <t>Trubkové těleso, KLC 700.450</t>
  </si>
  <si>
    <t>574</t>
  </si>
  <si>
    <t>998 72-3102.R00.5</t>
  </si>
  <si>
    <t>Přesun pro tělesa do 6 m</t>
  </si>
  <si>
    <t>576</t>
  </si>
  <si>
    <t>289</t>
  </si>
  <si>
    <t>735-R9</t>
  </si>
  <si>
    <t>578</t>
  </si>
  <si>
    <t>749</t>
  </si>
  <si>
    <t>Elektromontáže - Ei</t>
  </si>
  <si>
    <t>749-R1</t>
  </si>
  <si>
    <t>Koordinace a režie GD - Elektromontáže - Ei /Silnoproudá elektrotechnika/</t>
  </si>
  <si>
    <t>580</t>
  </si>
  <si>
    <t>291</t>
  </si>
  <si>
    <t>749-R2</t>
  </si>
  <si>
    <t>Nespecifikované související práce v HZS</t>
  </si>
  <si>
    <t>hod</t>
  </si>
  <si>
    <t>582</t>
  </si>
  <si>
    <t>749-R3</t>
  </si>
  <si>
    <t>Nespecifikované související dodávky</t>
  </si>
  <si>
    <t>584</t>
  </si>
  <si>
    <t>749-1</t>
  </si>
  <si>
    <t>Ei - Specifikace č. 1 - Rozváděč RE</t>
  </si>
  <si>
    <t>293</t>
  </si>
  <si>
    <t>749-1.R01</t>
  </si>
  <si>
    <t>nosná konstrukce rozváděče kpl., 1605 x 590 x 250 mm, IP30/20</t>
  </si>
  <si>
    <t>586</t>
  </si>
  <si>
    <t>749-1.R02</t>
  </si>
  <si>
    <t>jistič B63/3, 10 kA, CZ pro energetiku</t>
  </si>
  <si>
    <t>588</t>
  </si>
  <si>
    <t>295</t>
  </si>
  <si>
    <t>749-1.R03</t>
  </si>
  <si>
    <t>jistič B32/3, 10 kA, CZ pro energetiku</t>
  </si>
  <si>
    <t>590</t>
  </si>
  <si>
    <t>749-1.R04</t>
  </si>
  <si>
    <t>jistič B6/1, 10 kA, CZ pro energetiku</t>
  </si>
  <si>
    <t>592</t>
  </si>
  <si>
    <t>297</t>
  </si>
  <si>
    <t>749-1.R05</t>
  </si>
  <si>
    <t>svorka bloková, 1x 120 mm2, 2x 35 mm2, fázová</t>
  </si>
  <si>
    <t>594</t>
  </si>
  <si>
    <t>749-1.R06</t>
  </si>
  <si>
    <t>svorka bloková, 1x 120 mm2, 2x 35 mm2, PEN</t>
  </si>
  <si>
    <t>596</t>
  </si>
  <si>
    <t>299</t>
  </si>
  <si>
    <t>749-1.R07</t>
  </si>
  <si>
    <t>svorka RSA 35</t>
  </si>
  <si>
    <t>598</t>
  </si>
  <si>
    <t>749-1.R08</t>
  </si>
  <si>
    <t>svorka RSA 35 PE</t>
  </si>
  <si>
    <t>600</t>
  </si>
  <si>
    <t>301</t>
  </si>
  <si>
    <t>749-1.R09</t>
  </si>
  <si>
    <t>svorka RSA 4 světlemodrá s bočním víčkem</t>
  </si>
  <si>
    <t>602</t>
  </si>
  <si>
    <t>749-1.R10</t>
  </si>
  <si>
    <t>svorka koncová na DIN lištu</t>
  </si>
  <si>
    <t>604</t>
  </si>
  <si>
    <t>303</t>
  </si>
  <si>
    <t>749-1.R11</t>
  </si>
  <si>
    <t>sada popisných štítků</t>
  </si>
  <si>
    <t>606</t>
  </si>
  <si>
    <t>749-1.R12</t>
  </si>
  <si>
    <t>výrovní štítek</t>
  </si>
  <si>
    <t>608</t>
  </si>
  <si>
    <t>305</t>
  </si>
  <si>
    <t>749-1.R13</t>
  </si>
  <si>
    <t>výstražný štítek</t>
  </si>
  <si>
    <t>610</t>
  </si>
  <si>
    <t>749-1.R14</t>
  </si>
  <si>
    <t>přípojnice N</t>
  </si>
  <si>
    <t>612</t>
  </si>
  <si>
    <t>307</t>
  </si>
  <si>
    <t>749-1.R15</t>
  </si>
  <si>
    <t>přípojnice PE</t>
  </si>
  <si>
    <t>614</t>
  </si>
  <si>
    <t>749-1.R16</t>
  </si>
  <si>
    <t>držák N + PE přípojnice</t>
  </si>
  <si>
    <t>616</t>
  </si>
  <si>
    <t>309</t>
  </si>
  <si>
    <t>749-1.R17</t>
  </si>
  <si>
    <t>záslepné kryty</t>
  </si>
  <si>
    <t>618</t>
  </si>
  <si>
    <t>749-1.R18</t>
  </si>
  <si>
    <t>materiál drobný</t>
  </si>
  <si>
    <t>620</t>
  </si>
  <si>
    <t>311</t>
  </si>
  <si>
    <t>749-1.R19</t>
  </si>
  <si>
    <t>kompletace rozváděče</t>
  </si>
  <si>
    <t>622</t>
  </si>
  <si>
    <t>749-2</t>
  </si>
  <si>
    <t>Ei - Specifikace č. 2 - Rozváděč RH</t>
  </si>
  <si>
    <t>749-2.R01</t>
  </si>
  <si>
    <t>624</t>
  </si>
  <si>
    <t>313</t>
  </si>
  <si>
    <t>749-2.R02</t>
  </si>
  <si>
    <t>Hlavní vypínač/přepínač napájení 3x 63 A</t>
  </si>
  <si>
    <t>626</t>
  </si>
  <si>
    <t>749-2.R03</t>
  </si>
  <si>
    <t>přepěťová ochrana 1. a 2. st., 12,5V/3</t>
  </si>
  <si>
    <t>628</t>
  </si>
  <si>
    <t>315</t>
  </si>
  <si>
    <t>749-2.R04</t>
  </si>
  <si>
    <t>jistič B50/3, 10 kA</t>
  </si>
  <si>
    <t>630</t>
  </si>
  <si>
    <t>749-2.R05</t>
  </si>
  <si>
    <t>jistič C25/3, 10 kA</t>
  </si>
  <si>
    <t>632</t>
  </si>
  <si>
    <t>317</t>
  </si>
  <si>
    <t>749-2.R06</t>
  </si>
  <si>
    <t>jistič C16/3, 10 kA</t>
  </si>
  <si>
    <t>634</t>
  </si>
  <si>
    <t>749-2.R07</t>
  </si>
  <si>
    <t>jistič C10/3, 10 kA</t>
  </si>
  <si>
    <t>636</t>
  </si>
  <si>
    <t>319</t>
  </si>
  <si>
    <t>749-2.R08</t>
  </si>
  <si>
    <t>jistič C10/1, 10 kA</t>
  </si>
  <si>
    <t>638</t>
  </si>
  <si>
    <t>749-2.R09</t>
  </si>
  <si>
    <t>jistič C16/1, 10 kA</t>
  </si>
  <si>
    <t>640</t>
  </si>
  <si>
    <t>321</t>
  </si>
  <si>
    <t>749-2.R10</t>
  </si>
  <si>
    <t>jistič C6/1, 10 kA</t>
  </si>
  <si>
    <t>642</t>
  </si>
  <si>
    <t>749-2.R11</t>
  </si>
  <si>
    <t>propojovací lišta jističů 16 mm2</t>
  </si>
  <si>
    <t>644</t>
  </si>
  <si>
    <t>323</t>
  </si>
  <si>
    <t>749-2.R12</t>
  </si>
  <si>
    <t>proudový chránič s nadproudovou spouští C16/1+N/003</t>
  </si>
  <si>
    <t>646</t>
  </si>
  <si>
    <t>749-2.R13</t>
  </si>
  <si>
    <t>astrohodiny 230 V AC, 1kan., 16A</t>
  </si>
  <si>
    <t>648</t>
  </si>
  <si>
    <t>325</t>
  </si>
  <si>
    <t>749-2.R14</t>
  </si>
  <si>
    <t>svorka RSA 35, bílá</t>
  </si>
  <si>
    <t>650</t>
  </si>
  <si>
    <t>749-2.R15</t>
  </si>
  <si>
    <t>652</t>
  </si>
  <si>
    <t>327</t>
  </si>
  <si>
    <t>749-2.R16</t>
  </si>
  <si>
    <t>svorka RSA 16, bílá</t>
  </si>
  <si>
    <t>654</t>
  </si>
  <si>
    <t>749-2.R17</t>
  </si>
  <si>
    <t>svorka RSA 6, bílá</t>
  </si>
  <si>
    <t>656</t>
  </si>
  <si>
    <t>329</t>
  </si>
  <si>
    <t>749-2.R18</t>
  </si>
  <si>
    <t>svorla RSA 4 bílá</t>
  </si>
  <si>
    <t>658</t>
  </si>
  <si>
    <t>749-2.R19</t>
  </si>
  <si>
    <t>svorla RSA 4 světlemodrá</t>
  </si>
  <si>
    <t>660</t>
  </si>
  <si>
    <t>331</t>
  </si>
  <si>
    <t>749-2.R20</t>
  </si>
  <si>
    <t>svorla RSA 4 PE</t>
  </si>
  <si>
    <t>662</t>
  </si>
  <si>
    <t>749-2.R21</t>
  </si>
  <si>
    <t>664</t>
  </si>
  <si>
    <t>333</t>
  </si>
  <si>
    <t>749-2.R22</t>
  </si>
  <si>
    <t>666</t>
  </si>
  <si>
    <t>749-2.R23</t>
  </si>
  <si>
    <t>668</t>
  </si>
  <si>
    <t>335</t>
  </si>
  <si>
    <t>749-2.R24</t>
  </si>
  <si>
    <t>670</t>
  </si>
  <si>
    <t>749-2.R25</t>
  </si>
  <si>
    <t>672</t>
  </si>
  <si>
    <t>337</t>
  </si>
  <si>
    <t>749-2.R26</t>
  </si>
  <si>
    <t>674</t>
  </si>
  <si>
    <t>749-2.R27</t>
  </si>
  <si>
    <t>676</t>
  </si>
  <si>
    <t>339</t>
  </si>
  <si>
    <t>749-2.R28</t>
  </si>
  <si>
    <t>678</t>
  </si>
  <si>
    <t>749-2.R29</t>
  </si>
  <si>
    <t>680</t>
  </si>
  <si>
    <t>341</t>
  </si>
  <si>
    <t>749-2.R30</t>
  </si>
  <si>
    <t>682</t>
  </si>
  <si>
    <t>749-3</t>
  </si>
  <si>
    <t>Ei - Specifikace č. 3 - Rozváděč suterénu R 2</t>
  </si>
  <si>
    <t>749-3.R01</t>
  </si>
  <si>
    <t>684</t>
  </si>
  <si>
    <t>343</t>
  </si>
  <si>
    <t>749-3.R02</t>
  </si>
  <si>
    <t>Hlavní vypínač 3x 63 A</t>
  </si>
  <si>
    <t>686</t>
  </si>
  <si>
    <t>749-3.R03</t>
  </si>
  <si>
    <t>jistič C32/3, 10 kA</t>
  </si>
  <si>
    <t>688</t>
  </si>
  <si>
    <t>345</t>
  </si>
  <si>
    <t>749-3.R04</t>
  </si>
  <si>
    <t>690</t>
  </si>
  <si>
    <t>749-3.R05</t>
  </si>
  <si>
    <t>692</t>
  </si>
  <si>
    <t>347</t>
  </si>
  <si>
    <t>749-3.R06</t>
  </si>
  <si>
    <t>694</t>
  </si>
  <si>
    <t>749-3.R07</t>
  </si>
  <si>
    <t>696</t>
  </si>
  <si>
    <t>349</t>
  </si>
  <si>
    <t>749-3.R08</t>
  </si>
  <si>
    <t>698</t>
  </si>
  <si>
    <t>749-3.R09</t>
  </si>
  <si>
    <t>700</t>
  </si>
  <si>
    <t>351</t>
  </si>
  <si>
    <t>749-3.R10</t>
  </si>
  <si>
    <t>702</t>
  </si>
  <si>
    <t>749-3.R11</t>
  </si>
  <si>
    <t>704</t>
  </si>
  <si>
    <t>353</t>
  </si>
  <si>
    <t>749-3.R12</t>
  </si>
  <si>
    <t>706</t>
  </si>
  <si>
    <t>749-3.R13</t>
  </si>
  <si>
    <t>svorka RSA 10, bílá</t>
  </si>
  <si>
    <t>708</t>
  </si>
  <si>
    <t>355</t>
  </si>
  <si>
    <t>749-3.R14</t>
  </si>
  <si>
    <t>710</t>
  </si>
  <si>
    <t>749-3.R15</t>
  </si>
  <si>
    <t>712</t>
  </si>
  <si>
    <t>357</t>
  </si>
  <si>
    <t>749-3.R16</t>
  </si>
  <si>
    <t>714</t>
  </si>
  <si>
    <t>749-3.R17</t>
  </si>
  <si>
    <t>716</t>
  </si>
  <si>
    <t>359</t>
  </si>
  <si>
    <t>749-3.R18</t>
  </si>
  <si>
    <t>718</t>
  </si>
  <si>
    <t>749-3.R19</t>
  </si>
  <si>
    <t>720</t>
  </si>
  <si>
    <t>361</t>
  </si>
  <si>
    <t>749-3.R20</t>
  </si>
  <si>
    <t>749-3.R21</t>
  </si>
  <si>
    <t>724</t>
  </si>
  <si>
    <t>363</t>
  </si>
  <si>
    <t>749-3.R22</t>
  </si>
  <si>
    <t>726</t>
  </si>
  <si>
    <t>749-3.R23</t>
  </si>
  <si>
    <t>728</t>
  </si>
  <si>
    <t>365</t>
  </si>
  <si>
    <t>749-3.R24</t>
  </si>
  <si>
    <t>730</t>
  </si>
  <si>
    <t>749-3.R25</t>
  </si>
  <si>
    <t>749-4</t>
  </si>
  <si>
    <t>Ei - Specifikace č. 4 - Rozváděč nové haly R 8</t>
  </si>
  <si>
    <t>367</t>
  </si>
  <si>
    <t>749-4.R01</t>
  </si>
  <si>
    <t>nosná konstrukce rozváděče, 105x950x160 mm, IP43/20</t>
  </si>
  <si>
    <t>749-4.R02</t>
  </si>
  <si>
    <t>hlavní vypínač 3x 63 A</t>
  </si>
  <si>
    <t>736</t>
  </si>
  <si>
    <t>369</t>
  </si>
  <si>
    <t>749-4.R03</t>
  </si>
  <si>
    <t>738</t>
  </si>
  <si>
    <t>749-4.R04</t>
  </si>
  <si>
    <t>740</t>
  </si>
  <si>
    <t>371</t>
  </si>
  <si>
    <t>749-4.R05</t>
  </si>
  <si>
    <t>742</t>
  </si>
  <si>
    <t>749-4.R06</t>
  </si>
  <si>
    <t>jistič C25/1, 10 kA</t>
  </si>
  <si>
    <t>744</t>
  </si>
  <si>
    <t>373</t>
  </si>
  <si>
    <t>749-4.R07</t>
  </si>
  <si>
    <t>746</t>
  </si>
  <si>
    <t>749-4.R08</t>
  </si>
  <si>
    <t>748</t>
  </si>
  <si>
    <t>375</t>
  </si>
  <si>
    <t>749-4.R09</t>
  </si>
  <si>
    <t>750</t>
  </si>
  <si>
    <t>749-4.R10</t>
  </si>
  <si>
    <t>752</t>
  </si>
  <si>
    <t>377</t>
  </si>
  <si>
    <t>749-4.R11</t>
  </si>
  <si>
    <t>754</t>
  </si>
  <si>
    <t>749-4.R12</t>
  </si>
  <si>
    <t>stykač 3P+1, 9 A pro AC3, c. 230 V AC</t>
  </si>
  <si>
    <t>756</t>
  </si>
  <si>
    <t>379</t>
  </si>
  <si>
    <t>749-4.R13</t>
  </si>
  <si>
    <t>758</t>
  </si>
  <si>
    <t>749-4.R14</t>
  </si>
  <si>
    <t>760</t>
  </si>
  <si>
    <t>381</t>
  </si>
  <si>
    <t>749-4.R16</t>
  </si>
  <si>
    <t>762</t>
  </si>
  <si>
    <t>749-4.R17</t>
  </si>
  <si>
    <t>764</t>
  </si>
  <si>
    <t>383</t>
  </si>
  <si>
    <t>749-4.R18</t>
  </si>
  <si>
    <t>766</t>
  </si>
  <si>
    <t>749-4.R19</t>
  </si>
  <si>
    <t>768</t>
  </si>
  <si>
    <t>385</t>
  </si>
  <si>
    <t>749-4.R20</t>
  </si>
  <si>
    <t>770</t>
  </si>
  <si>
    <t>749-4.R21</t>
  </si>
  <si>
    <t>772</t>
  </si>
  <si>
    <t>387</t>
  </si>
  <si>
    <t>749-4.R22</t>
  </si>
  <si>
    <t>774</t>
  </si>
  <si>
    <t>749-4.R23</t>
  </si>
  <si>
    <t>776</t>
  </si>
  <si>
    <t>389</t>
  </si>
  <si>
    <t>749-4.R24</t>
  </si>
  <si>
    <t>778</t>
  </si>
  <si>
    <t>749-4.R25</t>
  </si>
  <si>
    <t>780</t>
  </si>
  <si>
    <t>391</t>
  </si>
  <si>
    <t>749-4.R26</t>
  </si>
  <si>
    <t>782</t>
  </si>
  <si>
    <t>749-4.R27</t>
  </si>
  <si>
    <t>784</t>
  </si>
  <si>
    <t>393</t>
  </si>
  <si>
    <t>749-4.R28</t>
  </si>
  <si>
    <t>786</t>
  </si>
  <si>
    <t>749-5</t>
  </si>
  <si>
    <t>Ei - Specifikace č. 5 - Elektromateriál</t>
  </si>
  <si>
    <t>749-5.R01</t>
  </si>
  <si>
    <t>kabel CYKY-J 4x 16 mm2</t>
  </si>
  <si>
    <t>788</t>
  </si>
  <si>
    <t>395</t>
  </si>
  <si>
    <t>749-5.R02</t>
  </si>
  <si>
    <t>kabel CYKY-J 5x 6 mm2</t>
  </si>
  <si>
    <t>790</t>
  </si>
  <si>
    <t>749-5.R03</t>
  </si>
  <si>
    <t>kabel CYKY-J 5x 4 mm2</t>
  </si>
  <si>
    <t>792</t>
  </si>
  <si>
    <t>397</t>
  </si>
  <si>
    <t>749-5.R04</t>
  </si>
  <si>
    <t>kabel CYKY-J 5x 2,5 mm2</t>
  </si>
  <si>
    <t>794</t>
  </si>
  <si>
    <t>749-5.R05</t>
  </si>
  <si>
    <t>kabel CYKY-J 3x 4 mm2</t>
  </si>
  <si>
    <t>796</t>
  </si>
  <si>
    <t>399</t>
  </si>
  <si>
    <t>749-5.R06</t>
  </si>
  <si>
    <t>kabel CYKY-J 3x 2,5 mm2</t>
  </si>
  <si>
    <t>798</t>
  </si>
  <si>
    <t>749-5.R07</t>
  </si>
  <si>
    <t>kabel CYKY-J 3x 1,5 mm2</t>
  </si>
  <si>
    <t>800</t>
  </si>
  <si>
    <t>401</t>
  </si>
  <si>
    <t>749-5.R08</t>
  </si>
  <si>
    <t>kabel CYKY-O 3x 1,5 mm2</t>
  </si>
  <si>
    <t>802</t>
  </si>
  <si>
    <t>749-5.R09</t>
  </si>
  <si>
    <t>vodič CY 16 zelenožlutý</t>
  </si>
  <si>
    <t>804</t>
  </si>
  <si>
    <t>403</t>
  </si>
  <si>
    <t>749-5.R10</t>
  </si>
  <si>
    <t>vodič CY 6 zelenožlutý</t>
  </si>
  <si>
    <t>806</t>
  </si>
  <si>
    <t>749-5.R11</t>
  </si>
  <si>
    <t>svítidlo stropní přisazené LEDline 230V, 30 W, atyp., sv. tok 4000 lm, 3000 K</t>
  </si>
  <si>
    <t>808</t>
  </si>
  <si>
    <t>405</t>
  </si>
  <si>
    <t>749-5.R12</t>
  </si>
  <si>
    <t>svítidlo stropní přisazené LEDline 230V, 58 W, atyp., sv. tok 7350 lm, 3000 K</t>
  </si>
  <si>
    <t>810</t>
  </si>
  <si>
    <t>749-5.R13</t>
  </si>
  <si>
    <t>stropní svítidlo 230 V, 1x 60 W, IP24</t>
  </si>
  <si>
    <t>812</t>
  </si>
  <si>
    <t>407</t>
  </si>
  <si>
    <t>749-5.R14</t>
  </si>
  <si>
    <t>nástěnné svítidlo 230 V, 1x 60 W, IP24</t>
  </si>
  <si>
    <t>814</t>
  </si>
  <si>
    <t>749-5.R15</t>
  </si>
  <si>
    <t>stropní svítidlo plastové 230 V, 1x 60 W, IP66</t>
  </si>
  <si>
    <t>816</t>
  </si>
  <si>
    <t>409</t>
  </si>
  <si>
    <t>749-5.R16</t>
  </si>
  <si>
    <t>zářivkové svítidlo do kuchyňské linky, 230 V, 13 W,</t>
  </si>
  <si>
    <t>818</t>
  </si>
  <si>
    <t>749-5.R17</t>
  </si>
  <si>
    <t>nástěnné venkovní LED svítidlo s pohyb. čidlem, 230 V, 30 W, IP55</t>
  </si>
  <si>
    <t>820</t>
  </si>
  <si>
    <t>411</t>
  </si>
  <si>
    <t>749-5.R18</t>
  </si>
  <si>
    <t>svítidlo výbojkové na výložník, 230 V, 250 W, IP55</t>
  </si>
  <si>
    <t>822</t>
  </si>
  <si>
    <t>749-5.R19</t>
  </si>
  <si>
    <t>výbojka SHC 250 W</t>
  </si>
  <si>
    <t>824</t>
  </si>
  <si>
    <t>413</t>
  </si>
  <si>
    <t>749-5.R20</t>
  </si>
  <si>
    <t>výložník zinkovaný pro výbojkové svítidlo na stěnu, 0,5 m</t>
  </si>
  <si>
    <t>826</t>
  </si>
  <si>
    <t>749-5.R21</t>
  </si>
  <si>
    <t>zásuvková skříň nástěnná, IP44, výzbroj: 1x proudový chráničC40/4/003, 1x jistič C25/3, 1x jistič C16/3, 2x jistič C16/1, 1x zásuvka 400V/5x32A, 1x zásuvka 400V/16A, 2x zásuvka 250V/16A.</t>
  </si>
  <si>
    <t>828</t>
  </si>
  <si>
    <t>415</t>
  </si>
  <si>
    <t>749-5.R22</t>
  </si>
  <si>
    <t>zásuvková skříň nástěnná, IP44, výzbroj: 1x proudový chráničC25/4/003, 2x jistič C16/3, 4x jistič C16/1, 1x zásuvka 400V/16A, 4x zásuvka 250V/16A.</t>
  </si>
  <si>
    <t>830</t>
  </si>
  <si>
    <t>749-5.R23</t>
  </si>
  <si>
    <t>vypínač nástěnný, ozn. Q15 ve skříni 400V/25A/IP44</t>
  </si>
  <si>
    <t>832</t>
  </si>
  <si>
    <t>417</t>
  </si>
  <si>
    <t>749-5.R24</t>
  </si>
  <si>
    <t>vypínač nástěnný, ozn. Q16 s mot. spouštěčem MP 4/3 ve skříni, IP44</t>
  </si>
  <si>
    <t>834</t>
  </si>
  <si>
    <t>749-5.R25</t>
  </si>
  <si>
    <t>vypínač nástěnný, ozn. Q17 ve skříni 230V/10A/IP44</t>
  </si>
  <si>
    <t>836</t>
  </si>
  <si>
    <t>419</t>
  </si>
  <si>
    <t>749-5.R26</t>
  </si>
  <si>
    <t>vypínač nástěnný, ozn. Q17 ve skříni 230V/25A/IP44</t>
  </si>
  <si>
    <t>838</t>
  </si>
  <si>
    <t>749-5.R27</t>
  </si>
  <si>
    <t>tlačítkový ovládač ventilace, ozn. S19 s časovým relé 2 - 20 min. a se signálkou</t>
  </si>
  <si>
    <t>840</t>
  </si>
  <si>
    <t>421</t>
  </si>
  <si>
    <t>749-5.R28</t>
  </si>
  <si>
    <t>přípojnice HOP</t>
  </si>
  <si>
    <t>842</t>
  </si>
  <si>
    <t>749-5.R29</t>
  </si>
  <si>
    <t>jednopólový vypínač pod omítku č. 1, 250V/10A</t>
  </si>
  <si>
    <t>844</t>
  </si>
  <si>
    <t>423</t>
  </si>
  <si>
    <t>749-5.R30</t>
  </si>
  <si>
    <t>seriový přepínač pod omítku č. 5, 250V/10A</t>
  </si>
  <si>
    <t>846</t>
  </si>
  <si>
    <t>749-5.R31</t>
  </si>
  <si>
    <t>zásuvka pod omítku jednoduchá, 250 V/16A</t>
  </si>
  <si>
    <t>848</t>
  </si>
  <si>
    <t>425</t>
  </si>
  <si>
    <t>749-5.R32</t>
  </si>
  <si>
    <t>zásuvka pod omítku dvojitá, 250 V/16A</t>
  </si>
  <si>
    <t>850</t>
  </si>
  <si>
    <t>749-5.R33</t>
  </si>
  <si>
    <t>krabice přístrojová pod omítku KU 68</t>
  </si>
  <si>
    <t>852</t>
  </si>
  <si>
    <t>427</t>
  </si>
  <si>
    <t>749-5.R34</t>
  </si>
  <si>
    <t>krabice odbočná pod omítku KR 68</t>
  </si>
  <si>
    <t>854</t>
  </si>
  <si>
    <t>749-5.R35</t>
  </si>
  <si>
    <t>krabice odbočná pod omítku KR 97</t>
  </si>
  <si>
    <t>856</t>
  </si>
  <si>
    <t>429</t>
  </si>
  <si>
    <t>749-5.R36</t>
  </si>
  <si>
    <t>jednopólový vypínač nástěnný, 250V/10A/IP44</t>
  </si>
  <si>
    <t>858</t>
  </si>
  <si>
    <t>749-5.R37</t>
  </si>
  <si>
    <t>střídavý přepínač nástěnný, 250V/10A/IP44</t>
  </si>
  <si>
    <t>860</t>
  </si>
  <si>
    <t>431</t>
  </si>
  <si>
    <t>749-5.R38</t>
  </si>
  <si>
    <t>křížový přepínač nástěnný, 250V/10A/IP44</t>
  </si>
  <si>
    <t>862</t>
  </si>
  <si>
    <t>749-5.R39</t>
  </si>
  <si>
    <t>krabice odbočná nástěnná, IP 44</t>
  </si>
  <si>
    <t>864</t>
  </si>
  <si>
    <t>433</t>
  </si>
  <si>
    <t>749-5.R40</t>
  </si>
  <si>
    <t>drátěný zinkovaný elektroinstalační žlab 300/50</t>
  </si>
  <si>
    <t>866</t>
  </si>
  <si>
    <t>749-5.R41</t>
  </si>
  <si>
    <t>drátěný zinkovaný elektroinstalační žlab 150/50</t>
  </si>
  <si>
    <t>868</t>
  </si>
  <si>
    <t>435</t>
  </si>
  <si>
    <t>749-5.R42</t>
  </si>
  <si>
    <t>výložník 340 mm zinkovaný pro drátěný žlab</t>
  </si>
  <si>
    <t>870</t>
  </si>
  <si>
    <t>749-5.R43</t>
  </si>
  <si>
    <t>výložník 190 mm zinkovaný pro drátěný žlab</t>
  </si>
  <si>
    <t>872</t>
  </si>
  <si>
    <t>437</t>
  </si>
  <si>
    <t>749-5.R44</t>
  </si>
  <si>
    <t>spojka žlabu</t>
  </si>
  <si>
    <t>874</t>
  </si>
  <si>
    <t>749-5.R45</t>
  </si>
  <si>
    <t>svorka pro uzemnění žlabu</t>
  </si>
  <si>
    <t>876</t>
  </si>
  <si>
    <t>439</t>
  </si>
  <si>
    <t>749-5.R46</t>
  </si>
  <si>
    <t>trubka elektroinstalační plastová tuhá 25 mm včetně tvarovek a příchytek</t>
  </si>
  <si>
    <t>878</t>
  </si>
  <si>
    <t>749-5.R47</t>
  </si>
  <si>
    <t>trubka elektroinstalační plastová tuhá 40 mm včetně tvarovek a příchytek</t>
  </si>
  <si>
    <t>880</t>
  </si>
  <si>
    <t>441</t>
  </si>
  <si>
    <t>749-5.R48</t>
  </si>
  <si>
    <t>882</t>
  </si>
  <si>
    <t>749-6</t>
  </si>
  <si>
    <t>Ei - Specifikace č. 6 - Elektromontáže</t>
  </si>
  <si>
    <t>749-6.R01</t>
  </si>
  <si>
    <t>šetrné odpojení a demontáž stávajících rozváděčů RE, RH a R 2</t>
  </si>
  <si>
    <t>884</t>
  </si>
  <si>
    <t>443</t>
  </si>
  <si>
    <t>749-6.R02</t>
  </si>
  <si>
    <t>montáž rozváděče pod omítku - RE, RH a R 2</t>
  </si>
  <si>
    <t>886</t>
  </si>
  <si>
    <t>749-6.R02.1</t>
  </si>
  <si>
    <t>montáž nástěnného rozváděče R 8</t>
  </si>
  <si>
    <t>888</t>
  </si>
  <si>
    <t>445</t>
  </si>
  <si>
    <t>749-6.R02.2</t>
  </si>
  <si>
    <t>kabel CYKY-J 4x 16 mm2 pevně</t>
  </si>
  <si>
    <t>890</t>
  </si>
  <si>
    <t>749-6.R02.3</t>
  </si>
  <si>
    <t>kabel CYKY-J 4x 16 mm2 ve stávající chráničce</t>
  </si>
  <si>
    <t>892</t>
  </si>
  <si>
    <t>447</t>
  </si>
  <si>
    <t>749-6.R02.4</t>
  </si>
  <si>
    <t>kabel CYKY-J 5x 6 mm2 pevně</t>
  </si>
  <si>
    <t>894</t>
  </si>
  <si>
    <t>749-6.R02.5</t>
  </si>
  <si>
    <t>kabel CYKY-J 5x 4 mm2 pevně</t>
  </si>
  <si>
    <t>896</t>
  </si>
  <si>
    <t>449</t>
  </si>
  <si>
    <t>749-6.R02.6</t>
  </si>
  <si>
    <t>kabel CYKY-J 5x 2,5 mm2 pevně</t>
  </si>
  <si>
    <t>898</t>
  </si>
  <si>
    <t>749-6.R02.7</t>
  </si>
  <si>
    <t>kabel CYKY-J 3x 4 mm2 pevně</t>
  </si>
  <si>
    <t>900</t>
  </si>
  <si>
    <t>451</t>
  </si>
  <si>
    <t>749-6.R02.8</t>
  </si>
  <si>
    <t>kabel CYKY-J 3x 2,5 mm2 pevně</t>
  </si>
  <si>
    <t>902</t>
  </si>
  <si>
    <t>749-6.R02.9</t>
  </si>
  <si>
    <t>kabel CYKY-J 3x 1,5 mm2 pevně</t>
  </si>
  <si>
    <t>904</t>
  </si>
  <si>
    <t>453</t>
  </si>
  <si>
    <t>749-6.R02.10</t>
  </si>
  <si>
    <t>kabel CYKY-O 3x 1,5 mm2 pevně</t>
  </si>
  <si>
    <t>906</t>
  </si>
  <si>
    <t>749-6.R02.11</t>
  </si>
  <si>
    <t>vodič CY 16 zelenožlutý pevně</t>
  </si>
  <si>
    <t>908</t>
  </si>
  <si>
    <t>455</t>
  </si>
  <si>
    <t>749-6.R02.12</t>
  </si>
  <si>
    <t>vodič CY 6 zelenožlutý pevně</t>
  </si>
  <si>
    <t>910</t>
  </si>
  <si>
    <t>749-6.R02.13</t>
  </si>
  <si>
    <t>912</t>
  </si>
  <si>
    <t>457</t>
  </si>
  <si>
    <t>749-6.R02.14</t>
  </si>
  <si>
    <t>914</t>
  </si>
  <si>
    <t>749-6.R02.15</t>
  </si>
  <si>
    <t>916</t>
  </si>
  <si>
    <t>459</t>
  </si>
  <si>
    <t>749-6.R02.16</t>
  </si>
  <si>
    <t>918</t>
  </si>
  <si>
    <t>749-6.R02.17</t>
  </si>
  <si>
    <t>920</t>
  </si>
  <si>
    <t>461</t>
  </si>
  <si>
    <t>749-6.R02.18</t>
  </si>
  <si>
    <t>922</t>
  </si>
  <si>
    <t>749-6.R02.19</t>
  </si>
  <si>
    <t>924</t>
  </si>
  <si>
    <t>463</t>
  </si>
  <si>
    <t>749-6.R02.20</t>
  </si>
  <si>
    <t>926</t>
  </si>
  <si>
    <t>749-6.R02.21</t>
  </si>
  <si>
    <t>928</t>
  </si>
  <si>
    <t>465</t>
  </si>
  <si>
    <t>749-6.R02.22</t>
  </si>
  <si>
    <t>930</t>
  </si>
  <si>
    <t>749-6.R02.23</t>
  </si>
  <si>
    <t>932</t>
  </si>
  <si>
    <t>467</t>
  </si>
  <si>
    <t>749-6.R02.24</t>
  </si>
  <si>
    <t>934</t>
  </si>
  <si>
    <t>749-6.R02.25</t>
  </si>
  <si>
    <t>936</t>
  </si>
  <si>
    <t>469</t>
  </si>
  <si>
    <t>749-6.R02.26</t>
  </si>
  <si>
    <t>938</t>
  </si>
  <si>
    <t>749-6.R02.27</t>
  </si>
  <si>
    <t>940</t>
  </si>
  <si>
    <t>471</t>
  </si>
  <si>
    <t>749-6.R02.28</t>
  </si>
  <si>
    <t>942</t>
  </si>
  <si>
    <t>749-6.R02.29</t>
  </si>
  <si>
    <t>944</t>
  </si>
  <si>
    <t>473</t>
  </si>
  <si>
    <t>749-6.R02.30</t>
  </si>
  <si>
    <t>946</t>
  </si>
  <si>
    <t>749-6.R02.31</t>
  </si>
  <si>
    <t>948</t>
  </si>
  <si>
    <t>475</t>
  </si>
  <si>
    <t>749-6.R02.32</t>
  </si>
  <si>
    <t>950</t>
  </si>
  <si>
    <t>749-6.R02.33</t>
  </si>
  <si>
    <t>952</t>
  </si>
  <si>
    <t>477</t>
  </si>
  <si>
    <t>749-6.R02.34</t>
  </si>
  <si>
    <t>954</t>
  </si>
  <si>
    <t>749-6.R02.35</t>
  </si>
  <si>
    <t>956</t>
  </si>
  <si>
    <t>479</t>
  </si>
  <si>
    <t>749-6.R02.36</t>
  </si>
  <si>
    <t>958</t>
  </si>
  <si>
    <t>749-6.R02.37</t>
  </si>
  <si>
    <t>960</t>
  </si>
  <si>
    <t>481</t>
  </si>
  <si>
    <t>749-6.R02.38</t>
  </si>
  <si>
    <t>962</t>
  </si>
  <si>
    <t>749-6.R02.39</t>
  </si>
  <si>
    <t>964</t>
  </si>
  <si>
    <t>483</t>
  </si>
  <si>
    <t>749-6.R02.40</t>
  </si>
  <si>
    <t>966</t>
  </si>
  <si>
    <t>749-6.R02.41</t>
  </si>
  <si>
    <t>968</t>
  </si>
  <si>
    <t>485</t>
  </si>
  <si>
    <t>749-6.R02.42</t>
  </si>
  <si>
    <t>drátěný zinkovaný elektroinstalační žlab 300/50 kpl.</t>
  </si>
  <si>
    <t>970</t>
  </si>
  <si>
    <t>749-6.R02.43</t>
  </si>
  <si>
    <t>972</t>
  </si>
  <si>
    <t>487</t>
  </si>
  <si>
    <t>749-6.R02.44</t>
  </si>
  <si>
    <t>974</t>
  </si>
  <si>
    <t>749-6.R02.45</t>
  </si>
  <si>
    <t>976</t>
  </si>
  <si>
    <t>489</t>
  </si>
  <si>
    <t>749-6.R02.46</t>
  </si>
  <si>
    <t>978</t>
  </si>
  <si>
    <t>749-6.R02.47</t>
  </si>
  <si>
    <t>zapojení vodiče do 3x 2,5</t>
  </si>
  <si>
    <t>980</t>
  </si>
  <si>
    <t>491</t>
  </si>
  <si>
    <t>749-6.R02.48</t>
  </si>
  <si>
    <t>zapojení vodiče do 5x 2,5</t>
  </si>
  <si>
    <t>982</t>
  </si>
  <si>
    <t>749-6.R02.49</t>
  </si>
  <si>
    <t>zapojení vodiče do 5x 6</t>
  </si>
  <si>
    <t>984</t>
  </si>
  <si>
    <t>493</t>
  </si>
  <si>
    <t>749-6.R02.50</t>
  </si>
  <si>
    <t>zapojení vodiče do 4x 16</t>
  </si>
  <si>
    <t>986</t>
  </si>
  <si>
    <t>749-6.R02.51</t>
  </si>
  <si>
    <t>zapojení vodiče do 4x 35</t>
  </si>
  <si>
    <t>988</t>
  </si>
  <si>
    <t>495</t>
  </si>
  <si>
    <t>749-6.R02.52</t>
  </si>
  <si>
    <t>zapojení vodiče do 4x 120</t>
  </si>
  <si>
    <t>990</t>
  </si>
  <si>
    <t>749-6.R02.53</t>
  </si>
  <si>
    <t>ukončení vodiče do 6 mm2</t>
  </si>
  <si>
    <t>992</t>
  </si>
  <si>
    <t>497</t>
  </si>
  <si>
    <t>749-6.R02.54</t>
  </si>
  <si>
    <t>ukončení vodiče do 16 mm2</t>
  </si>
  <si>
    <t>994</t>
  </si>
  <si>
    <t>749-6.R02.55</t>
  </si>
  <si>
    <t>pomocné práce</t>
  </si>
  <si>
    <t>996</t>
  </si>
  <si>
    <t>749-7</t>
  </si>
  <si>
    <t>Ei - Specifikace č. 7 - Související stavební práce</t>
  </si>
  <si>
    <t>499</t>
  </si>
  <si>
    <t>749-7.R01</t>
  </si>
  <si>
    <t>oprava zdiva a maleb po výměně rozváděčů RE, RH a R2</t>
  </si>
  <si>
    <t>749-7.R02</t>
  </si>
  <si>
    <t>průraz zdivem se začištěním do tloušťky stěny 150 mm</t>
  </si>
  <si>
    <t>1000</t>
  </si>
  <si>
    <t>501</t>
  </si>
  <si>
    <t>749-7.R03</t>
  </si>
  <si>
    <t>průraz zdivem se začištěním do tloušťky stěny 300 mm</t>
  </si>
  <si>
    <t>1002</t>
  </si>
  <si>
    <t>749-7.R04</t>
  </si>
  <si>
    <t>průraz zdivem se začištěním do tloušťky stěny 450 mm</t>
  </si>
  <si>
    <t>1004</t>
  </si>
  <si>
    <t>503</t>
  </si>
  <si>
    <t>749-7.R05</t>
  </si>
  <si>
    <t>průraz stropem se začištěním</t>
  </si>
  <si>
    <t>1006</t>
  </si>
  <si>
    <t>749-7.R06</t>
  </si>
  <si>
    <t>1008</t>
  </si>
  <si>
    <t>749-8</t>
  </si>
  <si>
    <t>Ei - Specifikace č. 8 - Materiál pro hromosvody</t>
  </si>
  <si>
    <t>505</t>
  </si>
  <si>
    <t>749-8.R01</t>
  </si>
  <si>
    <t>drát AlMgSi 8</t>
  </si>
  <si>
    <t>1010</t>
  </si>
  <si>
    <t>749-8.R02</t>
  </si>
  <si>
    <t>FeZn drát 10 mm</t>
  </si>
  <si>
    <t>1012</t>
  </si>
  <si>
    <t>507</t>
  </si>
  <si>
    <t>749-8.R03</t>
  </si>
  <si>
    <t>FeZn pásek 30 x 4 mm</t>
  </si>
  <si>
    <t>1014</t>
  </si>
  <si>
    <t>749-8.R04</t>
  </si>
  <si>
    <t>podpěra vedení PV23d - FeZn</t>
  </si>
  <si>
    <t>1016</t>
  </si>
  <si>
    <t>509</t>
  </si>
  <si>
    <t>749-8.R05</t>
  </si>
  <si>
    <t>podpěra vedení PV06 - FeZn</t>
  </si>
  <si>
    <t>1018</t>
  </si>
  <si>
    <t>749-8.R06</t>
  </si>
  <si>
    <t>svorka SS - FeZn</t>
  </si>
  <si>
    <t>1020</t>
  </si>
  <si>
    <t>511</t>
  </si>
  <si>
    <t>749-8.R07</t>
  </si>
  <si>
    <t>svorka SK - FeZn</t>
  </si>
  <si>
    <t>1022</t>
  </si>
  <si>
    <t>749-8.R08</t>
  </si>
  <si>
    <t>svorka SO - FeZn</t>
  </si>
  <si>
    <t>1024</t>
  </si>
  <si>
    <t>513</t>
  </si>
  <si>
    <t>749-8.R09</t>
  </si>
  <si>
    <t>svorka SZ - FeZn</t>
  </si>
  <si>
    <t>1026</t>
  </si>
  <si>
    <t>749-8.R10</t>
  </si>
  <si>
    <t>svorka SR 03 - FeZn</t>
  </si>
  <si>
    <t>1028</t>
  </si>
  <si>
    <t>515</t>
  </si>
  <si>
    <t>749-8.R11</t>
  </si>
  <si>
    <t>ochranná trubka svodu - FeZn</t>
  </si>
  <si>
    <t>1030</t>
  </si>
  <si>
    <t>749-8.R12</t>
  </si>
  <si>
    <t>držák ochranné trubky - FeZn</t>
  </si>
  <si>
    <t>1032</t>
  </si>
  <si>
    <t>517</t>
  </si>
  <si>
    <t>749-8.R13</t>
  </si>
  <si>
    <t>označovací štítek svodu</t>
  </si>
  <si>
    <t>1034</t>
  </si>
  <si>
    <t>749-8.R14</t>
  </si>
  <si>
    <t>1036</t>
  </si>
  <si>
    <t>749-9</t>
  </si>
  <si>
    <t>Ei - Specifikace č. 9 - Motáže hromosvodů a uzemnění</t>
  </si>
  <si>
    <t>519</t>
  </si>
  <si>
    <t>749-9.R01</t>
  </si>
  <si>
    <t>montáž svodového vodiče včetně podpěr vedeni</t>
  </si>
  <si>
    <t>1038</t>
  </si>
  <si>
    <t>749-9.R02</t>
  </si>
  <si>
    <t>uzemňovací vedení v zemi včetně svorek</t>
  </si>
  <si>
    <t>1040</t>
  </si>
  <si>
    <t>521</t>
  </si>
  <si>
    <t>749-9.R03</t>
  </si>
  <si>
    <t>1042</t>
  </si>
  <si>
    <t>749-9.R04</t>
  </si>
  <si>
    <t>1044</t>
  </si>
  <si>
    <t>523</t>
  </si>
  <si>
    <t>749-9.R05</t>
  </si>
  <si>
    <t>svorka do dvou šroubů</t>
  </si>
  <si>
    <t>1046</t>
  </si>
  <si>
    <t>749-9.R06</t>
  </si>
  <si>
    <t>svorka nad dva šrouby</t>
  </si>
  <si>
    <t>1048</t>
  </si>
  <si>
    <t>525</t>
  </si>
  <si>
    <t>749-9.R07</t>
  </si>
  <si>
    <t>montáž ochranné trubky s držáky</t>
  </si>
  <si>
    <t>1050</t>
  </si>
  <si>
    <t>749-9.R08</t>
  </si>
  <si>
    <t>vodivé spojení ochranné trubky</t>
  </si>
  <si>
    <t>1052</t>
  </si>
  <si>
    <t>527</t>
  </si>
  <si>
    <t>749-9.R09</t>
  </si>
  <si>
    <t>1054</t>
  </si>
  <si>
    <t>749-9.R10</t>
  </si>
  <si>
    <t>tvarování montážního dílu</t>
  </si>
  <si>
    <t>1056</t>
  </si>
  <si>
    <t>529</t>
  </si>
  <si>
    <t>749-9.R11</t>
  </si>
  <si>
    <t>změření zemního odporu</t>
  </si>
  <si>
    <t>1058</t>
  </si>
  <si>
    <t>749-9.R12</t>
  </si>
  <si>
    <t>napojení na stávající armaturu včetně opravy krytí spoje</t>
  </si>
  <si>
    <t>1060</t>
  </si>
  <si>
    <t>531</t>
  </si>
  <si>
    <t>749-9.R13</t>
  </si>
  <si>
    <t>přidružené pracovní výkony</t>
  </si>
  <si>
    <t>1062</t>
  </si>
  <si>
    <t>749-9.R14</t>
  </si>
  <si>
    <t>1064</t>
  </si>
  <si>
    <t>751</t>
  </si>
  <si>
    <t>Vzduchotechnika - VZT</t>
  </si>
  <si>
    <t>533</t>
  </si>
  <si>
    <t>751-R1</t>
  </si>
  <si>
    <t>Koordinace a režie GD - Vzduchotechnika - VZT</t>
  </si>
  <si>
    <t>1066</t>
  </si>
  <si>
    <t>751-R2</t>
  </si>
  <si>
    <t>Doprava ...% z dodávky zařízení</t>
  </si>
  <si>
    <t>1068</t>
  </si>
  <si>
    <t>535</t>
  </si>
  <si>
    <t>751-R3</t>
  </si>
  <si>
    <t>PPV ...% z montáže a nátěrů zařízení</t>
  </si>
  <si>
    <t>1070</t>
  </si>
  <si>
    <t>751-R4</t>
  </si>
  <si>
    <t>Zednické výpomoci ...% z montáže a nátěrů zařízení</t>
  </si>
  <si>
    <t>1072</t>
  </si>
  <si>
    <t>751-1</t>
  </si>
  <si>
    <t>VZT - Specifikace č. 1 - Montáže sociální zařízení</t>
  </si>
  <si>
    <t>751-1.R1</t>
  </si>
  <si>
    <t>Diagonální ventilátor do kruhového potrubí TD-500/160 ECOWAT; P=49 W;I=0,36A;U=230V;V=375 m3/hod;Ps=175 Pa</t>
  </si>
  <si>
    <t>1074</t>
  </si>
  <si>
    <t>641</t>
  </si>
  <si>
    <t>751-1.R2</t>
  </si>
  <si>
    <t>Tlumič hluku prokruhové potrubí MAA 160/600</t>
  </si>
  <si>
    <t>1076</t>
  </si>
  <si>
    <t>751-1.R3</t>
  </si>
  <si>
    <t>Talířový ventil odvodní, kovový, nerez KOC 125 +montážní kroužek KKC</t>
  </si>
  <si>
    <t>1078</t>
  </si>
  <si>
    <t>643</t>
  </si>
  <si>
    <t>751-1.R4</t>
  </si>
  <si>
    <t>Ohebné hadice Al SEMIFLEX 125/5 PROFI bal 5m</t>
  </si>
  <si>
    <t>bal</t>
  </si>
  <si>
    <t>1080</t>
  </si>
  <si>
    <t>751-1.R5</t>
  </si>
  <si>
    <t>Odbočka jednostranná s těsněním 90° 160/125 kruhové potrubí SPIRO FeZn</t>
  </si>
  <si>
    <t>1082</t>
  </si>
  <si>
    <t>645</t>
  </si>
  <si>
    <t>751-1.R6</t>
  </si>
  <si>
    <t>Kruhové potrubí SPIRO FeZn 125 (3 m)</t>
  </si>
  <si>
    <t>1084</t>
  </si>
  <si>
    <t>751-1.R7</t>
  </si>
  <si>
    <t>Kruhové potrubí SPIRO FeZn 160 (3 m)</t>
  </si>
  <si>
    <t>1086</t>
  </si>
  <si>
    <t>647</t>
  </si>
  <si>
    <t>751-1.R8</t>
  </si>
  <si>
    <t>spojky, objímky, tyčový materiál, Al pásky atd.</t>
  </si>
  <si>
    <t>1088</t>
  </si>
  <si>
    <t>751-2</t>
  </si>
  <si>
    <t>VZT - Specifikace č. 2 - Materiál sociální zařízení</t>
  </si>
  <si>
    <t>545</t>
  </si>
  <si>
    <t>751-2.R1</t>
  </si>
  <si>
    <t>1090</t>
  </si>
  <si>
    <t>751-2.R2</t>
  </si>
  <si>
    <t>1092</t>
  </si>
  <si>
    <t>547</t>
  </si>
  <si>
    <t>751-2.R3</t>
  </si>
  <si>
    <t>1094</t>
  </si>
  <si>
    <t>751-2.R4</t>
  </si>
  <si>
    <t>1096</t>
  </si>
  <si>
    <t>549</t>
  </si>
  <si>
    <t>751-2.R5</t>
  </si>
  <si>
    <t>1098</t>
  </si>
  <si>
    <t>751-2.R6</t>
  </si>
  <si>
    <t>1100</t>
  </si>
  <si>
    <t>551</t>
  </si>
  <si>
    <t>751-2.R7</t>
  </si>
  <si>
    <t>1102</t>
  </si>
  <si>
    <t>751-2.R8</t>
  </si>
  <si>
    <t>1104</t>
  </si>
  <si>
    <t>751-3</t>
  </si>
  <si>
    <t>VZT - Specifikace č. 3 - Montáže větrání montážní jámy (pouze přivedení k montážní jámě)</t>
  </si>
  <si>
    <t>553</t>
  </si>
  <si>
    <t>751-3.R1</t>
  </si>
  <si>
    <t>Přívodní jednotka s elektrickým ohřevem vzduchu a filtrací F7 RME 500/250 F7 DVAV H1; ventilátor P=67 W;I=0,5A;U=230V;V=200 m3/hod;Ps=175 Pa; ele.ohřev P=3 kW;I=13A;U=230V</t>
  </si>
  <si>
    <t>1106</t>
  </si>
  <si>
    <t>751-3.R2</t>
  </si>
  <si>
    <t>1108</t>
  </si>
  <si>
    <t>751-3.R3.1</t>
  </si>
  <si>
    <t>Oblouk segmentový OS 30 dn160 kruhové potrubí SPIRO FeZn</t>
  </si>
  <si>
    <t>1110</t>
  </si>
  <si>
    <t>751-3.R4</t>
  </si>
  <si>
    <t>Oblouk segmentový OS 45 dn160 kruhové potrubí SPIRO FeZn</t>
  </si>
  <si>
    <t>1112</t>
  </si>
  <si>
    <t>557</t>
  </si>
  <si>
    <t>751-3.R5</t>
  </si>
  <si>
    <t>Oblouk segmentový OS 90 dn160 kruhové potrubí SPIRO FeZn</t>
  </si>
  <si>
    <t>1114</t>
  </si>
  <si>
    <t>751-3.R6</t>
  </si>
  <si>
    <t>Přechod osový PRO 250/160 kruhové potrubí SPIRO FeZn</t>
  </si>
  <si>
    <t>1116</t>
  </si>
  <si>
    <t>751-3.R7.1</t>
  </si>
  <si>
    <t>1118</t>
  </si>
  <si>
    <t>751-3.R8</t>
  </si>
  <si>
    <t>1120</t>
  </si>
  <si>
    <t>751-4</t>
  </si>
  <si>
    <t>VZT - Specifikace č. 4 - Materiál větrání montážní jámy  (pouze přivedení k montážní jámě)</t>
  </si>
  <si>
    <t>561</t>
  </si>
  <si>
    <t>1122</t>
  </si>
  <si>
    <t>1124</t>
  </si>
  <si>
    <t>563</t>
  </si>
  <si>
    <t>751-3.R3</t>
  </si>
  <si>
    <t>1126</t>
  </si>
  <si>
    <t>1128</t>
  </si>
  <si>
    <t>565</t>
  </si>
  <si>
    <t>1130</t>
  </si>
  <si>
    <t>1132</t>
  </si>
  <si>
    <t>649</t>
  </si>
  <si>
    <t>751-3.R7.2</t>
  </si>
  <si>
    <t>1134</t>
  </si>
  <si>
    <t>1136</t>
  </si>
  <si>
    <t>D2</t>
  </si>
  <si>
    <t>VZT - Specifikace č. 4 - Montáže odsávání výfukových splodin aut</t>
  </si>
  <si>
    <t>569</t>
  </si>
  <si>
    <t>751-4.R1</t>
  </si>
  <si>
    <t>Odsávací ventilátor vysokotlaký radiální N40; P=1,5 kW;U=230/400V- 3 fáze, s podpěrnou konzolí pro ventilátor</t>
  </si>
  <si>
    <t>1138</t>
  </si>
  <si>
    <t>751-4.R2</t>
  </si>
  <si>
    <t>Odsávací hadicový naviják pružinová západka 865 with damper. Pro D=150mm hadice, bez hadic, široký. S rainforced spring</t>
  </si>
  <si>
    <t>1140</t>
  </si>
  <si>
    <t>571</t>
  </si>
  <si>
    <t>751-4.R3</t>
  </si>
  <si>
    <t>Odsávací hadice NTP, černá s modrým opletem max 150°C. D=150 mm, délka 7,5 m</t>
  </si>
  <si>
    <t>1142</t>
  </si>
  <si>
    <t>751-4.R4</t>
  </si>
  <si>
    <t>Odsávací koncovky Exhaust nozzle, rubber. For heavy vehicles, Neophrene, Connection D=150 mm</t>
  </si>
  <si>
    <t>1144</t>
  </si>
  <si>
    <t>573</t>
  </si>
  <si>
    <t>751-4.R5</t>
  </si>
  <si>
    <t>Motorový spouštěč</t>
  </si>
  <si>
    <t>1146</t>
  </si>
  <si>
    <t>637</t>
  </si>
  <si>
    <t>751-4.R6</t>
  </si>
  <si>
    <t>1148</t>
  </si>
  <si>
    <t>575</t>
  </si>
  <si>
    <t>751-4.R7</t>
  </si>
  <si>
    <t>1150</t>
  </si>
  <si>
    <t>751-4.R8</t>
  </si>
  <si>
    <t>1152</t>
  </si>
  <si>
    <t>751-4.R9</t>
  </si>
  <si>
    <t>Odbočka jednostranná s těsněním 45° 160/160 kruhové potrubí SPIRO FeZn</t>
  </si>
  <si>
    <t>1154</t>
  </si>
  <si>
    <t>639</t>
  </si>
  <si>
    <t>751-4.R10</t>
  </si>
  <si>
    <t>1156</t>
  </si>
  <si>
    <t>579</t>
  </si>
  <si>
    <t>751-4.R11</t>
  </si>
  <si>
    <t>1158</t>
  </si>
  <si>
    <t>751-5</t>
  </si>
  <si>
    <t>VZT - Specifikace č. 5 - Materiál odsávání výfukových splodin aut</t>
  </si>
  <si>
    <t>751-5.R1</t>
  </si>
  <si>
    <t>1160</t>
  </si>
  <si>
    <t>581</t>
  </si>
  <si>
    <t>751-5.R2</t>
  </si>
  <si>
    <t>1162</t>
  </si>
  <si>
    <t>751-5.R3</t>
  </si>
  <si>
    <t>Odsávací hadice NTP černá s modrým opletem max 150°C. D=150 mm, délka 7,5 m</t>
  </si>
  <si>
    <t>1164</t>
  </si>
  <si>
    <t>583</t>
  </si>
  <si>
    <t>751-5.R4</t>
  </si>
  <si>
    <t>1166</t>
  </si>
  <si>
    <t>751-5.R5</t>
  </si>
  <si>
    <t>1168</t>
  </si>
  <si>
    <t>585</t>
  </si>
  <si>
    <t>751-5.R6</t>
  </si>
  <si>
    <t>1170</t>
  </si>
  <si>
    <t>751-5.R7</t>
  </si>
  <si>
    <t>1172</t>
  </si>
  <si>
    <t>587</t>
  </si>
  <si>
    <t>751-5.R8</t>
  </si>
  <si>
    <t>1174</t>
  </si>
  <si>
    <t>751-5.R9</t>
  </si>
  <si>
    <t>1176</t>
  </si>
  <si>
    <t>589</t>
  </si>
  <si>
    <t>751-5.R10</t>
  </si>
  <si>
    <t>1178</t>
  </si>
  <si>
    <t>751-5.R11</t>
  </si>
  <si>
    <t>1180</t>
  </si>
  <si>
    <t>751-6</t>
  </si>
  <si>
    <t>VZT - Specifikace č. 6 - Montáže v HZS, Lešení, Izolace tepelné</t>
  </si>
  <si>
    <t>591</t>
  </si>
  <si>
    <t>751-6.R1</t>
  </si>
  <si>
    <t>příprava ke koplexnímu vyzkoušení, oživení a vyregolování zařízení</t>
  </si>
  <si>
    <t>1182</t>
  </si>
  <si>
    <t>751-6.R2</t>
  </si>
  <si>
    <t>komplexní vyzkoušení zařízení</t>
  </si>
  <si>
    <t>1184</t>
  </si>
  <si>
    <t>593</t>
  </si>
  <si>
    <t>751-6.R3</t>
  </si>
  <si>
    <t>lešení lehké pomocné o výšce lešeňové podlahy přes 2,5 do 3,5 m</t>
  </si>
  <si>
    <t>1186</t>
  </si>
  <si>
    <t>751-6.R4</t>
  </si>
  <si>
    <t>tepelné izolace potrubí tl. 40 mm</t>
  </si>
  <si>
    <t>1188</t>
  </si>
  <si>
    <t>Konstrukce tesařské</t>
  </si>
  <si>
    <t>762083122</t>
  </si>
  <si>
    <t>Impregnace řeziva proti dřevokaznému hmyzu, houbám a plísním máčením třída ohrožení 3 a 4</t>
  </si>
  <si>
    <t>1190</t>
  </si>
  <si>
    <t>14,666"bednění</t>
  </si>
  <si>
    <t>2,886"vaznice, krokve</t>
  </si>
  <si>
    <t>762341210</t>
  </si>
  <si>
    <t>Montáž bednění střech rovných a šikmých sklonu do 60° z hrubých prken na sraz</t>
  </si>
  <si>
    <t>1192</t>
  </si>
  <si>
    <t>605111200</t>
  </si>
  <si>
    <t>řezivo stavební prkna prismovaná (středová) tloušťky 25 (32) mm délky 2 - 5 m</t>
  </si>
  <si>
    <t>1194</t>
  </si>
  <si>
    <t>537</t>
  </si>
  <si>
    <t>762395000</t>
  </si>
  <si>
    <t>Spojovací prostředky pro montáž krovu, bednění, laťování, světlíky, klíny</t>
  </si>
  <si>
    <t>1196</t>
  </si>
  <si>
    <t>7624290R</t>
  </si>
  <si>
    <t>Dodávka + montáž  podkladový rošt pro podbití</t>
  </si>
  <si>
    <t>1198</t>
  </si>
  <si>
    <t>Dodávka + montáž podkladový rošt pro podbití</t>
  </si>
  <si>
    <t>539</t>
  </si>
  <si>
    <t>762430025</t>
  </si>
  <si>
    <t>Obložení stěn z desek CETRIS tl 20 mm nebroušených na pero a drážku šroubovaných</t>
  </si>
  <si>
    <t>1200</t>
  </si>
  <si>
    <t>762842231</t>
  </si>
  <si>
    <t>Montáž podbíjení střech šikmých vnějšího přesahu š přes 0,8 m z palubek</t>
  </si>
  <si>
    <t>1202</t>
  </si>
  <si>
    <t>30,55*2*(0,45+0,45)+(14+6,7)*(0,5+0,5)+(10+6,7)*(1,2+0,5)+(4+4)*(0,5+0,5)"podbití střechy</t>
  </si>
  <si>
    <t>541</t>
  </si>
  <si>
    <t>611911570</t>
  </si>
  <si>
    <t>palubky obkladové modřín profil klasický 21 x 121 mm A/B (alternativně desky CETRIS příp. jiný materiál nepožadující údržbu)</t>
  </si>
  <si>
    <t>1204</t>
  </si>
  <si>
    <t>112,08*1,15 "Přepočtené koeficientem množství</t>
  </si>
  <si>
    <t>762895000</t>
  </si>
  <si>
    <t>Spojovací prostředky pro montáž záklopu, stropnice a podbíjení</t>
  </si>
  <si>
    <t>1206</t>
  </si>
  <si>
    <t>543</t>
  </si>
  <si>
    <t>998762102</t>
  </si>
  <si>
    <t>Přesun hmot tonážní pro kce tesařské v objektech v do 12 m</t>
  </si>
  <si>
    <t>1208</t>
  </si>
  <si>
    <t>763</t>
  </si>
  <si>
    <t>Konstrukce suché výstavby</t>
  </si>
  <si>
    <t>763131432</t>
  </si>
  <si>
    <t>SDK podhled deska 1xDF 15 bez TI dvouvrstvá spodní kce profil CD+UD</t>
  </si>
  <si>
    <t>1210</t>
  </si>
  <si>
    <t>763131714</t>
  </si>
  <si>
    <t>SDK podhled základní penetrační nátěr</t>
  </si>
  <si>
    <t>1212</t>
  </si>
  <si>
    <t>763131751</t>
  </si>
  <si>
    <t>Montáž parotěsné zábrany do SDK podhledu</t>
  </si>
  <si>
    <t>1214</t>
  </si>
  <si>
    <t>283292760</t>
  </si>
  <si>
    <t>folie nehořlavá parotěsná JUTAFOL N Speciál 140 g/m2</t>
  </si>
  <si>
    <t>1216</t>
  </si>
  <si>
    <t>399,2*1,1 "Přepočtené koeficientem množství</t>
  </si>
  <si>
    <t>763131752</t>
  </si>
  <si>
    <t>Montáž jedné vrstvy tepelné izolace do SDK podhledu</t>
  </si>
  <si>
    <t>1218</t>
  </si>
  <si>
    <t>399,2*2</t>
  </si>
  <si>
    <t>631481150</t>
  </si>
  <si>
    <t>deska minerální izolační ORSTROP 600x1200 mm tl.160 mm</t>
  </si>
  <si>
    <t>1220</t>
  </si>
  <si>
    <t>399,2*1,02 "Přepočtené koeficientem množství</t>
  </si>
  <si>
    <t>631481140</t>
  </si>
  <si>
    <t>deska minerální izolační ORSTROP 600x1200 mm tl.140 mm</t>
  </si>
  <si>
    <t>1222</t>
  </si>
  <si>
    <t>763131761</t>
  </si>
  <si>
    <t>Příplatek k SDK podhledu za plochu do 3 m2 jednotlivě</t>
  </si>
  <si>
    <t>1224</t>
  </si>
  <si>
    <t>1,4+1,4+2,1+1,3</t>
  </si>
  <si>
    <t>7637321R1</t>
  </si>
  <si>
    <t>Montáž dřevostaveb střešní konstrukce z příhradových vazníků včetně zavětrování, podložek, kotvících prvků, jeřábů a plošin apod. - kompletní střecha dle PD</t>
  </si>
  <si>
    <t>1226</t>
  </si>
  <si>
    <t>61221R1</t>
  </si>
  <si>
    <t>Dodávka příhradové konstrukce střechy dle PD včetně spojovacího materiálu, kotvících prvků, zavětrování, preventivní ošetření proti plísním, škůdcům a dřevokaznému hmyzu, vč. dopravy, podložek apod. - součástí kompletní dodávky je i výrobní dokumentace vč</t>
  </si>
  <si>
    <t>1228</t>
  </si>
  <si>
    <t>763734113</t>
  </si>
  <si>
    <t>Montáž dřevostaveb střešní konstrukce krokví, vaznic, ztužidel a zavětrování plochy do 500 cm2</t>
  </si>
  <si>
    <t>1230</t>
  </si>
  <si>
    <t>4,3*7"severní štít velký</t>
  </si>
  <si>
    <t>2,7*8"jižní štít</t>
  </si>
  <si>
    <t>2,7*3"sedlový štítek sever</t>
  </si>
  <si>
    <t>Mezisoučet"vaznice</t>
  </si>
  <si>
    <t>2*10+2*6,703"sverní velký štít</t>
  </si>
  <si>
    <t>2*4"sedlový štítek sever</t>
  </si>
  <si>
    <t>14+6,7"jižní štít</t>
  </si>
  <si>
    <t>Mezisoučet"krokve</t>
  </si>
  <si>
    <t>555</t>
  </si>
  <si>
    <t>605121350</t>
  </si>
  <si>
    <t>řezivo stavební hranol průřezu 160 x 160 - 180 x 180 mm délka do 5,00 m</t>
  </si>
  <si>
    <t>1232</t>
  </si>
  <si>
    <t>998763101</t>
  </si>
  <si>
    <t>Přesun hmot tonážní pro dřevostavby v objektech v do 12 m</t>
  </si>
  <si>
    <t>1234</t>
  </si>
  <si>
    <t>998763302</t>
  </si>
  <si>
    <t>Přesun hmot tonážní pro sádrokartonové konstrukce v objektech v do 12 m</t>
  </si>
  <si>
    <t>1236</t>
  </si>
  <si>
    <t>998763381</t>
  </si>
  <si>
    <t>Příplatek k přesunu hmot tonážní 763 SDK prováděný bez použití mechanizace</t>
  </si>
  <si>
    <t>1238</t>
  </si>
  <si>
    <t>Konstrukce klempířské</t>
  </si>
  <si>
    <t>559</t>
  </si>
  <si>
    <t>764042418</t>
  </si>
  <si>
    <t>Strukturovaná oddělovací vrstva s integrovanou pojistnou hydroizolací rš přes 1000 mm</t>
  </si>
  <si>
    <t>1240</t>
  </si>
  <si>
    <t>533,299</t>
  </si>
  <si>
    <t>764111641</t>
  </si>
  <si>
    <t>Krytina střechy rovné z Pz plechu s povrchovou úpravou rš 670 mm sklonu do 30°</t>
  </si>
  <si>
    <t>1242</t>
  </si>
  <si>
    <t>764211631</t>
  </si>
  <si>
    <t>Oplechování nevětraného hřebene z Pz s povrchovou úpravou spojením na dvojitou stojatou drážku</t>
  </si>
  <si>
    <t>1244</t>
  </si>
  <si>
    <t>31,5</t>
  </si>
  <si>
    <t>764212634</t>
  </si>
  <si>
    <t>Oplechování štítu závětrnou lištou z Pz s povrchovou úpravou rš 330 mm</t>
  </si>
  <si>
    <t>1246</t>
  </si>
  <si>
    <t>14,002*2+6,703*2+4</t>
  </si>
  <si>
    <t>764213456</t>
  </si>
  <si>
    <t>Sněhový zachytávač krytiny z Pz plechu průběžný dvoutrubkový</t>
  </si>
  <si>
    <t>1248</t>
  </si>
  <si>
    <t>31*2</t>
  </si>
  <si>
    <t>764216643</t>
  </si>
  <si>
    <t>Oplechování rovných parapetů celoplošně lepené z Pz s povrchovou úpravou rš 250 mm</t>
  </si>
  <si>
    <t>1250</t>
  </si>
  <si>
    <t>2,1*9+1,6*8</t>
  </si>
  <si>
    <t>764511603</t>
  </si>
  <si>
    <t>Žlab podokapní půlkruhový z Pz s povrchovou úpravou rš 400 mm</t>
  </si>
  <si>
    <t>1252</t>
  </si>
  <si>
    <t>31,5*2+1,2</t>
  </si>
  <si>
    <t>764518623</t>
  </si>
  <si>
    <t>Svody kruhové včetně objímek, kolen, odskoků z Pz s povrchovou úpravou průměru 120 mm</t>
  </si>
  <si>
    <t>1254</t>
  </si>
  <si>
    <t>4,8*2+3,8+7*2</t>
  </si>
  <si>
    <t>567</t>
  </si>
  <si>
    <t>998764102</t>
  </si>
  <si>
    <t>Přesun hmot tonážní pro konstrukce klempířské v objektech v do 12 m</t>
  </si>
  <si>
    <t>1256</t>
  </si>
  <si>
    <t>Konstrukce truhlářské</t>
  </si>
  <si>
    <t>766231113-V1</t>
  </si>
  <si>
    <t>Montáž sklápěcích půdních schodů rozm. 700/1300 mm - výlezu do půdního prostoru V1, izolovaný, požární odolnost EI45, se skládacími schody v. 4,80 m, vč. kompletace</t>
  </si>
  <si>
    <t>1258</t>
  </si>
  <si>
    <t>1"výlez V1</t>
  </si>
  <si>
    <t>612331030-V1</t>
  </si>
  <si>
    <t>výlez na půdu rozm. 700/1300 mm včetně schodů - výlez do půdního prostoru V1, izolovaný, požární odolnost EI45, se skládacími schody v. 4,80 m, barva bílá</t>
  </si>
  <si>
    <t>1260</t>
  </si>
  <si>
    <t>766231113-V2</t>
  </si>
  <si>
    <t>Montáž sklápěcích půdních schodů rozm. 700/1300 mm - výlezu do půdního prostoru V2, izolovaný, požární odolnost EI45, se skládacími schody v. 3,00 m, vč. kompletace</t>
  </si>
  <si>
    <t>1262</t>
  </si>
  <si>
    <t>1"výlez V2</t>
  </si>
  <si>
    <t>612331030-V2</t>
  </si>
  <si>
    <t>výlez na půdu rozm. 700/1300 mm včetně schodů - výlez do půdního prostoru V2, izolovaný, požární odolnost EI45, se skládacími schody v. 3,00 m, barva bílá</t>
  </si>
  <si>
    <t>1264</t>
  </si>
  <si>
    <t>766629301-O5</t>
  </si>
  <si>
    <t>Montáž oken plastových plochy do 1,50 m2 vč. kompletace</t>
  </si>
  <si>
    <t>1266</t>
  </si>
  <si>
    <t>3"okno O5 - trojsklo</t>
  </si>
  <si>
    <t>3"okno O5 - dvojsklo</t>
  </si>
  <si>
    <t>611000000-O5(3)</t>
  </si>
  <si>
    <t>plastové okno sklopné rozm. 1600/800 mm Uw=1,20 W/m2K, s izolačním trojsklem Ug=0,60 W/m2K, barva venkovní/vnitřní = RAL 9006/RAL 9002, (před zadáním do výroby nutno zaměřit)</t>
  </si>
  <si>
    <t>1268</t>
  </si>
  <si>
    <t>611000000-O5(2)</t>
  </si>
  <si>
    <t>plastové okno sklopné rozm. 1600/800 mm Uw=1,20 W/m2K, s izolačním dvojsklem Ug=1,00 W/m2K, barva venkovní/vnitřní = RAL 9006/RAL 9002, (před zadáním do výroby nutno zaměřit)</t>
  </si>
  <si>
    <t>1270</t>
  </si>
  <si>
    <t>766629302-O1,4</t>
  </si>
  <si>
    <t>Montáž oken plastových plochy do 2,70 m2 vč. kompletace</t>
  </si>
  <si>
    <t>1272</t>
  </si>
  <si>
    <t>1"okno O1 - dvojsklo</t>
  </si>
  <si>
    <t>4"okno O4 - dvojsklo</t>
  </si>
  <si>
    <t>611000000-O1(2)</t>
  </si>
  <si>
    <t>plastové okno otevíravé+sklopné rozm. 1100/1500 mm Uw=1,20 W/m2K, s izolačním dvojsklem Ug=1,00 W/m2K, barva venkovní/vnitřní = RAL 9006/RAL 9002, (před zadáním do výroby nutno zaměřit)</t>
  </si>
  <si>
    <t>1274</t>
  </si>
  <si>
    <t>577</t>
  </si>
  <si>
    <t>611000000-O4(2)</t>
  </si>
  <si>
    <t>plastové okno sklopné rozm. 2100/800 mm Uw=1,20 W/m2K, s izolačním dvojsklem Ug=1,00 W/m2K, barva venkovní/vnitřní = RAL 9006/RAL 9002, (před zadáním do výroby nutno zaměřit)</t>
  </si>
  <si>
    <t>1276</t>
  </si>
  <si>
    <t>766629303-O2,3</t>
  </si>
  <si>
    <t>Montáž oken plastových plochy do 4,50 m2 vč. kompletace</t>
  </si>
  <si>
    <t>1278</t>
  </si>
  <si>
    <t>2"okno O2 - trojsklo</t>
  </si>
  <si>
    <t>2"okno O2 - dvojsklo</t>
  </si>
  <si>
    <t>1"okno O3 - dvojsklo</t>
  </si>
  <si>
    <t>611000000-O2(3)</t>
  </si>
  <si>
    <t>plastové okno otevíravé+sklopné rozm. 2100/1500 mm Uw=1,20 W/m2K, s izolačním trojsklem Ug=0,60 W/m2K, barva venkovní/vnitřní = RAL 9006/RAL 9002, (před zadáním do výroby nutno zaměřit)</t>
  </si>
  <si>
    <t>1280</t>
  </si>
  <si>
    <t>611000000-O2(2)</t>
  </si>
  <si>
    <t>plastové okno otevíravé+sklopné rozm. 2100/1500 mm Uw=1,20 W/m2K, s izolačním dvojsklem Ug=1,00 W/m2K, barva venkovní/vnitřní = RAL 9006/RAL 9002, (před zadáním do výroby nutno zaměřit)</t>
  </si>
  <si>
    <t>1282</t>
  </si>
  <si>
    <t>611000000-O3(2)</t>
  </si>
  <si>
    <t>plastové okno otevíravé+sklopné rozm. 3000/1500 mm Uw=1,20 W/m2K, s izolačním dvojsklem Ug=1,00 W/m2K, barva venkovní/vnitřní = RAL 9006/RAL 9002, (před zadáním do výroby nutno zaměřit)</t>
  </si>
  <si>
    <t>1284</t>
  </si>
  <si>
    <t>766629313-D1(2)</t>
  </si>
  <si>
    <t>Montáž vstupních plastových dveří vč. zárubně a nadsvětlíku plochy do 4,50 m2 vč. kompletace</t>
  </si>
  <si>
    <t>1286</t>
  </si>
  <si>
    <t>1"dveře vstupní+nadsvětlík D1 - dvojsklo</t>
  </si>
  <si>
    <t>611437900-D1(2)</t>
  </si>
  <si>
    <t>dveře vchodové plast s nadsvětlíkem vč.rámu, otevíravé / nadsvětlík pevné zaskl., rozm.1000/2800 mm (1000/2045+755), Ud=1,20 W/m2K, izolační VSG dvojsklo Ug=1,00 W/m2K, klika/klika Al, 5 klíčů, barva venkovní/vnitřní = RAL 9006/RAL 9002, (před zadáním do</t>
  </si>
  <si>
    <t>1288</t>
  </si>
  <si>
    <t>766694112-O1,5</t>
  </si>
  <si>
    <t>Montáž plastových parapetních desek š. do 30 cm, dl. do 200 cm</t>
  </si>
  <si>
    <t>1290</t>
  </si>
  <si>
    <t>1"okno O1</t>
  </si>
  <si>
    <t>6"okno O5</t>
  </si>
  <si>
    <t>611989991-O1</t>
  </si>
  <si>
    <t>deska parapetní plastová š. 300 mm dl. 1100 mm s okapnicí "nosem" a plastovými bočními krytkami, barva bílá, (před zadáním do výroby nutno zaměřit)</t>
  </si>
  <si>
    <t>1292</t>
  </si>
  <si>
    <t>611989991-O2</t>
  </si>
  <si>
    <t>deska parapetní plastová š. 300 mm dl. 1600 mm s okapnicí "nosem" a plastovými bočními krytkami, barva bílá, (před zadáním do výroby nutno zaměřit)</t>
  </si>
  <si>
    <t>1294</t>
  </si>
  <si>
    <t>766694112-O2,3,4</t>
  </si>
  <si>
    <t>Montáž plastových parapetních desek š. do 30 cm, dl. do 300 cm</t>
  </si>
  <si>
    <t>1296</t>
  </si>
  <si>
    <t>4"okno O2</t>
  </si>
  <si>
    <t>1"okno O3</t>
  </si>
  <si>
    <t>4"okno O4</t>
  </si>
  <si>
    <t>611989992-O2,4</t>
  </si>
  <si>
    <t>deska parapetní plastová š. 300 mm dl. 2100 mm s okapnicí "nosem" a plastovými bočními krytkami, barva bílá, (před zadáním do výroby nutno zaměřit)</t>
  </si>
  <si>
    <t>1298</t>
  </si>
  <si>
    <t>611989992-O3</t>
  </si>
  <si>
    <t>deska parapetní plastová š. 300 mm dl. 3000 mm s okapnicí "nosem" a plastovými bočními krytkami, barva bílá, (před zadáním do výroby nutno zaměřit)</t>
  </si>
  <si>
    <t>1300</t>
  </si>
  <si>
    <t>767640030-D2</t>
  </si>
  <si>
    <t>Montáž vnitřních dveří Al do ocel. typové zárubně (rám-zárubeň mtz. v HSV pol. 95) plochy do 2,50 m2 vč. kompletace</t>
  </si>
  <si>
    <t>1302</t>
  </si>
  <si>
    <t>1"dveře vnitřní D2</t>
  </si>
  <si>
    <t>611731612-D2</t>
  </si>
  <si>
    <t>dveře vnitřní Al (rám-zárubeň dod. v HSV pol. 96), otevíravé, plné, rozm. 1100/2100 mm, výplňový panel sendvič ocelový plech tl. 1 mm - XPS 30 mm - ocelový plech tl. 1 mm, klika/klika Al, vložkový zámek, 5 klíčů, barva venkovní/vnitřní = RAL 9006/RAL 9002</t>
  </si>
  <si>
    <t>1304</t>
  </si>
  <si>
    <t>766661112-D3,4,5</t>
  </si>
  <si>
    <t>Montáž vnitřních dřev. dveří do ocel. typové zárubně (rám-zárubeň mtz. v HSV pol. 92) plochy do 2,50 m2 vč. kompletace</t>
  </si>
  <si>
    <t>1306</t>
  </si>
  <si>
    <t>611731612-D3</t>
  </si>
  <si>
    <t>dveře vnitřní plné hladké, dřevěné obyč., 800/1970 mm L (rám-zárubeň dod. v HSV pol. 93), otevíravé, rozm. 800/1970 mm, klika/klika Al, vložkový zámek, 5 klíčů, barva bílá</t>
  </si>
  <si>
    <t>1308</t>
  </si>
  <si>
    <t>1"dveře vnitřní D3</t>
  </si>
  <si>
    <t>611731612-D4</t>
  </si>
  <si>
    <t>dveře vnitřní plné hladké, dřevěné obyč., 800/1970 mm L (rám-zárubeň dod. v HSV pol. 93), otevíravé, rozm. 800/1970 mm, klika/klika Al, vložkový zámek, 5 klíčů, barva bílá, hliníková oboustranná obdélníková ventilační mřížka osazená ve spodní 1/4 dveřního</t>
  </si>
  <si>
    <t>1310</t>
  </si>
  <si>
    <t>1"dveře vnitřní vč. ventilační mřížky D4</t>
  </si>
  <si>
    <t>595</t>
  </si>
  <si>
    <t>611731612-D5</t>
  </si>
  <si>
    <t>dveře vnitřní plné hladké, dřevěné obyč., 600/1970 mm L/P (rám-zárubeň dod. v HSV pol. 94), otevíravé, rozm. 600/1970 mm, klika/klika Al, vložkový zámek, 5 klíčů, barva bílá</t>
  </si>
  <si>
    <t>1312</t>
  </si>
  <si>
    <t>998766202</t>
  </si>
  <si>
    <t>Přesun hmot procentní pro konstrukce truhlářské v objektech v do 12 m</t>
  </si>
  <si>
    <t>1314</t>
  </si>
  <si>
    <t>767</t>
  </si>
  <si>
    <t>Konstrukce zámečnické</t>
  </si>
  <si>
    <t>597</t>
  </si>
  <si>
    <t>767651111-GV1</t>
  </si>
  <si>
    <t>Montáž vrat 4*4,5m - venkovních s dveřmi</t>
  </si>
  <si>
    <t>1316</t>
  </si>
  <si>
    <t>1"garážová vrata GV1</t>
  </si>
  <si>
    <t>767651999-GV1</t>
  </si>
  <si>
    <t>garážová sekční vrata rozm. 4000/4500 mm, svisle výsuvné pod strop, kazety izolované, s integrovanými dveřmi rozm. min. 800/1970 mm, elektrický pohon, ovládání nástěnným ovladačem, barva venkovní/vnitřní = RAL 9006/RAL 9002, prosvětlovací pásy, dodávka po</t>
  </si>
  <si>
    <t>1318</t>
  </si>
  <si>
    <t>599</t>
  </si>
  <si>
    <t>767651111-GV2</t>
  </si>
  <si>
    <t>Montáž vrat 4*4,5m - venkovních</t>
  </si>
  <si>
    <t>1320</t>
  </si>
  <si>
    <t>1"garážová vrata GV2</t>
  </si>
  <si>
    <t>767651999-GV2</t>
  </si>
  <si>
    <t>garážová sekční vrata rozm. 4000/4500 mm, svisle výsuvné pod strop, kazety izolované, elektrický pohon, ovládání nástěnným ovladačem, barva venkovní/vnitřní = RAL 9006/RAL 9002, prosvětlovací pásy, dodávka podle výkr.č. 15 výpis výplní otvorů, (před zadán</t>
  </si>
  <si>
    <t>1322</t>
  </si>
  <si>
    <t>601</t>
  </si>
  <si>
    <t>767651111-GV3</t>
  </si>
  <si>
    <t>Montáž vrat 4*4,5m - vnitřních</t>
  </si>
  <si>
    <t>1324</t>
  </si>
  <si>
    <t>2"garážová vrata GV3</t>
  </si>
  <si>
    <t>767651999-GV3</t>
  </si>
  <si>
    <t>garážová sekční vrata rozm. 4000/4500 mm, svisle výsuvné pod strop, kazety neizolované, elektrický pohon, ovládání nástěnným ovladačem, barva venkovní/vnitřní = RAL 9002/RAL 9002, dodávka podle výkr.č. 15 výpis výplní otvorů, (před zadáním do výroby nutno</t>
  </si>
  <si>
    <t>1326</t>
  </si>
  <si>
    <t>603</t>
  </si>
  <si>
    <t>767651111-GV4</t>
  </si>
  <si>
    <t>Montáž vrat 3*2,8m - venkovních</t>
  </si>
  <si>
    <t>1328</t>
  </si>
  <si>
    <t>1"garážová vrata GV4</t>
  </si>
  <si>
    <t>767651999-GV4</t>
  </si>
  <si>
    <t>garážová sekční vrata rozm. 3000/2800 mm, svisle výsuvné pod strop, kazety izolované, elektrický pohon, ovládání nástěnným ovladačem, barva venkovní/vnitřní = RAL 9006/RAL 9002, prosvětlovací pásy, dodávka podle výkr.č. 15 výpis výplní otvorů, (před zadán</t>
  </si>
  <si>
    <t>1330</t>
  </si>
  <si>
    <t>605</t>
  </si>
  <si>
    <t>767651111-GV5</t>
  </si>
  <si>
    <t>Montáž vrat 3*2,8m - vnitřních</t>
  </si>
  <si>
    <t>1332</t>
  </si>
  <si>
    <t>2"garážová vrata GV5</t>
  </si>
  <si>
    <t>767651999-GV5</t>
  </si>
  <si>
    <t>garážová sekční vrata rozm. 3000/2800 mm, svisle výsuvné pod strop, kazety neizolované, elektrický pohon, ovládání nástěnným ovladačem, barva venkovní/vnitřní = RAL 9002/RAL 9002, dodávka podle výkr.č. 15 výpis výplní otvorů, (před zadáním do výroby nutno</t>
  </si>
  <si>
    <t>1334</t>
  </si>
  <si>
    <t>607</t>
  </si>
  <si>
    <t>7676511R5</t>
  </si>
  <si>
    <t>Dodávka + montáž L  80*80*6 profil včetně kotevní pásoviny 4/40/300 žárově zinkovaný - ukončení podlah ve vratech</t>
  </si>
  <si>
    <t>1336</t>
  </si>
  <si>
    <t>Dodávka + montáž L 80*80*6 profil včetně kotevní pásoviny 4/40/300 žárově zinkovaný - ukončení podlah ve vratech</t>
  </si>
  <si>
    <t>4*2+3</t>
  </si>
  <si>
    <t>7676511R6</t>
  </si>
  <si>
    <t>Dodávka + montáž AL  větrací žaluzie 500*500mm do štítů</t>
  </si>
  <si>
    <t>1338</t>
  </si>
  <si>
    <t>Dodávka + montáž AL větrací žaluzie 500*500mm do štítů</t>
  </si>
  <si>
    <t>609</t>
  </si>
  <si>
    <t>998767202</t>
  </si>
  <si>
    <t>Přesun hmot procentní pro zámečnické konstrukce v objektech v do 12 m</t>
  </si>
  <si>
    <t>1340</t>
  </si>
  <si>
    <t>771</t>
  </si>
  <si>
    <t>Podlahy z dlaždic</t>
  </si>
  <si>
    <t>771474115</t>
  </si>
  <si>
    <t>Montáž soklíků z dlaždic keramických rovných flexibilní lepidlo v do 200 mm</t>
  </si>
  <si>
    <t>1342</t>
  </si>
  <si>
    <t>2*(18,1+6,6+11,25+0,3+6,6)-3*4-0,8-0,6-0,6-0,9+2*(11,6+7,2+11,05+11,05+0,3+0,3)-4*6-3-1,1"sokl k průmyslové podlaze</t>
  </si>
  <si>
    <t>611</t>
  </si>
  <si>
    <t>597614310</t>
  </si>
  <si>
    <t>dlaždice keramické slinuté neglazované mrazuvzdorné TAURUS Granit Tunis S 19,8 x 19,8 x 0,9 cm</t>
  </si>
  <si>
    <t>1344</t>
  </si>
  <si>
    <t>125,7*0,22 "Přepočtené koeficientem množství</t>
  </si>
  <si>
    <t>771574116</t>
  </si>
  <si>
    <t>Montáž podlah keramických režných hladkých lepených flexibilním lepidlem do 25 ks/m2</t>
  </si>
  <si>
    <t>1346</t>
  </si>
  <si>
    <t>(3,4+1,4+1,4+2,1+1,3+10,5)"odpočet PDL 2</t>
  </si>
  <si>
    <t>613</t>
  </si>
  <si>
    <t>1348</t>
  </si>
  <si>
    <t>20,1*1,1 "Přepočtené koeficientem množství</t>
  </si>
  <si>
    <t>771591111</t>
  </si>
  <si>
    <t>Podlahy penetrace podkladu</t>
  </si>
  <si>
    <t>1350</t>
  </si>
  <si>
    <t>20,1</t>
  </si>
  <si>
    <t>615</t>
  </si>
  <si>
    <t>998771102</t>
  </si>
  <si>
    <t>Přesun hmot tonážní pro podlahy z dlaždic v objektech v do 12 m</t>
  </si>
  <si>
    <t>1352</t>
  </si>
  <si>
    <t>998771181</t>
  </si>
  <si>
    <t>Příplatek k přesunu hmot tonážní 771 prováděný bez použití mechanizace</t>
  </si>
  <si>
    <t>1354</t>
  </si>
  <si>
    <t>781</t>
  </si>
  <si>
    <t>Dokončovací práce - obklady</t>
  </si>
  <si>
    <t>617</t>
  </si>
  <si>
    <t>781474114</t>
  </si>
  <si>
    <t>Montáž obkladů vnitřních keramických hladkých do 22 ks/m2 lepených flexibilním lepidlem</t>
  </si>
  <si>
    <t>1356</t>
  </si>
  <si>
    <t>1,5*(0,75+2,1)"kuchyňka</t>
  </si>
  <si>
    <t>(2*(0,9+1,4+0,9+1,5+0,9+1,5+1,4+1,5+1,4+2,45)-0,8-0,6*7)*2"ostatní</t>
  </si>
  <si>
    <t>597610280</t>
  </si>
  <si>
    <t>obkládačky keramické 20 x 25 x 0,7 cm I. j. - cenová hladina 300,-Kč/m2</t>
  </si>
  <si>
    <t>1358</t>
  </si>
  <si>
    <t>619</t>
  </si>
  <si>
    <t>781479191</t>
  </si>
  <si>
    <t>Příplatek k montáži obkladů vnitřních keramických hladkých za plochu do 10 m2</t>
  </si>
  <si>
    <t>1360</t>
  </si>
  <si>
    <t>781495111</t>
  </si>
  <si>
    <t>Penetrace podkladu vnitřních obkladů</t>
  </si>
  <si>
    <t>1362</t>
  </si>
  <si>
    <t>621</t>
  </si>
  <si>
    <t>998781101</t>
  </si>
  <si>
    <t>Přesun hmot tonážní pro obklady keramické v objektech v do 6 m</t>
  </si>
  <si>
    <t>1364</t>
  </si>
  <si>
    <t>998781181</t>
  </si>
  <si>
    <t>Příplatek k přesunu hmot tonážní 781 prováděný bez použití mechanizace</t>
  </si>
  <si>
    <t>1366</t>
  </si>
  <si>
    <t>783</t>
  </si>
  <si>
    <t>Dokončovací práce - nátěry</t>
  </si>
  <si>
    <t>623</t>
  </si>
  <si>
    <t>783213121</t>
  </si>
  <si>
    <t>Napouštěcí dvojnásobný syntetický fungicidní nátěr tesařských konstrukcí zabudovaných do konstrukce</t>
  </si>
  <si>
    <t>1368</t>
  </si>
  <si>
    <t>(30,55*2*(0,45+0,45)+(14+6,7)*(0,5+0,5)+(10+6,7)*(1,2+0,5)+(4+4)*(0,5+0,5))*2,5"podbití střechy - z obou stran + pera a drážky</t>
  </si>
  <si>
    <t>783218101</t>
  </si>
  <si>
    <t>Lazurovací jednonásobný syntetický nátěr tesařských konstrukcí</t>
  </si>
  <si>
    <t>1370</t>
  </si>
  <si>
    <t>(30,55*2*(0,45+0,45)+(14+6,7)*(0,5+0,5)+(10+6,7)*(1,2+0,5)+(4+4)*(0,5+0,5))*1,5"podbití střechy - z pohledové strany + pera a drážky</t>
  </si>
  <si>
    <t>625</t>
  </si>
  <si>
    <t>78331710R</t>
  </si>
  <si>
    <t>Nátěr zárubně</t>
  </si>
  <si>
    <t>1372</t>
  </si>
  <si>
    <t>783801403</t>
  </si>
  <si>
    <t>Oprášení omítek před provedením nátěru</t>
  </si>
  <si>
    <t>1374</t>
  </si>
  <si>
    <t>627</t>
  </si>
  <si>
    <t>783823133</t>
  </si>
  <si>
    <t>Penetrační silikátový nátěr hladkých, tenkovrstvých zrnitých nebo štukových omítek</t>
  </si>
  <si>
    <t>1376</t>
  </si>
  <si>
    <t>405,108"Dle TI omítky</t>
  </si>
  <si>
    <t>783827423</t>
  </si>
  <si>
    <t>Krycí dvojnásobný silikátový nátěr omítek stupně členitosti 1 a 2</t>
  </si>
  <si>
    <t>1378</t>
  </si>
  <si>
    <t>629</t>
  </si>
  <si>
    <t>783827429</t>
  </si>
  <si>
    <t>Příplatek za dvojnásobný nátěr omítek stupeň členitosti 1 a 2 - biocidní přísada</t>
  </si>
  <si>
    <t>1380</t>
  </si>
  <si>
    <t>Dokončovací práce - malby a tapety</t>
  </si>
  <si>
    <t>784181113</t>
  </si>
  <si>
    <t>Základní silikátová jednonásobná penetrace podkladu v místnostech výšky do 5,00m</t>
  </si>
  <si>
    <t>1382</t>
  </si>
  <si>
    <t>3*(6,8*4+29,65*2+3,2*6+7,1*2+1,5*2+0,9*2*2+1,4*2)"nižší loď</t>
  </si>
  <si>
    <t>4,8*2*(11,6+7,2+11,05*2)"vyšší loď</t>
  </si>
  <si>
    <t>Mezisoučet"stěny</t>
  </si>
  <si>
    <t>631</t>
  </si>
  <si>
    <t>784211103</t>
  </si>
  <si>
    <t>Dvojnásobné bílé malby ze směsí za mokra výborně otěruvzdorných v místnostech výšky do 5,00 m</t>
  </si>
  <si>
    <t>1384</t>
  </si>
  <si>
    <t>399,2"stropy dle legendy místností</t>
  </si>
  <si>
    <t>Mezisoučet"stropy</t>
  </si>
  <si>
    <t>O-1-1</t>
  </si>
  <si>
    <t>Dodávka + montáž technologie stavební jámy včetně elektricky ovládanou sestavou rola, komplexní dodávka</t>
  </si>
  <si>
    <t>1386</t>
  </si>
  <si>
    <t>633</t>
  </si>
  <si>
    <t>O-1-2</t>
  </si>
  <si>
    <t>Stavební přípomoce pro provedení technologie stavební jámy a provedení rola</t>
  </si>
  <si>
    <t>1388</t>
  </si>
  <si>
    <t>O-2-1</t>
  </si>
  <si>
    <t>Dodávka + montáž technologie odsávače dýmu ze svařování s pojezdem a odsávacím polohovatelným ramenem dl. 3,5 m, JPO 1200 (pro odsávání dýmů ze svařování + zároveň lze použít i k odsávaní při řezání a broušení ocelových materiálů) nebo LIVEX 12 (pouze pro</t>
  </si>
  <si>
    <t>1390</t>
  </si>
  <si>
    <t>635</t>
  </si>
  <si>
    <t>O-2-2</t>
  </si>
  <si>
    <t>Stavební přípomoce pro dodání a zapojení technologie odsávače dýmu ze svařování s pojezdem a odsávacím polohovatelným ramenem dl. 3,5 m</t>
  </si>
  <si>
    <t>1392</t>
  </si>
  <si>
    <t>SO 03 (2) - Zpevněné plochy</t>
  </si>
  <si>
    <t xml:space="preserve">    5 - Komunikace pozemní</t>
  </si>
  <si>
    <t>Komunikace pozemní</t>
  </si>
  <si>
    <t>113107224</t>
  </si>
  <si>
    <t>Odstranění podkladu pl. přes 50 do 200 m2 z kameniva drceného a navezené zhutněné zeminy do tř. 4 v tl. 500 mm</t>
  </si>
  <si>
    <t>(10,00*20,00)"pro konstrukci zpevněné komunikace</t>
  </si>
  <si>
    <t>919735115</t>
  </si>
  <si>
    <t>Řezání stávajícího živičného krytu hl. do 200 mm</t>
  </si>
  <si>
    <t>(10,00)"pro konstrukci zpevněné komunikace</t>
  </si>
  <si>
    <t>(10*0,5)*0,3"odkop v místě napojení na stávající asfaltovou komunikaci v areálu závodu</t>
  </si>
  <si>
    <t>181101111</t>
  </si>
  <si>
    <t>Úprava pláně v zářezech se zhutněním</t>
  </si>
  <si>
    <t>(10,00*20,00)*0,500"pro konstrukci zpevněné komunikace</t>
  </si>
  <si>
    <t>(10,00*20,00)*0,500*1,70"pro konstrukci zpevněné komunikace</t>
  </si>
  <si>
    <t>212971111</t>
  </si>
  <si>
    <t>Montáž geotextilie s přesahy 500 mm (ve dvou vrstvách)</t>
  </si>
  <si>
    <t>(10,00*20,00)*2"pod konstrukci zpevněné komunikace</t>
  </si>
  <si>
    <t>693660130</t>
  </si>
  <si>
    <t>textilie netkaná 400 g/m2</t>
  </si>
  <si>
    <t>(10,00*20,00)*2*1,20"pod konstrukci zpevněné komunikace</t>
  </si>
  <si>
    <t>917762111</t>
  </si>
  <si>
    <t>Osazení chodníkového obrubníku betonového s boční opěrou do lože z betonu prostého C 20/25</t>
  </si>
  <si>
    <t>(10,00+20,00)"pro konstrukci zpevněné komunikace</t>
  </si>
  <si>
    <t>592174500</t>
  </si>
  <si>
    <t>obrubník betonový chodníkový ABO 1-15 1000x150x300 mm</t>
  </si>
  <si>
    <t>564852111</t>
  </si>
  <si>
    <t>Podklad ze štěrkodrtě fr. 16-32 mm tl. 220 mm s rozprostřením a zhutněním</t>
  </si>
  <si>
    <t>(10,00*20,00)"spodní část konstrukce zpevněné komunikace</t>
  </si>
  <si>
    <t>564859111</t>
  </si>
  <si>
    <t>Podklad ze štěrkodrtě fr. 8-16 mm zpevněné cementem tl. 130 mm s rozprostřením a zhutněním</t>
  </si>
  <si>
    <t>573213111</t>
  </si>
  <si>
    <t>Postřik živičný infiltrační asfaltovou emulzí 0,60 kg/m2 PI-E</t>
  </si>
  <si>
    <t>573211111</t>
  </si>
  <si>
    <t>Postřik živičný spojovací asfaltovou emulzí 0,35 kg/m2 PS-E</t>
  </si>
  <si>
    <t>577165111</t>
  </si>
  <si>
    <t>Obalované kamenivo ACP 16S tl. 50 mm se zaválcováním</t>
  </si>
  <si>
    <t>(10,00*20,00)"konstrukce zpevněné komunikace</t>
  </si>
  <si>
    <t>577144111</t>
  </si>
  <si>
    <t>Asfaltový beton hrubý ACL 16S tl. 60 mm se zaválcováním</t>
  </si>
  <si>
    <t>573214111</t>
  </si>
  <si>
    <t>Postřik živičný spojovací modifikovaným asfaltem 0,25 kg/m2 PS-PMB</t>
  </si>
  <si>
    <t>577134111</t>
  </si>
  <si>
    <t>Asfaltový beton střednězrnný ACO 11S tl. 40 mm se zaválcováním</t>
  </si>
  <si>
    <t>919122126</t>
  </si>
  <si>
    <t>Těsnění spár zálivkou z modifikovaného asfaltu</t>
  </si>
  <si>
    <t>(10,00)"dilatační napojení ke stáv. zpevněné komunikaci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</si>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</sst>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27</v>
      </c>
      <c r="AL10" s="23"/>
      <c r="AM10" s="23"/>
      <c r="AN10" s="28" t="s">
        <v>28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30</v>
      </c>
      <c r="AL11" s="23"/>
      <c r="AM11" s="23"/>
      <c r="AN11" s="28" t="s">
        <v>31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32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27</v>
      </c>
      <c r="AL13" s="23"/>
      <c r="AM13" s="23"/>
      <c r="AN13" s="35" t="s">
        <v>33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33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30</v>
      </c>
      <c r="AL14" s="23"/>
      <c r="AM14" s="23"/>
      <c r="AN14" s="35" t="s">
        <v>33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27</v>
      </c>
      <c r="AL16" s="23"/>
      <c r="AM16" s="23"/>
      <c r="AN16" s="28" t="s">
        <v>35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36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30</v>
      </c>
      <c r="AL17" s="23"/>
      <c r="AM17" s="23"/>
      <c r="AN17" s="28" t="s">
        <v>37</v>
      </c>
      <c r="AO17" s="23"/>
      <c r="AP17" s="23"/>
      <c r="AQ17" s="23"/>
      <c r="AR17" s="21"/>
      <c r="BE17" s="32"/>
      <c r="BS17" s="18" t="s">
        <v>38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27</v>
      </c>
      <c r="AL19" s="23"/>
      <c r="AM19" s="23"/>
      <c r="AN19" s="28" t="s">
        <v>37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40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30</v>
      </c>
      <c r="AL20" s="23"/>
      <c r="AM20" s="23"/>
      <c r="AN20" s="28" t="s">
        <v>37</v>
      </c>
      <c r="AO20" s="23"/>
      <c r="AP20" s="23"/>
      <c r="AQ20" s="23"/>
      <c r="AR20" s="21"/>
      <c r="BE20" s="32"/>
      <c r="BS20" s="18" t="s">
        <v>38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41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83.25" customHeight="1">
      <c r="B23" s="22"/>
      <c r="C23" s="23"/>
      <c r="D23" s="23"/>
      <c r="E23" s="37" t="s">
        <v>42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43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44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45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46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47</v>
      </c>
      <c r="E29" s="48"/>
      <c r="F29" s="33" t="s">
        <v>48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49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50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51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52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53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54</v>
      </c>
      <c r="U35" s="55"/>
      <c r="V35" s="55"/>
      <c r="W35" s="55"/>
      <c r="X35" s="57" t="s">
        <v>55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56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239140009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Objekty Z3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22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Jablonec nad Nisou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24</v>
      </c>
      <c r="AJ47" s="41"/>
      <c r="AK47" s="41"/>
      <c r="AL47" s="41"/>
      <c r="AM47" s="73" t="str">
        <f>IF(AN8="","",AN8)</f>
        <v>4. 3. 2021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25.65" customHeight="1">
      <c r="A49" s="39"/>
      <c r="B49" s="40"/>
      <c r="C49" s="33" t="s">
        <v>26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Povodí Labe, státní podnik, OIČ, Hradec Králové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34</v>
      </c>
      <c r="AJ49" s="41"/>
      <c r="AK49" s="41"/>
      <c r="AL49" s="41"/>
      <c r="AM49" s="74" t="str">
        <f>IF(E17="","",E17)</f>
        <v>LHOTA - Stavitelství, B. Lhota, Ing. Lhota</v>
      </c>
      <c r="AN49" s="65"/>
      <c r="AO49" s="65"/>
      <c r="AP49" s="65"/>
      <c r="AQ49" s="41"/>
      <c r="AR49" s="45"/>
      <c r="AS49" s="75" t="s">
        <v>57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32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39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58</v>
      </c>
      <c r="D52" s="88"/>
      <c r="E52" s="88"/>
      <c r="F52" s="88"/>
      <c r="G52" s="88"/>
      <c r="H52" s="89"/>
      <c r="I52" s="90" t="s">
        <v>59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60</v>
      </c>
      <c r="AH52" s="88"/>
      <c r="AI52" s="88"/>
      <c r="AJ52" s="88"/>
      <c r="AK52" s="88"/>
      <c r="AL52" s="88"/>
      <c r="AM52" s="88"/>
      <c r="AN52" s="90" t="s">
        <v>61</v>
      </c>
      <c r="AO52" s="88"/>
      <c r="AP52" s="88"/>
      <c r="AQ52" s="92" t="s">
        <v>62</v>
      </c>
      <c r="AR52" s="45"/>
      <c r="AS52" s="93" t="s">
        <v>63</v>
      </c>
      <c r="AT52" s="94" t="s">
        <v>64</v>
      </c>
      <c r="AU52" s="94" t="s">
        <v>65</v>
      </c>
      <c r="AV52" s="94" t="s">
        <v>66</v>
      </c>
      <c r="AW52" s="94" t="s">
        <v>67</v>
      </c>
      <c r="AX52" s="94" t="s">
        <v>68</v>
      </c>
      <c r="AY52" s="94" t="s">
        <v>69</v>
      </c>
      <c r="AZ52" s="94" t="s">
        <v>70</v>
      </c>
      <c r="BA52" s="94" t="s">
        <v>71</v>
      </c>
      <c r="BB52" s="94" t="s">
        <v>72</v>
      </c>
      <c r="BC52" s="94" t="s">
        <v>73</v>
      </c>
      <c r="BD52" s="95" t="s">
        <v>74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75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ROUND(SUM(AG55:AG67),2)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37</v>
      </c>
      <c r="AR54" s="105"/>
      <c r="AS54" s="106">
        <f>ROUND(SUM(AS55:AS67),2)</f>
        <v>0</v>
      </c>
      <c r="AT54" s="107">
        <f>ROUND(SUM(AV54:AW54),2)</f>
        <v>0</v>
      </c>
      <c r="AU54" s="108">
        <f>ROUND(SUM(AU55:AU67),5)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ROUND(SUM(AZ55:AZ67),2)</f>
        <v>0</v>
      </c>
      <c r="BA54" s="107">
        <f>ROUND(SUM(BA55:BA67),2)</f>
        <v>0</v>
      </c>
      <c r="BB54" s="107">
        <f>ROUND(SUM(BB55:BB67),2)</f>
        <v>0</v>
      </c>
      <c r="BC54" s="107">
        <f>ROUND(SUM(BC55:BC67),2)</f>
        <v>0</v>
      </c>
      <c r="BD54" s="109">
        <f>ROUND(SUM(BD55:BD67),2)</f>
        <v>0</v>
      </c>
      <c r="BE54" s="6"/>
      <c r="BS54" s="110" t="s">
        <v>76</v>
      </c>
      <c r="BT54" s="110" t="s">
        <v>77</v>
      </c>
      <c r="BU54" s="111" t="s">
        <v>78</v>
      </c>
      <c r="BV54" s="110" t="s">
        <v>79</v>
      </c>
      <c r="BW54" s="110" t="s">
        <v>5</v>
      </c>
      <c r="BX54" s="110" t="s">
        <v>80</v>
      </c>
      <c r="CL54" s="110" t="s">
        <v>19</v>
      </c>
    </row>
    <row r="55" spans="1:91" s="7" customFormat="1" ht="16.5" customHeight="1">
      <c r="A55" s="112" t="s">
        <v>81</v>
      </c>
      <c r="B55" s="113"/>
      <c r="C55" s="114"/>
      <c r="D55" s="115" t="s">
        <v>82</v>
      </c>
      <c r="E55" s="115"/>
      <c r="F55" s="115"/>
      <c r="G55" s="115"/>
      <c r="H55" s="115"/>
      <c r="I55" s="116"/>
      <c r="J55" s="115" t="s">
        <v>83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'VON - Vedlejší ostatní ná...'!J30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84</v>
      </c>
      <c r="AR55" s="119"/>
      <c r="AS55" s="120">
        <v>0</v>
      </c>
      <c r="AT55" s="121">
        <f>ROUND(SUM(AV55:AW55),2)</f>
        <v>0</v>
      </c>
      <c r="AU55" s="122">
        <f>'VON - Vedlejší ostatní ná...'!P81</f>
        <v>0</v>
      </c>
      <c r="AV55" s="121">
        <f>'VON - Vedlejší ostatní ná...'!J33</f>
        <v>0</v>
      </c>
      <c r="AW55" s="121">
        <f>'VON - Vedlejší ostatní ná...'!J34</f>
        <v>0</v>
      </c>
      <c r="AX55" s="121">
        <f>'VON - Vedlejší ostatní ná...'!J35</f>
        <v>0</v>
      </c>
      <c r="AY55" s="121">
        <f>'VON - Vedlejší ostatní ná...'!J36</f>
        <v>0</v>
      </c>
      <c r="AZ55" s="121">
        <f>'VON - Vedlejší ostatní ná...'!F33</f>
        <v>0</v>
      </c>
      <c r="BA55" s="121">
        <f>'VON - Vedlejší ostatní ná...'!F34</f>
        <v>0</v>
      </c>
      <c r="BB55" s="121">
        <f>'VON - Vedlejší ostatní ná...'!F35</f>
        <v>0</v>
      </c>
      <c r="BC55" s="121">
        <f>'VON - Vedlejší ostatní ná...'!F36</f>
        <v>0</v>
      </c>
      <c r="BD55" s="123">
        <f>'VON - Vedlejší ostatní ná...'!F37</f>
        <v>0</v>
      </c>
      <c r="BE55" s="7"/>
      <c r="BT55" s="124" t="s">
        <v>21</v>
      </c>
      <c r="BV55" s="124" t="s">
        <v>79</v>
      </c>
      <c r="BW55" s="124" t="s">
        <v>85</v>
      </c>
      <c r="BX55" s="124" t="s">
        <v>5</v>
      </c>
      <c r="CL55" s="124" t="s">
        <v>37</v>
      </c>
      <c r="CM55" s="124" t="s">
        <v>86</v>
      </c>
    </row>
    <row r="56" spans="1:91" s="7" customFormat="1" ht="16.5" customHeight="1">
      <c r="A56" s="112" t="s">
        <v>81</v>
      </c>
      <c r="B56" s="113"/>
      <c r="C56" s="114"/>
      <c r="D56" s="115" t="s">
        <v>87</v>
      </c>
      <c r="E56" s="115"/>
      <c r="F56" s="115"/>
      <c r="G56" s="115"/>
      <c r="H56" s="115"/>
      <c r="I56" s="116"/>
      <c r="J56" s="115" t="s">
        <v>88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 01 - Garáže'!J30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84</v>
      </c>
      <c r="AR56" s="119"/>
      <c r="AS56" s="120">
        <v>0</v>
      </c>
      <c r="AT56" s="121">
        <f>ROUND(SUM(AV56:AW56),2)</f>
        <v>0</v>
      </c>
      <c r="AU56" s="122">
        <f>'SO 01 - Garáže'!P82</f>
        <v>0</v>
      </c>
      <c r="AV56" s="121">
        <f>'SO 01 - Garáže'!J33</f>
        <v>0</v>
      </c>
      <c r="AW56" s="121">
        <f>'SO 01 - Garáže'!J34</f>
        <v>0</v>
      </c>
      <c r="AX56" s="121">
        <f>'SO 01 - Garáže'!J35</f>
        <v>0</v>
      </c>
      <c r="AY56" s="121">
        <f>'SO 01 - Garáže'!J36</f>
        <v>0</v>
      </c>
      <c r="AZ56" s="121">
        <f>'SO 01 - Garáže'!F33</f>
        <v>0</v>
      </c>
      <c r="BA56" s="121">
        <f>'SO 01 - Garáže'!F34</f>
        <v>0</v>
      </c>
      <c r="BB56" s="121">
        <f>'SO 01 - Garáže'!F35</f>
        <v>0</v>
      </c>
      <c r="BC56" s="121">
        <f>'SO 01 - Garáže'!F36</f>
        <v>0</v>
      </c>
      <c r="BD56" s="123">
        <f>'SO 01 - Garáže'!F37</f>
        <v>0</v>
      </c>
      <c r="BE56" s="7"/>
      <c r="BT56" s="124" t="s">
        <v>21</v>
      </c>
      <c r="BV56" s="124" t="s">
        <v>79</v>
      </c>
      <c r="BW56" s="124" t="s">
        <v>89</v>
      </c>
      <c r="BX56" s="124" t="s">
        <v>5</v>
      </c>
      <c r="CL56" s="124" t="s">
        <v>37</v>
      </c>
      <c r="CM56" s="124" t="s">
        <v>86</v>
      </c>
    </row>
    <row r="57" spans="1:91" s="7" customFormat="1" ht="16.5" customHeight="1">
      <c r="A57" s="112" t="s">
        <v>81</v>
      </c>
      <c r="B57" s="113"/>
      <c r="C57" s="114"/>
      <c r="D57" s="115" t="s">
        <v>90</v>
      </c>
      <c r="E57" s="115"/>
      <c r="F57" s="115"/>
      <c r="G57" s="115"/>
      <c r="H57" s="115"/>
      <c r="I57" s="116"/>
      <c r="J57" s="115" t="s">
        <v>91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'SO 02 - Přístřešek PTU'!J30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84</v>
      </c>
      <c r="AR57" s="119"/>
      <c r="AS57" s="120">
        <v>0</v>
      </c>
      <c r="AT57" s="121">
        <f>ROUND(SUM(AV57:AW57),2)</f>
        <v>0</v>
      </c>
      <c r="AU57" s="122">
        <f>'SO 02 - Přístřešek PTU'!P82</f>
        <v>0</v>
      </c>
      <c r="AV57" s="121">
        <f>'SO 02 - Přístřešek PTU'!J33</f>
        <v>0</v>
      </c>
      <c r="AW57" s="121">
        <f>'SO 02 - Přístřešek PTU'!J34</f>
        <v>0</v>
      </c>
      <c r="AX57" s="121">
        <f>'SO 02 - Přístřešek PTU'!J35</f>
        <v>0</v>
      </c>
      <c r="AY57" s="121">
        <f>'SO 02 - Přístřešek PTU'!J36</f>
        <v>0</v>
      </c>
      <c r="AZ57" s="121">
        <f>'SO 02 - Přístřešek PTU'!F33</f>
        <v>0</v>
      </c>
      <c r="BA57" s="121">
        <f>'SO 02 - Přístřešek PTU'!F34</f>
        <v>0</v>
      </c>
      <c r="BB57" s="121">
        <f>'SO 02 - Přístřešek PTU'!F35</f>
        <v>0</v>
      </c>
      <c r="BC57" s="121">
        <f>'SO 02 - Přístřešek PTU'!F36</f>
        <v>0</v>
      </c>
      <c r="BD57" s="123">
        <f>'SO 02 - Přístřešek PTU'!F37</f>
        <v>0</v>
      </c>
      <c r="BE57" s="7"/>
      <c r="BT57" s="124" t="s">
        <v>21</v>
      </c>
      <c r="BV57" s="124" t="s">
        <v>79</v>
      </c>
      <c r="BW57" s="124" t="s">
        <v>92</v>
      </c>
      <c r="BX57" s="124" t="s">
        <v>5</v>
      </c>
      <c r="CL57" s="124" t="s">
        <v>37</v>
      </c>
      <c r="CM57" s="124" t="s">
        <v>86</v>
      </c>
    </row>
    <row r="58" spans="1:91" s="7" customFormat="1" ht="16.5" customHeight="1">
      <c r="A58" s="112" t="s">
        <v>81</v>
      </c>
      <c r="B58" s="113"/>
      <c r="C58" s="114"/>
      <c r="D58" s="115" t="s">
        <v>93</v>
      </c>
      <c r="E58" s="115"/>
      <c r="F58" s="115"/>
      <c r="G58" s="115"/>
      <c r="H58" s="115"/>
      <c r="I58" s="116"/>
      <c r="J58" s="115" t="s">
        <v>94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'SO 03 - Sklad hořlavin'!J30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84</v>
      </c>
      <c r="AR58" s="119"/>
      <c r="AS58" s="120">
        <v>0</v>
      </c>
      <c r="AT58" s="121">
        <f>ROUND(SUM(AV58:AW58),2)</f>
        <v>0</v>
      </c>
      <c r="AU58" s="122">
        <f>'SO 03 - Sklad hořlavin'!P82</f>
        <v>0</v>
      </c>
      <c r="AV58" s="121">
        <f>'SO 03 - Sklad hořlavin'!J33</f>
        <v>0</v>
      </c>
      <c r="AW58" s="121">
        <f>'SO 03 - Sklad hořlavin'!J34</f>
        <v>0</v>
      </c>
      <c r="AX58" s="121">
        <f>'SO 03 - Sklad hořlavin'!J35</f>
        <v>0</v>
      </c>
      <c r="AY58" s="121">
        <f>'SO 03 - Sklad hořlavin'!J36</f>
        <v>0</v>
      </c>
      <c r="AZ58" s="121">
        <f>'SO 03 - Sklad hořlavin'!F33</f>
        <v>0</v>
      </c>
      <c r="BA58" s="121">
        <f>'SO 03 - Sklad hořlavin'!F34</f>
        <v>0</v>
      </c>
      <c r="BB58" s="121">
        <f>'SO 03 - Sklad hořlavin'!F35</f>
        <v>0</v>
      </c>
      <c r="BC58" s="121">
        <f>'SO 03 - Sklad hořlavin'!F36</f>
        <v>0</v>
      </c>
      <c r="BD58" s="123">
        <f>'SO 03 - Sklad hořlavin'!F37</f>
        <v>0</v>
      </c>
      <c r="BE58" s="7"/>
      <c r="BT58" s="124" t="s">
        <v>21</v>
      </c>
      <c r="BV58" s="124" t="s">
        <v>79</v>
      </c>
      <c r="BW58" s="124" t="s">
        <v>95</v>
      </c>
      <c r="BX58" s="124" t="s">
        <v>5</v>
      </c>
      <c r="CL58" s="124" t="s">
        <v>37</v>
      </c>
      <c r="CM58" s="124" t="s">
        <v>86</v>
      </c>
    </row>
    <row r="59" spans="1:91" s="7" customFormat="1" ht="16.5" customHeight="1">
      <c r="A59" s="112" t="s">
        <v>81</v>
      </c>
      <c r="B59" s="113"/>
      <c r="C59" s="114"/>
      <c r="D59" s="115" t="s">
        <v>96</v>
      </c>
      <c r="E59" s="115"/>
      <c r="F59" s="115"/>
      <c r="G59" s="115"/>
      <c r="H59" s="115"/>
      <c r="I59" s="116"/>
      <c r="J59" s="115" t="s">
        <v>97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7">
        <f>'SO 04 - Objekt dopr. mech...'!J30</f>
        <v>0</v>
      </c>
      <c r="AH59" s="116"/>
      <c r="AI59" s="116"/>
      <c r="AJ59" s="116"/>
      <c r="AK59" s="116"/>
      <c r="AL59" s="116"/>
      <c r="AM59" s="116"/>
      <c r="AN59" s="117">
        <f>SUM(AG59,AT59)</f>
        <v>0</v>
      </c>
      <c r="AO59" s="116"/>
      <c r="AP59" s="116"/>
      <c r="AQ59" s="118" t="s">
        <v>84</v>
      </c>
      <c r="AR59" s="119"/>
      <c r="AS59" s="120">
        <v>0</v>
      </c>
      <c r="AT59" s="121">
        <f>ROUND(SUM(AV59:AW59),2)</f>
        <v>0</v>
      </c>
      <c r="AU59" s="122">
        <f>'SO 04 - Objekt dopr. mech...'!P82</f>
        <v>0</v>
      </c>
      <c r="AV59" s="121">
        <f>'SO 04 - Objekt dopr. mech...'!J33</f>
        <v>0</v>
      </c>
      <c r="AW59" s="121">
        <f>'SO 04 - Objekt dopr. mech...'!J34</f>
        <v>0</v>
      </c>
      <c r="AX59" s="121">
        <f>'SO 04 - Objekt dopr. mech...'!J35</f>
        <v>0</v>
      </c>
      <c r="AY59" s="121">
        <f>'SO 04 - Objekt dopr. mech...'!J36</f>
        <v>0</v>
      </c>
      <c r="AZ59" s="121">
        <f>'SO 04 - Objekt dopr. mech...'!F33</f>
        <v>0</v>
      </c>
      <c r="BA59" s="121">
        <f>'SO 04 - Objekt dopr. mech...'!F34</f>
        <v>0</v>
      </c>
      <c r="BB59" s="121">
        <f>'SO 04 - Objekt dopr. mech...'!F35</f>
        <v>0</v>
      </c>
      <c r="BC59" s="121">
        <f>'SO 04 - Objekt dopr. mech...'!F36</f>
        <v>0</v>
      </c>
      <c r="BD59" s="123">
        <f>'SO 04 - Objekt dopr. mech...'!F37</f>
        <v>0</v>
      </c>
      <c r="BE59" s="7"/>
      <c r="BT59" s="124" t="s">
        <v>21</v>
      </c>
      <c r="BV59" s="124" t="s">
        <v>79</v>
      </c>
      <c r="BW59" s="124" t="s">
        <v>98</v>
      </c>
      <c r="BX59" s="124" t="s">
        <v>5</v>
      </c>
      <c r="CL59" s="124" t="s">
        <v>37</v>
      </c>
      <c r="CM59" s="124" t="s">
        <v>86</v>
      </c>
    </row>
    <row r="60" spans="1:91" s="7" customFormat="1" ht="24.75" customHeight="1">
      <c r="A60" s="112" t="s">
        <v>81</v>
      </c>
      <c r="B60" s="113"/>
      <c r="C60" s="114"/>
      <c r="D60" s="115" t="s">
        <v>99</v>
      </c>
      <c r="E60" s="115"/>
      <c r="F60" s="115"/>
      <c r="G60" s="115"/>
      <c r="H60" s="115"/>
      <c r="I60" s="116"/>
      <c r="J60" s="115" t="s">
        <v>100</v>
      </c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7">
        <f>'SO 01 (1) - Garáže_01'!J30</f>
        <v>0</v>
      </c>
      <c r="AH60" s="116"/>
      <c r="AI60" s="116"/>
      <c r="AJ60" s="116"/>
      <c r="AK60" s="116"/>
      <c r="AL60" s="116"/>
      <c r="AM60" s="116"/>
      <c r="AN60" s="117">
        <f>SUM(AG60,AT60)</f>
        <v>0</v>
      </c>
      <c r="AO60" s="116"/>
      <c r="AP60" s="116"/>
      <c r="AQ60" s="118" t="s">
        <v>84</v>
      </c>
      <c r="AR60" s="119"/>
      <c r="AS60" s="120">
        <v>0</v>
      </c>
      <c r="AT60" s="121">
        <f>ROUND(SUM(AV60:AW60),2)</f>
        <v>0</v>
      </c>
      <c r="AU60" s="122">
        <f>'SO 01 (1) - Garáže_01'!P83</f>
        <v>0</v>
      </c>
      <c r="AV60" s="121">
        <f>'SO 01 (1) - Garáže_01'!J33</f>
        <v>0</v>
      </c>
      <c r="AW60" s="121">
        <f>'SO 01 (1) - Garáže_01'!J34</f>
        <v>0</v>
      </c>
      <c r="AX60" s="121">
        <f>'SO 01 (1) - Garáže_01'!J35</f>
        <v>0</v>
      </c>
      <c r="AY60" s="121">
        <f>'SO 01 (1) - Garáže_01'!J36</f>
        <v>0</v>
      </c>
      <c r="AZ60" s="121">
        <f>'SO 01 (1) - Garáže_01'!F33</f>
        <v>0</v>
      </c>
      <c r="BA60" s="121">
        <f>'SO 01 (1) - Garáže_01'!F34</f>
        <v>0</v>
      </c>
      <c r="BB60" s="121">
        <f>'SO 01 (1) - Garáže_01'!F35</f>
        <v>0</v>
      </c>
      <c r="BC60" s="121">
        <f>'SO 01 (1) - Garáže_01'!F36</f>
        <v>0</v>
      </c>
      <c r="BD60" s="123">
        <f>'SO 01 (1) - Garáže_01'!F37</f>
        <v>0</v>
      </c>
      <c r="BE60" s="7"/>
      <c r="BT60" s="124" t="s">
        <v>21</v>
      </c>
      <c r="BV60" s="124" t="s">
        <v>79</v>
      </c>
      <c r="BW60" s="124" t="s">
        <v>101</v>
      </c>
      <c r="BX60" s="124" t="s">
        <v>5</v>
      </c>
      <c r="CL60" s="124" t="s">
        <v>37</v>
      </c>
      <c r="CM60" s="124" t="s">
        <v>86</v>
      </c>
    </row>
    <row r="61" spans="1:91" s="7" customFormat="1" ht="24.75" customHeight="1">
      <c r="A61" s="112" t="s">
        <v>81</v>
      </c>
      <c r="B61" s="113"/>
      <c r="C61" s="114"/>
      <c r="D61" s="115" t="s">
        <v>102</v>
      </c>
      <c r="E61" s="115"/>
      <c r="F61" s="115"/>
      <c r="G61" s="115"/>
      <c r="H61" s="115"/>
      <c r="I61" s="116"/>
      <c r="J61" s="115" t="s">
        <v>103</v>
      </c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7">
        <f>'SO 02 (1) - Přístřešek PT...'!J30</f>
        <v>0</v>
      </c>
      <c r="AH61" s="116"/>
      <c r="AI61" s="116"/>
      <c r="AJ61" s="116"/>
      <c r="AK61" s="116"/>
      <c r="AL61" s="116"/>
      <c r="AM61" s="116"/>
      <c r="AN61" s="117">
        <f>SUM(AG61,AT61)</f>
        <v>0</v>
      </c>
      <c r="AO61" s="116"/>
      <c r="AP61" s="116"/>
      <c r="AQ61" s="118" t="s">
        <v>84</v>
      </c>
      <c r="AR61" s="119"/>
      <c r="AS61" s="120">
        <v>0</v>
      </c>
      <c r="AT61" s="121">
        <f>ROUND(SUM(AV61:AW61),2)</f>
        <v>0</v>
      </c>
      <c r="AU61" s="122">
        <f>'SO 02 (1) - Přístřešek PT...'!P82</f>
        <v>0</v>
      </c>
      <c r="AV61" s="121">
        <f>'SO 02 (1) - Přístřešek PT...'!J33</f>
        <v>0</v>
      </c>
      <c r="AW61" s="121">
        <f>'SO 02 (1) - Přístřešek PT...'!J34</f>
        <v>0</v>
      </c>
      <c r="AX61" s="121">
        <f>'SO 02 (1) - Přístřešek PT...'!J35</f>
        <v>0</v>
      </c>
      <c r="AY61" s="121">
        <f>'SO 02 (1) - Přístřešek PT...'!J36</f>
        <v>0</v>
      </c>
      <c r="AZ61" s="121">
        <f>'SO 02 (1) - Přístřešek PT...'!F33</f>
        <v>0</v>
      </c>
      <c r="BA61" s="121">
        <f>'SO 02 (1) - Přístřešek PT...'!F34</f>
        <v>0</v>
      </c>
      <c r="BB61" s="121">
        <f>'SO 02 (1) - Přístřešek PT...'!F35</f>
        <v>0</v>
      </c>
      <c r="BC61" s="121">
        <f>'SO 02 (1) - Přístřešek PT...'!F36</f>
        <v>0</v>
      </c>
      <c r="BD61" s="123">
        <f>'SO 02 (1) - Přístřešek PT...'!F37</f>
        <v>0</v>
      </c>
      <c r="BE61" s="7"/>
      <c r="BT61" s="124" t="s">
        <v>21</v>
      </c>
      <c r="BV61" s="124" t="s">
        <v>79</v>
      </c>
      <c r="BW61" s="124" t="s">
        <v>104</v>
      </c>
      <c r="BX61" s="124" t="s">
        <v>5</v>
      </c>
      <c r="CL61" s="124" t="s">
        <v>37</v>
      </c>
      <c r="CM61" s="124" t="s">
        <v>86</v>
      </c>
    </row>
    <row r="62" spans="1:91" s="7" customFormat="1" ht="24.75" customHeight="1">
      <c r="A62" s="112" t="s">
        <v>81</v>
      </c>
      <c r="B62" s="113"/>
      <c r="C62" s="114"/>
      <c r="D62" s="115" t="s">
        <v>105</v>
      </c>
      <c r="E62" s="115"/>
      <c r="F62" s="115"/>
      <c r="G62" s="115"/>
      <c r="H62" s="115"/>
      <c r="I62" s="116"/>
      <c r="J62" s="115" t="s">
        <v>106</v>
      </c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7">
        <f>'SO 03 (1) - Sklad hořlavi...'!J30</f>
        <v>0</v>
      </c>
      <c r="AH62" s="116"/>
      <c r="AI62" s="116"/>
      <c r="AJ62" s="116"/>
      <c r="AK62" s="116"/>
      <c r="AL62" s="116"/>
      <c r="AM62" s="116"/>
      <c r="AN62" s="117">
        <f>SUM(AG62,AT62)</f>
        <v>0</v>
      </c>
      <c r="AO62" s="116"/>
      <c r="AP62" s="116"/>
      <c r="AQ62" s="118" t="s">
        <v>84</v>
      </c>
      <c r="AR62" s="119"/>
      <c r="AS62" s="120">
        <v>0</v>
      </c>
      <c r="AT62" s="121">
        <f>ROUND(SUM(AV62:AW62),2)</f>
        <v>0</v>
      </c>
      <c r="AU62" s="122">
        <f>'SO 03 (1) - Sklad hořlavi...'!P83</f>
        <v>0</v>
      </c>
      <c r="AV62" s="121">
        <f>'SO 03 (1) - Sklad hořlavi...'!J33</f>
        <v>0</v>
      </c>
      <c r="AW62" s="121">
        <f>'SO 03 (1) - Sklad hořlavi...'!J34</f>
        <v>0</v>
      </c>
      <c r="AX62" s="121">
        <f>'SO 03 (1) - Sklad hořlavi...'!J35</f>
        <v>0</v>
      </c>
      <c r="AY62" s="121">
        <f>'SO 03 (1) - Sklad hořlavi...'!J36</f>
        <v>0</v>
      </c>
      <c r="AZ62" s="121">
        <f>'SO 03 (1) - Sklad hořlavi...'!F33</f>
        <v>0</v>
      </c>
      <c r="BA62" s="121">
        <f>'SO 03 (1) - Sklad hořlavi...'!F34</f>
        <v>0</v>
      </c>
      <c r="BB62" s="121">
        <f>'SO 03 (1) - Sklad hořlavi...'!F35</f>
        <v>0</v>
      </c>
      <c r="BC62" s="121">
        <f>'SO 03 (1) - Sklad hořlavi...'!F36</f>
        <v>0</v>
      </c>
      <c r="BD62" s="123">
        <f>'SO 03 (1) - Sklad hořlavi...'!F37</f>
        <v>0</v>
      </c>
      <c r="BE62" s="7"/>
      <c r="BT62" s="124" t="s">
        <v>21</v>
      </c>
      <c r="BV62" s="124" t="s">
        <v>79</v>
      </c>
      <c r="BW62" s="124" t="s">
        <v>107</v>
      </c>
      <c r="BX62" s="124" t="s">
        <v>5</v>
      </c>
      <c r="CL62" s="124" t="s">
        <v>37</v>
      </c>
      <c r="CM62" s="124" t="s">
        <v>86</v>
      </c>
    </row>
    <row r="63" spans="1:91" s="7" customFormat="1" ht="24.75" customHeight="1">
      <c r="A63" s="112" t="s">
        <v>81</v>
      </c>
      <c r="B63" s="113"/>
      <c r="C63" s="114"/>
      <c r="D63" s="115" t="s">
        <v>108</v>
      </c>
      <c r="E63" s="115"/>
      <c r="F63" s="115"/>
      <c r="G63" s="115"/>
      <c r="H63" s="115"/>
      <c r="I63" s="116"/>
      <c r="J63" s="115" t="s">
        <v>109</v>
      </c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7">
        <f>'SO 04 (1) - Objekt dopr. ...'!J30</f>
        <v>0</v>
      </c>
      <c r="AH63" s="116"/>
      <c r="AI63" s="116"/>
      <c r="AJ63" s="116"/>
      <c r="AK63" s="116"/>
      <c r="AL63" s="116"/>
      <c r="AM63" s="116"/>
      <c r="AN63" s="117">
        <f>SUM(AG63,AT63)</f>
        <v>0</v>
      </c>
      <c r="AO63" s="116"/>
      <c r="AP63" s="116"/>
      <c r="AQ63" s="118" t="s">
        <v>84</v>
      </c>
      <c r="AR63" s="119"/>
      <c r="AS63" s="120">
        <v>0</v>
      </c>
      <c r="AT63" s="121">
        <f>ROUND(SUM(AV63:AW63),2)</f>
        <v>0</v>
      </c>
      <c r="AU63" s="122">
        <f>'SO 04 (1) - Objekt dopr. ...'!P83</f>
        <v>0</v>
      </c>
      <c r="AV63" s="121">
        <f>'SO 04 (1) - Objekt dopr. ...'!J33</f>
        <v>0</v>
      </c>
      <c r="AW63" s="121">
        <f>'SO 04 (1) - Objekt dopr. ...'!J34</f>
        <v>0</v>
      </c>
      <c r="AX63" s="121">
        <f>'SO 04 (1) - Objekt dopr. ...'!J35</f>
        <v>0</v>
      </c>
      <c r="AY63" s="121">
        <f>'SO 04 (1) - Objekt dopr. ...'!J36</f>
        <v>0</v>
      </c>
      <c r="AZ63" s="121">
        <f>'SO 04 (1) - Objekt dopr. ...'!F33</f>
        <v>0</v>
      </c>
      <c r="BA63" s="121">
        <f>'SO 04 (1) - Objekt dopr. ...'!F34</f>
        <v>0</v>
      </c>
      <c r="BB63" s="121">
        <f>'SO 04 (1) - Objekt dopr. ...'!F35</f>
        <v>0</v>
      </c>
      <c r="BC63" s="121">
        <f>'SO 04 (1) - Objekt dopr. ...'!F36</f>
        <v>0</v>
      </c>
      <c r="BD63" s="123">
        <f>'SO 04 (1) - Objekt dopr. ...'!F37</f>
        <v>0</v>
      </c>
      <c r="BE63" s="7"/>
      <c r="BT63" s="124" t="s">
        <v>21</v>
      </c>
      <c r="BV63" s="124" t="s">
        <v>79</v>
      </c>
      <c r="BW63" s="124" t="s">
        <v>110</v>
      </c>
      <c r="BX63" s="124" t="s">
        <v>5</v>
      </c>
      <c r="CL63" s="124" t="s">
        <v>37</v>
      </c>
      <c r="CM63" s="124" t="s">
        <v>86</v>
      </c>
    </row>
    <row r="64" spans="1:91" s="7" customFormat="1" ht="16.5" customHeight="1">
      <c r="A64" s="112" t="s">
        <v>81</v>
      </c>
      <c r="B64" s="113"/>
      <c r="C64" s="114"/>
      <c r="D64" s="115" t="s">
        <v>111</v>
      </c>
      <c r="E64" s="115"/>
      <c r="F64" s="115"/>
      <c r="G64" s="115"/>
      <c r="H64" s="115"/>
      <c r="I64" s="116"/>
      <c r="J64" s="115" t="s">
        <v>112</v>
      </c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7">
        <f>'Objekt1 - VON -Vedl.ostat...'!J30</f>
        <v>0</v>
      </c>
      <c r="AH64" s="116"/>
      <c r="AI64" s="116"/>
      <c r="AJ64" s="116"/>
      <c r="AK64" s="116"/>
      <c r="AL64" s="116"/>
      <c r="AM64" s="116"/>
      <c r="AN64" s="117">
        <f>SUM(AG64,AT64)</f>
        <v>0</v>
      </c>
      <c r="AO64" s="116"/>
      <c r="AP64" s="116"/>
      <c r="AQ64" s="118" t="s">
        <v>84</v>
      </c>
      <c r="AR64" s="119"/>
      <c r="AS64" s="120">
        <v>0</v>
      </c>
      <c r="AT64" s="121">
        <f>ROUND(SUM(AV64:AW64),2)</f>
        <v>0</v>
      </c>
      <c r="AU64" s="122">
        <f>'Objekt1 - VON -Vedl.ostat...'!P79</f>
        <v>0</v>
      </c>
      <c r="AV64" s="121">
        <f>'Objekt1 - VON -Vedl.ostat...'!J33</f>
        <v>0</v>
      </c>
      <c r="AW64" s="121">
        <f>'Objekt1 - VON -Vedl.ostat...'!J34</f>
        <v>0</v>
      </c>
      <c r="AX64" s="121">
        <f>'Objekt1 - VON -Vedl.ostat...'!J35</f>
        <v>0</v>
      </c>
      <c r="AY64" s="121">
        <f>'Objekt1 - VON -Vedl.ostat...'!J36</f>
        <v>0</v>
      </c>
      <c r="AZ64" s="121">
        <f>'Objekt1 - VON -Vedl.ostat...'!F33</f>
        <v>0</v>
      </c>
      <c r="BA64" s="121">
        <f>'Objekt1 - VON -Vedl.ostat...'!F34</f>
        <v>0</v>
      </c>
      <c r="BB64" s="121">
        <f>'Objekt1 - VON -Vedl.ostat...'!F35</f>
        <v>0</v>
      </c>
      <c r="BC64" s="121">
        <f>'Objekt1 - VON -Vedl.ostat...'!F36</f>
        <v>0</v>
      </c>
      <c r="BD64" s="123">
        <f>'Objekt1 - VON -Vedl.ostat...'!F37</f>
        <v>0</v>
      </c>
      <c r="BE64" s="7"/>
      <c r="BT64" s="124" t="s">
        <v>21</v>
      </c>
      <c r="BV64" s="124" t="s">
        <v>79</v>
      </c>
      <c r="BW64" s="124" t="s">
        <v>113</v>
      </c>
      <c r="BX64" s="124" t="s">
        <v>5</v>
      </c>
      <c r="CL64" s="124" t="s">
        <v>37</v>
      </c>
      <c r="CM64" s="124" t="s">
        <v>86</v>
      </c>
    </row>
    <row r="65" spans="1:91" s="7" customFormat="1" ht="24.75" customHeight="1">
      <c r="A65" s="112" t="s">
        <v>81</v>
      </c>
      <c r="B65" s="113"/>
      <c r="C65" s="114"/>
      <c r="D65" s="115" t="s">
        <v>114</v>
      </c>
      <c r="E65" s="115"/>
      <c r="F65" s="115"/>
      <c r="G65" s="115"/>
      <c r="H65" s="115"/>
      <c r="I65" s="116"/>
      <c r="J65" s="115" t="s">
        <v>115</v>
      </c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7">
        <f>'SO 01 (2) - Venkovní objekty'!J30</f>
        <v>0</v>
      </c>
      <c r="AH65" s="116"/>
      <c r="AI65" s="116"/>
      <c r="AJ65" s="116"/>
      <c r="AK65" s="116"/>
      <c r="AL65" s="116"/>
      <c r="AM65" s="116"/>
      <c r="AN65" s="117">
        <f>SUM(AG65,AT65)</f>
        <v>0</v>
      </c>
      <c r="AO65" s="116"/>
      <c r="AP65" s="116"/>
      <c r="AQ65" s="118" t="s">
        <v>84</v>
      </c>
      <c r="AR65" s="119"/>
      <c r="AS65" s="120">
        <v>0</v>
      </c>
      <c r="AT65" s="121">
        <f>ROUND(SUM(AV65:AW65),2)</f>
        <v>0</v>
      </c>
      <c r="AU65" s="122">
        <f>'SO 01 (2) - Venkovní objekty'!P81</f>
        <v>0</v>
      </c>
      <c r="AV65" s="121">
        <f>'SO 01 (2) - Venkovní objekty'!J33</f>
        <v>0</v>
      </c>
      <c r="AW65" s="121">
        <f>'SO 01 (2) - Venkovní objekty'!J34</f>
        <v>0</v>
      </c>
      <c r="AX65" s="121">
        <f>'SO 01 (2) - Venkovní objekty'!J35</f>
        <v>0</v>
      </c>
      <c r="AY65" s="121">
        <f>'SO 01 (2) - Venkovní objekty'!J36</f>
        <v>0</v>
      </c>
      <c r="AZ65" s="121">
        <f>'SO 01 (2) - Venkovní objekty'!F33</f>
        <v>0</v>
      </c>
      <c r="BA65" s="121">
        <f>'SO 01 (2) - Venkovní objekty'!F34</f>
        <v>0</v>
      </c>
      <c r="BB65" s="121">
        <f>'SO 01 (2) - Venkovní objekty'!F35</f>
        <v>0</v>
      </c>
      <c r="BC65" s="121">
        <f>'SO 01 (2) - Venkovní objekty'!F36</f>
        <v>0</v>
      </c>
      <c r="BD65" s="123">
        <f>'SO 01 (2) - Venkovní objekty'!F37</f>
        <v>0</v>
      </c>
      <c r="BE65" s="7"/>
      <c r="BT65" s="124" t="s">
        <v>21</v>
      </c>
      <c r="BV65" s="124" t="s">
        <v>79</v>
      </c>
      <c r="BW65" s="124" t="s">
        <v>116</v>
      </c>
      <c r="BX65" s="124" t="s">
        <v>5</v>
      </c>
      <c r="CL65" s="124" t="s">
        <v>37</v>
      </c>
      <c r="CM65" s="124" t="s">
        <v>86</v>
      </c>
    </row>
    <row r="66" spans="1:91" s="7" customFormat="1" ht="24.75" customHeight="1">
      <c r="A66" s="112" t="s">
        <v>81</v>
      </c>
      <c r="B66" s="113"/>
      <c r="C66" s="114"/>
      <c r="D66" s="115" t="s">
        <v>117</v>
      </c>
      <c r="E66" s="115"/>
      <c r="F66" s="115"/>
      <c r="G66" s="115"/>
      <c r="H66" s="115"/>
      <c r="I66" s="116"/>
      <c r="J66" s="115" t="s">
        <v>118</v>
      </c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7">
        <f>'SO 02 (2) - Hala'!J30</f>
        <v>0</v>
      </c>
      <c r="AH66" s="116"/>
      <c r="AI66" s="116"/>
      <c r="AJ66" s="116"/>
      <c r="AK66" s="116"/>
      <c r="AL66" s="116"/>
      <c r="AM66" s="116"/>
      <c r="AN66" s="117">
        <f>SUM(AG66,AT66)</f>
        <v>0</v>
      </c>
      <c r="AO66" s="116"/>
      <c r="AP66" s="116"/>
      <c r="AQ66" s="118" t="s">
        <v>84</v>
      </c>
      <c r="AR66" s="119"/>
      <c r="AS66" s="120">
        <v>0</v>
      </c>
      <c r="AT66" s="121">
        <f>ROUND(SUM(AV66:AW66),2)</f>
        <v>0</v>
      </c>
      <c r="AU66" s="122">
        <f>'SO 02 (2) - Hala'!P125</f>
        <v>0</v>
      </c>
      <c r="AV66" s="121">
        <f>'SO 02 (2) - Hala'!J33</f>
        <v>0</v>
      </c>
      <c r="AW66" s="121">
        <f>'SO 02 (2) - Hala'!J34</f>
        <v>0</v>
      </c>
      <c r="AX66" s="121">
        <f>'SO 02 (2) - Hala'!J35</f>
        <v>0</v>
      </c>
      <c r="AY66" s="121">
        <f>'SO 02 (2) - Hala'!J36</f>
        <v>0</v>
      </c>
      <c r="AZ66" s="121">
        <f>'SO 02 (2) - Hala'!F33</f>
        <v>0</v>
      </c>
      <c r="BA66" s="121">
        <f>'SO 02 (2) - Hala'!F34</f>
        <v>0</v>
      </c>
      <c r="BB66" s="121">
        <f>'SO 02 (2) - Hala'!F35</f>
        <v>0</v>
      </c>
      <c r="BC66" s="121">
        <f>'SO 02 (2) - Hala'!F36</f>
        <v>0</v>
      </c>
      <c r="BD66" s="123">
        <f>'SO 02 (2) - Hala'!F37</f>
        <v>0</v>
      </c>
      <c r="BE66" s="7"/>
      <c r="BT66" s="124" t="s">
        <v>21</v>
      </c>
      <c r="BV66" s="124" t="s">
        <v>79</v>
      </c>
      <c r="BW66" s="124" t="s">
        <v>119</v>
      </c>
      <c r="BX66" s="124" t="s">
        <v>5</v>
      </c>
      <c r="CL66" s="124" t="s">
        <v>37</v>
      </c>
      <c r="CM66" s="124" t="s">
        <v>86</v>
      </c>
    </row>
    <row r="67" spans="1:91" s="7" customFormat="1" ht="24.75" customHeight="1">
      <c r="A67" s="112" t="s">
        <v>81</v>
      </c>
      <c r="B67" s="113"/>
      <c r="C67" s="114"/>
      <c r="D67" s="115" t="s">
        <v>120</v>
      </c>
      <c r="E67" s="115"/>
      <c r="F67" s="115"/>
      <c r="G67" s="115"/>
      <c r="H67" s="115"/>
      <c r="I67" s="116"/>
      <c r="J67" s="115" t="s">
        <v>121</v>
      </c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7">
        <f>'SO 03 (2) - Zpevněné plochy'!J30</f>
        <v>0</v>
      </c>
      <c r="AH67" s="116"/>
      <c r="AI67" s="116"/>
      <c r="AJ67" s="116"/>
      <c r="AK67" s="116"/>
      <c r="AL67" s="116"/>
      <c r="AM67" s="116"/>
      <c r="AN67" s="117">
        <f>SUM(AG67,AT67)</f>
        <v>0</v>
      </c>
      <c r="AO67" s="116"/>
      <c r="AP67" s="116"/>
      <c r="AQ67" s="118" t="s">
        <v>84</v>
      </c>
      <c r="AR67" s="119"/>
      <c r="AS67" s="125">
        <v>0</v>
      </c>
      <c r="AT67" s="126">
        <f>ROUND(SUM(AV67:AW67),2)</f>
        <v>0</v>
      </c>
      <c r="AU67" s="127">
        <f>'SO 03 (2) - Zpevněné plochy'!P81</f>
        <v>0</v>
      </c>
      <c r="AV67" s="126">
        <f>'SO 03 (2) - Zpevněné plochy'!J33</f>
        <v>0</v>
      </c>
      <c r="AW67" s="126">
        <f>'SO 03 (2) - Zpevněné plochy'!J34</f>
        <v>0</v>
      </c>
      <c r="AX67" s="126">
        <f>'SO 03 (2) - Zpevněné plochy'!J35</f>
        <v>0</v>
      </c>
      <c r="AY67" s="126">
        <f>'SO 03 (2) - Zpevněné plochy'!J36</f>
        <v>0</v>
      </c>
      <c r="AZ67" s="126">
        <f>'SO 03 (2) - Zpevněné plochy'!F33</f>
        <v>0</v>
      </c>
      <c r="BA67" s="126">
        <f>'SO 03 (2) - Zpevněné plochy'!F34</f>
        <v>0</v>
      </c>
      <c r="BB67" s="126">
        <f>'SO 03 (2) - Zpevněné plochy'!F35</f>
        <v>0</v>
      </c>
      <c r="BC67" s="126">
        <f>'SO 03 (2) - Zpevněné plochy'!F36</f>
        <v>0</v>
      </c>
      <c r="BD67" s="128">
        <f>'SO 03 (2) - Zpevněné plochy'!F37</f>
        <v>0</v>
      </c>
      <c r="BE67" s="7"/>
      <c r="BT67" s="124" t="s">
        <v>21</v>
      </c>
      <c r="BV67" s="124" t="s">
        <v>79</v>
      </c>
      <c r="BW67" s="124" t="s">
        <v>122</v>
      </c>
      <c r="BX67" s="124" t="s">
        <v>5</v>
      </c>
      <c r="CL67" s="124" t="s">
        <v>37</v>
      </c>
      <c r="CM67" s="124" t="s">
        <v>86</v>
      </c>
    </row>
    <row r="68" spans="1:57" s="2" customFormat="1" ht="30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5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s="2" customFormat="1" ht="6.95" customHeight="1">
      <c r="A69" s="39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45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</sheetData>
  <sheetProtection password="CC35" sheet="1" objects="1" scenarios="1" formatColumns="0" formatRows="0"/>
  <mergeCells count="90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L45:AO45"/>
    <mergeCell ref="D65:H65"/>
    <mergeCell ref="J65:AF65"/>
    <mergeCell ref="D66:H66"/>
    <mergeCell ref="J66:AF66"/>
    <mergeCell ref="D67:H67"/>
    <mergeCell ref="J67:AF67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S49:AT51"/>
    <mergeCell ref="AN65:AP65"/>
    <mergeCell ref="AG65:AM65"/>
    <mergeCell ref="AN66:AP66"/>
    <mergeCell ref="AG66:AM66"/>
    <mergeCell ref="AN67:AP67"/>
    <mergeCell ref="AG67:AM67"/>
    <mergeCell ref="AN54:AP54"/>
  </mergeCells>
  <hyperlinks>
    <hyperlink ref="A55" location="'VON - Vedlejší ostatní ná...'!C2" display="/"/>
    <hyperlink ref="A56" location="'SO 01 - Garáže'!C2" display="/"/>
    <hyperlink ref="A57" location="'SO 02 - Přístřešek PTU'!C2" display="/"/>
    <hyperlink ref="A58" location="'SO 03 - Sklad hořlavin'!C2" display="/"/>
    <hyperlink ref="A59" location="'SO 04 - Objekt dopr. mech...'!C2" display="/"/>
    <hyperlink ref="A60" location="'SO 01 (1) - Garáže_01'!C2" display="/"/>
    <hyperlink ref="A61" location="'SO 02 (1) - Přístřešek PT...'!C2" display="/"/>
    <hyperlink ref="A62" location="'SO 03 (1) - Sklad hořlavi...'!C2" display="/"/>
    <hyperlink ref="A63" location="'SO 04 (1) - Objekt dopr. ...'!C2" display="/"/>
    <hyperlink ref="A64" location="'Objekt1 - VON -Vedl.ostat...'!C2" display="/"/>
    <hyperlink ref="A65" location="'SO 01 (2) - Venkovní objekty'!C2" display="/"/>
    <hyperlink ref="A66" location="'SO 02 (2) - Hala'!C2" display="/"/>
    <hyperlink ref="A67" location="'SO 03 (2) - Zpevněné ploch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pans="2:46" s="1" customFormat="1" ht="24.95" customHeight="1">
      <c r="B4" s="21"/>
      <c r="D4" s="131" t="s">
        <v>123</v>
      </c>
      <c r="L4" s="21"/>
      <c r="M4" s="132" t="s">
        <v>10</v>
      </c>
      <c r="AT4" s="18" t="s">
        <v>38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Objekty Z3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124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718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37</v>
      </c>
      <c r="G11" s="39"/>
      <c r="H11" s="39"/>
      <c r="I11" s="133" t="s">
        <v>20</v>
      </c>
      <c r="J11" s="137" t="s">
        <v>37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4. 3. 2021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26</v>
      </c>
      <c r="E14" s="39"/>
      <c r="F14" s="39"/>
      <c r="G14" s="39"/>
      <c r="H14" s="39"/>
      <c r="I14" s="133" t="s">
        <v>27</v>
      </c>
      <c r="J14" s="137" t="s">
        <v>28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29</v>
      </c>
      <c r="F15" s="39"/>
      <c r="G15" s="39"/>
      <c r="H15" s="39"/>
      <c r="I15" s="133" t="s">
        <v>30</v>
      </c>
      <c r="J15" s="137" t="s">
        <v>31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32</v>
      </c>
      <c r="E17" s="39"/>
      <c r="F17" s="39"/>
      <c r="G17" s="39"/>
      <c r="H17" s="39"/>
      <c r="I17" s="133" t="s">
        <v>27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30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34</v>
      </c>
      <c r="E20" s="39"/>
      <c r="F20" s="39"/>
      <c r="G20" s="39"/>
      <c r="H20" s="39"/>
      <c r="I20" s="133" t="s">
        <v>27</v>
      </c>
      <c r="J20" s="137" t="s">
        <v>35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36</v>
      </c>
      <c r="F21" s="39"/>
      <c r="G21" s="39"/>
      <c r="H21" s="39"/>
      <c r="I21" s="133" t="s">
        <v>30</v>
      </c>
      <c r="J21" s="137" t="s">
        <v>37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39</v>
      </c>
      <c r="E23" s="39"/>
      <c r="F23" s="39"/>
      <c r="G23" s="39"/>
      <c r="H23" s="39"/>
      <c r="I23" s="133" t="s">
        <v>27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30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41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39"/>
      <c r="B27" s="140"/>
      <c r="C27" s="139"/>
      <c r="D27" s="139"/>
      <c r="E27" s="141" t="s">
        <v>126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43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45</v>
      </c>
      <c r="G32" s="39"/>
      <c r="H32" s="39"/>
      <c r="I32" s="146" t="s">
        <v>44</v>
      </c>
      <c r="J32" s="146" t="s">
        <v>46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47</v>
      </c>
      <c r="E33" s="133" t="s">
        <v>48</v>
      </c>
      <c r="F33" s="148">
        <f>ROUND((SUM(BE83:BE246)),2)</f>
        <v>0</v>
      </c>
      <c r="G33" s="39"/>
      <c r="H33" s="39"/>
      <c r="I33" s="149">
        <v>0.21</v>
      </c>
      <c r="J33" s="148">
        <f>ROUND(((SUM(BE83:BE246))*I33),2)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49</v>
      </c>
      <c r="F34" s="148">
        <f>ROUND((SUM(BF83:BF246)),2)</f>
        <v>0</v>
      </c>
      <c r="G34" s="39"/>
      <c r="H34" s="39"/>
      <c r="I34" s="149">
        <v>0.15</v>
      </c>
      <c r="J34" s="148">
        <f>ROUND(((SUM(BF83:BF246))*I34),2)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50</v>
      </c>
      <c r="F35" s="148">
        <f>ROUND((SUM(BG83:BG246)),2)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51</v>
      </c>
      <c r="F36" s="148">
        <f>ROUND((SUM(BH83:BH246)),2)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52</v>
      </c>
      <c r="F37" s="148">
        <f>ROUND((SUM(BI83:BI246)),2)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53</v>
      </c>
      <c r="E39" s="152"/>
      <c r="F39" s="152"/>
      <c r="G39" s="153" t="s">
        <v>54</v>
      </c>
      <c r="H39" s="154" t="s">
        <v>55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Objekty Z3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124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04 (1) - Objekt dopr. mech..._01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22</v>
      </c>
      <c r="D52" s="41"/>
      <c r="E52" s="41"/>
      <c r="F52" s="28" t="str">
        <f>F12</f>
        <v>Jablonec nad Nisou</v>
      </c>
      <c r="G52" s="41"/>
      <c r="H52" s="41"/>
      <c r="I52" s="33" t="s">
        <v>24</v>
      </c>
      <c r="J52" s="73" t="str">
        <f>IF(J12="","",J12)</f>
        <v>4. 3. 2021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26</v>
      </c>
      <c r="D54" s="41"/>
      <c r="E54" s="41"/>
      <c r="F54" s="28" t="str">
        <f>E15</f>
        <v>Povodí Labe, státní podnik, OIČ, Hradec Králové</v>
      </c>
      <c r="G54" s="41"/>
      <c r="H54" s="41"/>
      <c r="I54" s="33" t="s">
        <v>34</v>
      </c>
      <c r="J54" s="37" t="str">
        <f>E21</f>
        <v>LHOTA - Stavitelství, B. Lhota, Ing. Lhota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32</v>
      </c>
      <c r="D55" s="41"/>
      <c r="E55" s="41"/>
      <c r="F55" s="28" t="str">
        <f>IF(E18="","",E18)</f>
        <v>Vyplň údaj</v>
      </c>
      <c r="G55" s="41"/>
      <c r="H55" s="41"/>
      <c r="I55" s="33" t="s">
        <v>39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128</v>
      </c>
      <c r="D57" s="163"/>
      <c r="E57" s="163"/>
      <c r="F57" s="163"/>
      <c r="G57" s="163"/>
      <c r="H57" s="163"/>
      <c r="I57" s="163"/>
      <c r="J57" s="164" t="s">
        <v>129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75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130</v>
      </c>
    </row>
    <row r="60" spans="1:31" s="9" customFormat="1" ht="24.95" customHeight="1">
      <c r="A60" s="9"/>
      <c r="B60" s="166"/>
      <c r="C60" s="167"/>
      <c r="D60" s="168" t="s">
        <v>719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6"/>
      <c r="C61" s="167"/>
      <c r="D61" s="168" t="s">
        <v>167</v>
      </c>
      <c r="E61" s="169"/>
      <c r="F61" s="169"/>
      <c r="G61" s="169"/>
      <c r="H61" s="169"/>
      <c r="I61" s="169"/>
      <c r="J61" s="170">
        <f>J85</f>
        <v>0</v>
      </c>
      <c r="K61" s="167"/>
      <c r="L61" s="17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6"/>
      <c r="C62" s="167"/>
      <c r="D62" s="168" t="s">
        <v>131</v>
      </c>
      <c r="E62" s="169"/>
      <c r="F62" s="169"/>
      <c r="G62" s="169"/>
      <c r="H62" s="169"/>
      <c r="I62" s="169"/>
      <c r="J62" s="170">
        <f>J179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6"/>
      <c r="C63" s="167"/>
      <c r="D63" s="168" t="s">
        <v>506</v>
      </c>
      <c r="E63" s="169"/>
      <c r="F63" s="169"/>
      <c r="G63" s="169"/>
      <c r="H63" s="169"/>
      <c r="I63" s="169"/>
      <c r="J63" s="170">
        <f>J182</f>
        <v>0</v>
      </c>
      <c r="K63" s="167"/>
      <c r="L63" s="17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133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61" t="str">
        <f>E7</f>
        <v>Objekty Z3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124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>SO 04 (1) - Objekt dopr. mech..._01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22</v>
      </c>
      <c r="D77" s="41"/>
      <c r="E77" s="41"/>
      <c r="F77" s="28" t="str">
        <f>F12</f>
        <v>Jablonec nad Nisou</v>
      </c>
      <c r="G77" s="41"/>
      <c r="H77" s="41"/>
      <c r="I77" s="33" t="s">
        <v>24</v>
      </c>
      <c r="J77" s="73" t="str">
        <f>IF(J12="","",J12)</f>
        <v>4. 3. 2021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5.65" customHeight="1">
      <c r="A79" s="39"/>
      <c r="B79" s="40"/>
      <c r="C79" s="33" t="s">
        <v>26</v>
      </c>
      <c r="D79" s="41"/>
      <c r="E79" s="41"/>
      <c r="F79" s="28" t="str">
        <f>E15</f>
        <v>Povodí Labe, státní podnik, OIČ, Hradec Králové</v>
      </c>
      <c r="G79" s="41"/>
      <c r="H79" s="41"/>
      <c r="I79" s="33" t="s">
        <v>34</v>
      </c>
      <c r="J79" s="37" t="str">
        <f>E21</f>
        <v>LHOTA - Stavitelství, B. Lhota, Ing. Lhota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32</v>
      </c>
      <c r="D80" s="41"/>
      <c r="E80" s="41"/>
      <c r="F80" s="28" t="str">
        <f>IF(E18="","",E18)</f>
        <v>Vyplň údaj</v>
      </c>
      <c r="G80" s="41"/>
      <c r="H80" s="41"/>
      <c r="I80" s="33" t="s">
        <v>39</v>
      </c>
      <c r="J80" s="37" t="str">
        <f>E24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134</v>
      </c>
      <c r="D82" s="181" t="s">
        <v>62</v>
      </c>
      <c r="E82" s="181" t="s">
        <v>58</v>
      </c>
      <c r="F82" s="181" t="s">
        <v>59</v>
      </c>
      <c r="G82" s="181" t="s">
        <v>135</v>
      </c>
      <c r="H82" s="181" t="s">
        <v>136</v>
      </c>
      <c r="I82" s="181" t="s">
        <v>137</v>
      </c>
      <c r="J82" s="181" t="s">
        <v>129</v>
      </c>
      <c r="K82" s="182" t="s">
        <v>138</v>
      </c>
      <c r="L82" s="183"/>
      <c r="M82" s="93" t="s">
        <v>37</v>
      </c>
      <c r="N82" s="94" t="s">
        <v>47</v>
      </c>
      <c r="O82" s="94" t="s">
        <v>139</v>
      </c>
      <c r="P82" s="94" t="s">
        <v>140</v>
      </c>
      <c r="Q82" s="94" t="s">
        <v>141</v>
      </c>
      <c r="R82" s="94" t="s">
        <v>142</v>
      </c>
      <c r="S82" s="94" t="s">
        <v>143</v>
      </c>
      <c r="T82" s="95" t="s">
        <v>144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145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P84+P85+P179+P182</f>
        <v>0</v>
      </c>
      <c r="Q83" s="97"/>
      <c r="R83" s="186">
        <f>R84+R85+R179+R182</f>
        <v>0</v>
      </c>
      <c r="S83" s="97"/>
      <c r="T83" s="187">
        <f>T84+T85+T179+T182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76</v>
      </c>
      <c r="AU83" s="18" t="s">
        <v>130</v>
      </c>
      <c r="BK83" s="188">
        <f>BK84+BK85+BK179+BK182</f>
        <v>0</v>
      </c>
    </row>
    <row r="84" spans="1:63" s="12" customFormat="1" ht="25.9" customHeight="1">
      <c r="A84" s="12"/>
      <c r="B84" s="189"/>
      <c r="C84" s="190"/>
      <c r="D84" s="191" t="s">
        <v>76</v>
      </c>
      <c r="E84" s="192" t="s">
        <v>689</v>
      </c>
      <c r="F84" s="192" t="s">
        <v>720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v>0</v>
      </c>
      <c r="Q84" s="197"/>
      <c r="R84" s="198">
        <v>0</v>
      </c>
      <c r="S84" s="197"/>
      <c r="T84" s="199"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21</v>
      </c>
      <c r="AT84" s="201" t="s">
        <v>76</v>
      </c>
      <c r="AU84" s="201" t="s">
        <v>77</v>
      </c>
      <c r="AY84" s="200" t="s">
        <v>149</v>
      </c>
      <c r="BK84" s="202">
        <v>0</v>
      </c>
    </row>
    <row r="85" spans="1:63" s="12" customFormat="1" ht="25.9" customHeight="1">
      <c r="A85" s="12"/>
      <c r="B85" s="189"/>
      <c r="C85" s="190"/>
      <c r="D85" s="191" t="s">
        <v>76</v>
      </c>
      <c r="E85" s="192" t="s">
        <v>170</v>
      </c>
      <c r="F85" s="192" t="s">
        <v>171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SUM(P86:P178)</f>
        <v>0</v>
      </c>
      <c r="Q85" s="197"/>
      <c r="R85" s="198">
        <f>SUM(R86:R178)</f>
        <v>0</v>
      </c>
      <c r="S85" s="197"/>
      <c r="T85" s="199">
        <f>SUM(T86:T178)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21</v>
      </c>
      <c r="AT85" s="201" t="s">
        <v>76</v>
      </c>
      <c r="AU85" s="201" t="s">
        <v>77</v>
      </c>
      <c r="AY85" s="200" t="s">
        <v>149</v>
      </c>
      <c r="BK85" s="202">
        <f>SUM(BK86:BK178)</f>
        <v>0</v>
      </c>
    </row>
    <row r="86" spans="1:65" s="2" customFormat="1" ht="12">
      <c r="A86" s="39"/>
      <c r="B86" s="40"/>
      <c r="C86" s="205" t="s">
        <v>21</v>
      </c>
      <c r="D86" s="205" t="s">
        <v>151</v>
      </c>
      <c r="E86" s="206" t="s">
        <v>509</v>
      </c>
      <c r="F86" s="207" t="s">
        <v>525</v>
      </c>
      <c r="G86" s="208" t="s">
        <v>174</v>
      </c>
      <c r="H86" s="209">
        <v>11.49</v>
      </c>
      <c r="I86" s="210"/>
      <c r="J86" s="211">
        <f>ROUND(I86*H86,2)</f>
        <v>0</v>
      </c>
      <c r="K86" s="207" t="s">
        <v>37</v>
      </c>
      <c r="L86" s="45"/>
      <c r="M86" s="212" t="s">
        <v>37</v>
      </c>
      <c r="N86" s="213" t="s">
        <v>50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148</v>
      </c>
      <c r="AT86" s="216" t="s">
        <v>151</v>
      </c>
      <c r="AU86" s="216" t="s">
        <v>21</v>
      </c>
      <c r="AY86" s="18" t="s">
        <v>149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148</v>
      </c>
      <c r="BK86" s="217">
        <f>ROUND(I86*H86,2)</f>
        <v>0</v>
      </c>
      <c r="BL86" s="18" t="s">
        <v>148</v>
      </c>
      <c r="BM86" s="216" t="s">
        <v>86</v>
      </c>
    </row>
    <row r="87" spans="1:47" s="2" customFormat="1" ht="12">
      <c r="A87" s="39"/>
      <c r="B87" s="40"/>
      <c r="C87" s="41"/>
      <c r="D87" s="218" t="s">
        <v>155</v>
      </c>
      <c r="E87" s="41"/>
      <c r="F87" s="219" t="s">
        <v>525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155</v>
      </c>
      <c r="AU87" s="18" t="s">
        <v>21</v>
      </c>
    </row>
    <row r="88" spans="1:51" s="13" customFormat="1" ht="12">
      <c r="A88" s="13"/>
      <c r="B88" s="227"/>
      <c r="C88" s="228"/>
      <c r="D88" s="218" t="s">
        <v>182</v>
      </c>
      <c r="E88" s="229" t="s">
        <v>37</v>
      </c>
      <c r="F88" s="230" t="s">
        <v>721</v>
      </c>
      <c r="G88" s="228"/>
      <c r="H88" s="231">
        <v>1.014</v>
      </c>
      <c r="I88" s="232"/>
      <c r="J88" s="228"/>
      <c r="K88" s="228"/>
      <c r="L88" s="233"/>
      <c r="M88" s="234"/>
      <c r="N88" s="235"/>
      <c r="O88" s="235"/>
      <c r="P88" s="235"/>
      <c r="Q88" s="235"/>
      <c r="R88" s="235"/>
      <c r="S88" s="235"/>
      <c r="T88" s="236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7" t="s">
        <v>182</v>
      </c>
      <c r="AU88" s="237" t="s">
        <v>21</v>
      </c>
      <c r="AV88" s="13" t="s">
        <v>86</v>
      </c>
      <c r="AW88" s="13" t="s">
        <v>38</v>
      </c>
      <c r="AX88" s="13" t="s">
        <v>77</v>
      </c>
      <c r="AY88" s="237" t="s">
        <v>149</v>
      </c>
    </row>
    <row r="89" spans="1:51" s="13" customFormat="1" ht="12">
      <c r="A89" s="13"/>
      <c r="B89" s="227"/>
      <c r="C89" s="228"/>
      <c r="D89" s="218" t="s">
        <v>182</v>
      </c>
      <c r="E89" s="229" t="s">
        <v>37</v>
      </c>
      <c r="F89" s="230" t="s">
        <v>722</v>
      </c>
      <c r="G89" s="228"/>
      <c r="H89" s="231">
        <v>3.741</v>
      </c>
      <c r="I89" s="232"/>
      <c r="J89" s="228"/>
      <c r="K89" s="228"/>
      <c r="L89" s="233"/>
      <c r="M89" s="234"/>
      <c r="N89" s="235"/>
      <c r="O89" s="235"/>
      <c r="P89" s="235"/>
      <c r="Q89" s="235"/>
      <c r="R89" s="235"/>
      <c r="S89" s="235"/>
      <c r="T89" s="236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7" t="s">
        <v>182</v>
      </c>
      <c r="AU89" s="237" t="s">
        <v>21</v>
      </c>
      <c r="AV89" s="13" t="s">
        <v>86</v>
      </c>
      <c r="AW89" s="13" t="s">
        <v>38</v>
      </c>
      <c r="AX89" s="13" t="s">
        <v>77</v>
      </c>
      <c r="AY89" s="237" t="s">
        <v>149</v>
      </c>
    </row>
    <row r="90" spans="1:51" s="13" customFormat="1" ht="12">
      <c r="A90" s="13"/>
      <c r="B90" s="227"/>
      <c r="C90" s="228"/>
      <c r="D90" s="218" t="s">
        <v>182</v>
      </c>
      <c r="E90" s="229" t="s">
        <v>37</v>
      </c>
      <c r="F90" s="230" t="s">
        <v>723</v>
      </c>
      <c r="G90" s="228"/>
      <c r="H90" s="231">
        <v>2.994</v>
      </c>
      <c r="I90" s="232"/>
      <c r="J90" s="228"/>
      <c r="K90" s="228"/>
      <c r="L90" s="233"/>
      <c r="M90" s="234"/>
      <c r="N90" s="235"/>
      <c r="O90" s="235"/>
      <c r="P90" s="235"/>
      <c r="Q90" s="235"/>
      <c r="R90" s="235"/>
      <c r="S90" s="235"/>
      <c r="T90" s="236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7" t="s">
        <v>182</v>
      </c>
      <c r="AU90" s="237" t="s">
        <v>21</v>
      </c>
      <c r="AV90" s="13" t="s">
        <v>86</v>
      </c>
      <c r="AW90" s="13" t="s">
        <v>38</v>
      </c>
      <c r="AX90" s="13" t="s">
        <v>77</v>
      </c>
      <c r="AY90" s="237" t="s">
        <v>149</v>
      </c>
    </row>
    <row r="91" spans="1:51" s="13" customFormat="1" ht="12">
      <c r="A91" s="13"/>
      <c r="B91" s="227"/>
      <c r="C91" s="228"/>
      <c r="D91" s="218" t="s">
        <v>182</v>
      </c>
      <c r="E91" s="229" t="s">
        <v>37</v>
      </c>
      <c r="F91" s="230" t="s">
        <v>722</v>
      </c>
      <c r="G91" s="228"/>
      <c r="H91" s="231">
        <v>3.741</v>
      </c>
      <c r="I91" s="232"/>
      <c r="J91" s="228"/>
      <c r="K91" s="228"/>
      <c r="L91" s="233"/>
      <c r="M91" s="234"/>
      <c r="N91" s="235"/>
      <c r="O91" s="235"/>
      <c r="P91" s="235"/>
      <c r="Q91" s="235"/>
      <c r="R91" s="235"/>
      <c r="S91" s="235"/>
      <c r="T91" s="236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7" t="s">
        <v>182</v>
      </c>
      <c r="AU91" s="237" t="s">
        <v>21</v>
      </c>
      <c r="AV91" s="13" t="s">
        <v>86</v>
      </c>
      <c r="AW91" s="13" t="s">
        <v>38</v>
      </c>
      <c r="AX91" s="13" t="s">
        <v>77</v>
      </c>
      <c r="AY91" s="237" t="s">
        <v>149</v>
      </c>
    </row>
    <row r="92" spans="1:51" s="14" customFormat="1" ht="12">
      <c r="A92" s="14"/>
      <c r="B92" s="238"/>
      <c r="C92" s="239"/>
      <c r="D92" s="218" t="s">
        <v>182</v>
      </c>
      <c r="E92" s="240" t="s">
        <v>37</v>
      </c>
      <c r="F92" s="241" t="s">
        <v>187</v>
      </c>
      <c r="G92" s="239"/>
      <c r="H92" s="242">
        <v>11.49</v>
      </c>
      <c r="I92" s="243"/>
      <c r="J92" s="239"/>
      <c r="K92" s="239"/>
      <c r="L92" s="244"/>
      <c r="M92" s="245"/>
      <c r="N92" s="246"/>
      <c r="O92" s="246"/>
      <c r="P92" s="246"/>
      <c r="Q92" s="246"/>
      <c r="R92" s="246"/>
      <c r="S92" s="246"/>
      <c r="T92" s="247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8" t="s">
        <v>182</v>
      </c>
      <c r="AU92" s="248" t="s">
        <v>21</v>
      </c>
      <c r="AV92" s="14" t="s">
        <v>148</v>
      </c>
      <c r="AW92" s="14" t="s">
        <v>38</v>
      </c>
      <c r="AX92" s="14" t="s">
        <v>21</v>
      </c>
      <c r="AY92" s="248" t="s">
        <v>149</v>
      </c>
    </row>
    <row r="93" spans="1:65" s="2" customFormat="1" ht="12">
      <c r="A93" s="39"/>
      <c r="B93" s="40"/>
      <c r="C93" s="205" t="s">
        <v>86</v>
      </c>
      <c r="D93" s="205" t="s">
        <v>151</v>
      </c>
      <c r="E93" s="206" t="s">
        <v>512</v>
      </c>
      <c r="F93" s="207" t="s">
        <v>528</v>
      </c>
      <c r="G93" s="208" t="s">
        <v>174</v>
      </c>
      <c r="H93" s="209">
        <v>11.409</v>
      </c>
      <c r="I93" s="210"/>
      <c r="J93" s="211">
        <f>ROUND(I93*H93,2)</f>
        <v>0</v>
      </c>
      <c r="K93" s="207" t="s">
        <v>37</v>
      </c>
      <c r="L93" s="45"/>
      <c r="M93" s="212" t="s">
        <v>37</v>
      </c>
      <c r="N93" s="213" t="s">
        <v>50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148</v>
      </c>
      <c r="AT93" s="216" t="s">
        <v>151</v>
      </c>
      <c r="AU93" s="216" t="s">
        <v>21</v>
      </c>
      <c r="AY93" s="18" t="s">
        <v>149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148</v>
      </c>
      <c r="BK93" s="217">
        <f>ROUND(I93*H93,2)</f>
        <v>0</v>
      </c>
      <c r="BL93" s="18" t="s">
        <v>148</v>
      </c>
      <c r="BM93" s="216" t="s">
        <v>148</v>
      </c>
    </row>
    <row r="94" spans="1:47" s="2" customFormat="1" ht="12">
      <c r="A94" s="39"/>
      <c r="B94" s="40"/>
      <c r="C94" s="41"/>
      <c r="D94" s="218" t="s">
        <v>155</v>
      </c>
      <c r="E94" s="41"/>
      <c r="F94" s="219" t="s">
        <v>528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155</v>
      </c>
      <c r="AU94" s="18" t="s">
        <v>21</v>
      </c>
    </row>
    <row r="95" spans="1:65" s="2" customFormat="1" ht="12">
      <c r="A95" s="39"/>
      <c r="B95" s="40"/>
      <c r="C95" s="205" t="s">
        <v>158</v>
      </c>
      <c r="D95" s="205" t="s">
        <v>151</v>
      </c>
      <c r="E95" s="206" t="s">
        <v>529</v>
      </c>
      <c r="F95" s="207" t="s">
        <v>530</v>
      </c>
      <c r="G95" s="208" t="s">
        <v>220</v>
      </c>
      <c r="H95" s="209">
        <v>38.71</v>
      </c>
      <c r="I95" s="210"/>
      <c r="J95" s="211">
        <f>ROUND(I95*H95,2)</f>
        <v>0</v>
      </c>
      <c r="K95" s="207" t="s">
        <v>37</v>
      </c>
      <c r="L95" s="45"/>
      <c r="M95" s="212" t="s">
        <v>37</v>
      </c>
      <c r="N95" s="213" t="s">
        <v>50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148</v>
      </c>
      <c r="AT95" s="216" t="s">
        <v>151</v>
      </c>
      <c r="AU95" s="216" t="s">
        <v>21</v>
      </c>
      <c r="AY95" s="18" t="s">
        <v>149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148</v>
      </c>
      <c r="BK95" s="217">
        <f>ROUND(I95*H95,2)</f>
        <v>0</v>
      </c>
      <c r="BL95" s="18" t="s">
        <v>148</v>
      </c>
      <c r="BM95" s="216" t="s">
        <v>161</v>
      </c>
    </row>
    <row r="96" spans="1:47" s="2" customFormat="1" ht="12">
      <c r="A96" s="39"/>
      <c r="B96" s="40"/>
      <c r="C96" s="41"/>
      <c r="D96" s="218" t="s">
        <v>155</v>
      </c>
      <c r="E96" s="41"/>
      <c r="F96" s="219" t="s">
        <v>530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155</v>
      </c>
      <c r="AU96" s="18" t="s">
        <v>21</v>
      </c>
    </row>
    <row r="97" spans="1:65" s="2" customFormat="1" ht="12">
      <c r="A97" s="39"/>
      <c r="B97" s="40"/>
      <c r="C97" s="205" t="s">
        <v>148</v>
      </c>
      <c r="D97" s="205" t="s">
        <v>151</v>
      </c>
      <c r="E97" s="206" t="s">
        <v>531</v>
      </c>
      <c r="F97" s="207" t="s">
        <v>532</v>
      </c>
      <c r="G97" s="208" t="s">
        <v>220</v>
      </c>
      <c r="H97" s="209">
        <v>38.71</v>
      </c>
      <c r="I97" s="210"/>
      <c r="J97" s="211">
        <f>ROUND(I97*H97,2)</f>
        <v>0</v>
      </c>
      <c r="K97" s="207" t="s">
        <v>37</v>
      </c>
      <c r="L97" s="45"/>
      <c r="M97" s="212" t="s">
        <v>37</v>
      </c>
      <c r="N97" s="213" t="s">
        <v>50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148</v>
      </c>
      <c r="AT97" s="216" t="s">
        <v>151</v>
      </c>
      <c r="AU97" s="216" t="s">
        <v>21</v>
      </c>
      <c r="AY97" s="18" t="s">
        <v>149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148</v>
      </c>
      <c r="BK97" s="217">
        <f>ROUND(I97*H97,2)</f>
        <v>0</v>
      </c>
      <c r="BL97" s="18" t="s">
        <v>148</v>
      </c>
      <c r="BM97" s="216" t="s">
        <v>164</v>
      </c>
    </row>
    <row r="98" spans="1:47" s="2" customFormat="1" ht="12">
      <c r="A98" s="39"/>
      <c r="B98" s="40"/>
      <c r="C98" s="41"/>
      <c r="D98" s="218" t="s">
        <v>155</v>
      </c>
      <c r="E98" s="41"/>
      <c r="F98" s="219" t="s">
        <v>532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155</v>
      </c>
      <c r="AU98" s="18" t="s">
        <v>21</v>
      </c>
    </row>
    <row r="99" spans="1:65" s="2" customFormat="1" ht="16.5" customHeight="1">
      <c r="A99" s="39"/>
      <c r="B99" s="40"/>
      <c r="C99" s="205" t="s">
        <v>191</v>
      </c>
      <c r="D99" s="205" t="s">
        <v>151</v>
      </c>
      <c r="E99" s="206" t="s">
        <v>533</v>
      </c>
      <c r="F99" s="207" t="s">
        <v>534</v>
      </c>
      <c r="G99" s="208" t="s">
        <v>174</v>
      </c>
      <c r="H99" s="209">
        <v>11.49</v>
      </c>
      <c r="I99" s="210"/>
      <c r="J99" s="211">
        <f>ROUND(I99*H99,2)</f>
        <v>0</v>
      </c>
      <c r="K99" s="207" t="s">
        <v>37</v>
      </c>
      <c r="L99" s="45"/>
      <c r="M99" s="212" t="s">
        <v>37</v>
      </c>
      <c r="N99" s="213" t="s">
        <v>50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148</v>
      </c>
      <c r="AT99" s="216" t="s">
        <v>151</v>
      </c>
      <c r="AU99" s="216" t="s">
        <v>21</v>
      </c>
      <c r="AY99" s="18" t="s">
        <v>149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148</v>
      </c>
      <c r="BK99" s="217">
        <f>ROUND(I99*H99,2)</f>
        <v>0</v>
      </c>
      <c r="BL99" s="18" t="s">
        <v>148</v>
      </c>
      <c r="BM99" s="216" t="s">
        <v>209</v>
      </c>
    </row>
    <row r="100" spans="1:47" s="2" customFormat="1" ht="12">
      <c r="A100" s="39"/>
      <c r="B100" s="40"/>
      <c r="C100" s="41"/>
      <c r="D100" s="218" t="s">
        <v>155</v>
      </c>
      <c r="E100" s="41"/>
      <c r="F100" s="219" t="s">
        <v>534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155</v>
      </c>
      <c r="AU100" s="18" t="s">
        <v>21</v>
      </c>
    </row>
    <row r="101" spans="1:51" s="13" customFormat="1" ht="12">
      <c r="A101" s="13"/>
      <c r="B101" s="227"/>
      <c r="C101" s="228"/>
      <c r="D101" s="218" t="s">
        <v>182</v>
      </c>
      <c r="E101" s="229" t="s">
        <v>37</v>
      </c>
      <c r="F101" s="230" t="s">
        <v>721</v>
      </c>
      <c r="G101" s="228"/>
      <c r="H101" s="231">
        <v>1.014</v>
      </c>
      <c r="I101" s="232"/>
      <c r="J101" s="228"/>
      <c r="K101" s="228"/>
      <c r="L101" s="233"/>
      <c r="M101" s="234"/>
      <c r="N101" s="235"/>
      <c r="O101" s="235"/>
      <c r="P101" s="235"/>
      <c r="Q101" s="235"/>
      <c r="R101" s="235"/>
      <c r="S101" s="235"/>
      <c r="T101" s="23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7" t="s">
        <v>182</v>
      </c>
      <c r="AU101" s="237" t="s">
        <v>21</v>
      </c>
      <c r="AV101" s="13" t="s">
        <v>86</v>
      </c>
      <c r="AW101" s="13" t="s">
        <v>38</v>
      </c>
      <c r="AX101" s="13" t="s">
        <v>77</v>
      </c>
      <c r="AY101" s="237" t="s">
        <v>149</v>
      </c>
    </row>
    <row r="102" spans="1:51" s="13" customFormat="1" ht="12">
      <c r="A102" s="13"/>
      <c r="B102" s="227"/>
      <c r="C102" s="228"/>
      <c r="D102" s="218" t="s">
        <v>182</v>
      </c>
      <c r="E102" s="229" t="s">
        <v>37</v>
      </c>
      <c r="F102" s="230" t="s">
        <v>722</v>
      </c>
      <c r="G102" s="228"/>
      <c r="H102" s="231">
        <v>3.741</v>
      </c>
      <c r="I102" s="232"/>
      <c r="J102" s="228"/>
      <c r="K102" s="228"/>
      <c r="L102" s="233"/>
      <c r="M102" s="234"/>
      <c r="N102" s="235"/>
      <c r="O102" s="235"/>
      <c r="P102" s="235"/>
      <c r="Q102" s="235"/>
      <c r="R102" s="235"/>
      <c r="S102" s="235"/>
      <c r="T102" s="236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7" t="s">
        <v>182</v>
      </c>
      <c r="AU102" s="237" t="s">
        <v>21</v>
      </c>
      <c r="AV102" s="13" t="s">
        <v>86</v>
      </c>
      <c r="AW102" s="13" t="s">
        <v>38</v>
      </c>
      <c r="AX102" s="13" t="s">
        <v>77</v>
      </c>
      <c r="AY102" s="237" t="s">
        <v>149</v>
      </c>
    </row>
    <row r="103" spans="1:51" s="13" customFormat="1" ht="12">
      <c r="A103" s="13"/>
      <c r="B103" s="227"/>
      <c r="C103" s="228"/>
      <c r="D103" s="218" t="s">
        <v>182</v>
      </c>
      <c r="E103" s="229" t="s">
        <v>37</v>
      </c>
      <c r="F103" s="230" t="s">
        <v>723</v>
      </c>
      <c r="G103" s="228"/>
      <c r="H103" s="231">
        <v>2.994</v>
      </c>
      <c r="I103" s="232"/>
      <c r="J103" s="228"/>
      <c r="K103" s="228"/>
      <c r="L103" s="233"/>
      <c r="M103" s="234"/>
      <c r="N103" s="235"/>
      <c r="O103" s="235"/>
      <c r="P103" s="235"/>
      <c r="Q103" s="235"/>
      <c r="R103" s="235"/>
      <c r="S103" s="235"/>
      <c r="T103" s="23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7" t="s">
        <v>182</v>
      </c>
      <c r="AU103" s="237" t="s">
        <v>21</v>
      </c>
      <c r="AV103" s="13" t="s">
        <v>86</v>
      </c>
      <c r="AW103" s="13" t="s">
        <v>38</v>
      </c>
      <c r="AX103" s="13" t="s">
        <v>77</v>
      </c>
      <c r="AY103" s="237" t="s">
        <v>149</v>
      </c>
    </row>
    <row r="104" spans="1:51" s="13" customFormat="1" ht="12">
      <c r="A104" s="13"/>
      <c r="B104" s="227"/>
      <c r="C104" s="228"/>
      <c r="D104" s="218" t="s">
        <v>182</v>
      </c>
      <c r="E104" s="229" t="s">
        <v>37</v>
      </c>
      <c r="F104" s="230" t="s">
        <v>722</v>
      </c>
      <c r="G104" s="228"/>
      <c r="H104" s="231">
        <v>3.741</v>
      </c>
      <c r="I104" s="232"/>
      <c r="J104" s="228"/>
      <c r="K104" s="228"/>
      <c r="L104" s="233"/>
      <c r="M104" s="234"/>
      <c r="N104" s="235"/>
      <c r="O104" s="235"/>
      <c r="P104" s="235"/>
      <c r="Q104" s="235"/>
      <c r="R104" s="235"/>
      <c r="S104" s="235"/>
      <c r="T104" s="23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7" t="s">
        <v>182</v>
      </c>
      <c r="AU104" s="237" t="s">
        <v>21</v>
      </c>
      <c r="AV104" s="13" t="s">
        <v>86</v>
      </c>
      <c r="AW104" s="13" t="s">
        <v>38</v>
      </c>
      <c r="AX104" s="13" t="s">
        <v>77</v>
      </c>
      <c r="AY104" s="237" t="s">
        <v>149</v>
      </c>
    </row>
    <row r="105" spans="1:51" s="14" customFormat="1" ht="12">
      <c r="A105" s="14"/>
      <c r="B105" s="238"/>
      <c r="C105" s="239"/>
      <c r="D105" s="218" t="s">
        <v>182</v>
      </c>
      <c r="E105" s="240" t="s">
        <v>37</v>
      </c>
      <c r="F105" s="241" t="s">
        <v>187</v>
      </c>
      <c r="G105" s="239"/>
      <c r="H105" s="242">
        <v>11.49</v>
      </c>
      <c r="I105" s="243"/>
      <c r="J105" s="239"/>
      <c r="K105" s="239"/>
      <c r="L105" s="244"/>
      <c r="M105" s="245"/>
      <c r="N105" s="246"/>
      <c r="O105" s="246"/>
      <c r="P105" s="246"/>
      <c r="Q105" s="246"/>
      <c r="R105" s="246"/>
      <c r="S105" s="246"/>
      <c r="T105" s="247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8" t="s">
        <v>182</v>
      </c>
      <c r="AU105" s="248" t="s">
        <v>21</v>
      </c>
      <c r="AV105" s="14" t="s">
        <v>148</v>
      </c>
      <c r="AW105" s="14" t="s">
        <v>38</v>
      </c>
      <c r="AX105" s="14" t="s">
        <v>21</v>
      </c>
      <c r="AY105" s="248" t="s">
        <v>149</v>
      </c>
    </row>
    <row r="106" spans="1:65" s="2" customFormat="1" ht="16.5" customHeight="1">
      <c r="A106" s="39"/>
      <c r="B106" s="40"/>
      <c r="C106" s="205" t="s">
        <v>161</v>
      </c>
      <c r="D106" s="205" t="s">
        <v>151</v>
      </c>
      <c r="E106" s="206" t="s">
        <v>535</v>
      </c>
      <c r="F106" s="207" t="s">
        <v>536</v>
      </c>
      <c r="G106" s="208" t="s">
        <v>174</v>
      </c>
      <c r="H106" s="209">
        <v>11.409</v>
      </c>
      <c r="I106" s="210"/>
      <c r="J106" s="211">
        <f>ROUND(I106*H106,2)</f>
        <v>0</v>
      </c>
      <c r="K106" s="207" t="s">
        <v>37</v>
      </c>
      <c r="L106" s="45"/>
      <c r="M106" s="212" t="s">
        <v>37</v>
      </c>
      <c r="N106" s="213" t="s">
        <v>50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148</v>
      </c>
      <c r="AT106" s="216" t="s">
        <v>151</v>
      </c>
      <c r="AU106" s="216" t="s">
        <v>21</v>
      </c>
      <c r="AY106" s="18" t="s">
        <v>149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148</v>
      </c>
      <c r="BK106" s="217">
        <f>ROUND(I106*H106,2)</f>
        <v>0</v>
      </c>
      <c r="BL106" s="18" t="s">
        <v>148</v>
      </c>
      <c r="BM106" s="216" t="s">
        <v>217</v>
      </c>
    </row>
    <row r="107" spans="1:47" s="2" customFormat="1" ht="12">
      <c r="A107" s="39"/>
      <c r="B107" s="40"/>
      <c r="C107" s="41"/>
      <c r="D107" s="218" t="s">
        <v>155</v>
      </c>
      <c r="E107" s="41"/>
      <c r="F107" s="219" t="s">
        <v>536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155</v>
      </c>
      <c r="AU107" s="18" t="s">
        <v>21</v>
      </c>
    </row>
    <row r="108" spans="1:65" s="2" customFormat="1" ht="12">
      <c r="A108" s="39"/>
      <c r="B108" s="40"/>
      <c r="C108" s="205" t="s">
        <v>198</v>
      </c>
      <c r="D108" s="205" t="s">
        <v>151</v>
      </c>
      <c r="E108" s="206" t="s">
        <v>537</v>
      </c>
      <c r="F108" s="207" t="s">
        <v>538</v>
      </c>
      <c r="G108" s="208" t="s">
        <v>539</v>
      </c>
      <c r="H108" s="209">
        <v>0.511</v>
      </c>
      <c r="I108" s="210"/>
      <c r="J108" s="211">
        <f>ROUND(I108*H108,2)</f>
        <v>0</v>
      </c>
      <c r="K108" s="207" t="s">
        <v>37</v>
      </c>
      <c r="L108" s="45"/>
      <c r="M108" s="212" t="s">
        <v>37</v>
      </c>
      <c r="N108" s="213" t="s">
        <v>50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148</v>
      </c>
      <c r="AT108" s="216" t="s">
        <v>151</v>
      </c>
      <c r="AU108" s="216" t="s">
        <v>21</v>
      </c>
      <c r="AY108" s="18" t="s">
        <v>149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148</v>
      </c>
      <c r="BK108" s="217">
        <f>ROUND(I108*H108,2)</f>
        <v>0</v>
      </c>
      <c r="BL108" s="18" t="s">
        <v>148</v>
      </c>
      <c r="BM108" s="216" t="s">
        <v>229</v>
      </c>
    </row>
    <row r="109" spans="1:47" s="2" customFormat="1" ht="12">
      <c r="A109" s="39"/>
      <c r="B109" s="40"/>
      <c r="C109" s="41"/>
      <c r="D109" s="218" t="s">
        <v>155</v>
      </c>
      <c r="E109" s="41"/>
      <c r="F109" s="219" t="s">
        <v>538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155</v>
      </c>
      <c r="AU109" s="18" t="s">
        <v>21</v>
      </c>
    </row>
    <row r="110" spans="1:65" s="2" customFormat="1" ht="16.5" customHeight="1">
      <c r="A110" s="39"/>
      <c r="B110" s="40"/>
      <c r="C110" s="205" t="s">
        <v>164</v>
      </c>
      <c r="D110" s="205" t="s">
        <v>151</v>
      </c>
      <c r="E110" s="206" t="s">
        <v>540</v>
      </c>
      <c r="F110" s="207" t="s">
        <v>541</v>
      </c>
      <c r="G110" s="208" t="s">
        <v>539</v>
      </c>
      <c r="H110" s="209">
        <v>0.511</v>
      </c>
      <c r="I110" s="210"/>
      <c r="J110" s="211">
        <f>ROUND(I110*H110,2)</f>
        <v>0</v>
      </c>
      <c r="K110" s="207" t="s">
        <v>37</v>
      </c>
      <c r="L110" s="45"/>
      <c r="M110" s="212" t="s">
        <v>37</v>
      </c>
      <c r="N110" s="213" t="s">
        <v>50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148</v>
      </c>
      <c r="AT110" s="216" t="s">
        <v>151</v>
      </c>
      <c r="AU110" s="216" t="s">
        <v>21</v>
      </c>
      <c r="AY110" s="18" t="s">
        <v>149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148</v>
      </c>
      <c r="BK110" s="217">
        <f>ROUND(I110*H110,2)</f>
        <v>0</v>
      </c>
      <c r="BL110" s="18" t="s">
        <v>148</v>
      </c>
      <c r="BM110" s="216" t="s">
        <v>239</v>
      </c>
    </row>
    <row r="111" spans="1:47" s="2" customFormat="1" ht="12">
      <c r="A111" s="39"/>
      <c r="B111" s="40"/>
      <c r="C111" s="41"/>
      <c r="D111" s="218" t="s">
        <v>155</v>
      </c>
      <c r="E111" s="41"/>
      <c r="F111" s="219" t="s">
        <v>541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155</v>
      </c>
      <c r="AU111" s="18" t="s">
        <v>21</v>
      </c>
    </row>
    <row r="112" spans="1:65" s="2" customFormat="1" ht="16.5" customHeight="1">
      <c r="A112" s="39"/>
      <c r="B112" s="40"/>
      <c r="C112" s="205" t="s">
        <v>205</v>
      </c>
      <c r="D112" s="205" t="s">
        <v>151</v>
      </c>
      <c r="E112" s="206" t="s">
        <v>542</v>
      </c>
      <c r="F112" s="207" t="s">
        <v>543</v>
      </c>
      <c r="G112" s="208" t="s">
        <v>539</v>
      </c>
      <c r="H112" s="209">
        <v>1.023</v>
      </c>
      <c r="I112" s="210"/>
      <c r="J112" s="211">
        <f>ROUND(I112*H112,2)</f>
        <v>0</v>
      </c>
      <c r="K112" s="207" t="s">
        <v>37</v>
      </c>
      <c r="L112" s="45"/>
      <c r="M112" s="212" t="s">
        <v>37</v>
      </c>
      <c r="N112" s="213" t="s">
        <v>50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148</v>
      </c>
      <c r="AT112" s="216" t="s">
        <v>151</v>
      </c>
      <c r="AU112" s="216" t="s">
        <v>21</v>
      </c>
      <c r="AY112" s="18" t="s">
        <v>149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148</v>
      </c>
      <c r="BK112" s="217">
        <f>ROUND(I112*H112,2)</f>
        <v>0</v>
      </c>
      <c r="BL112" s="18" t="s">
        <v>148</v>
      </c>
      <c r="BM112" s="216" t="s">
        <v>247</v>
      </c>
    </row>
    <row r="113" spans="1:47" s="2" customFormat="1" ht="12">
      <c r="A113" s="39"/>
      <c r="B113" s="40"/>
      <c r="C113" s="41"/>
      <c r="D113" s="218" t="s">
        <v>155</v>
      </c>
      <c r="E113" s="41"/>
      <c r="F113" s="219" t="s">
        <v>543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155</v>
      </c>
      <c r="AU113" s="18" t="s">
        <v>21</v>
      </c>
    </row>
    <row r="114" spans="1:65" s="2" customFormat="1" ht="16.5" customHeight="1">
      <c r="A114" s="39"/>
      <c r="B114" s="40"/>
      <c r="C114" s="205" t="s">
        <v>209</v>
      </c>
      <c r="D114" s="205" t="s">
        <v>151</v>
      </c>
      <c r="E114" s="206" t="s">
        <v>544</v>
      </c>
      <c r="F114" s="207" t="s">
        <v>545</v>
      </c>
      <c r="G114" s="208" t="s">
        <v>539</v>
      </c>
      <c r="H114" s="209">
        <v>1.023</v>
      </c>
      <c r="I114" s="210"/>
      <c r="J114" s="211">
        <f>ROUND(I114*H114,2)</f>
        <v>0</v>
      </c>
      <c r="K114" s="207" t="s">
        <v>37</v>
      </c>
      <c r="L114" s="45"/>
      <c r="M114" s="212" t="s">
        <v>37</v>
      </c>
      <c r="N114" s="213" t="s">
        <v>50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148</v>
      </c>
      <c r="AT114" s="216" t="s">
        <v>151</v>
      </c>
      <c r="AU114" s="216" t="s">
        <v>21</v>
      </c>
      <c r="AY114" s="18" t="s">
        <v>149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148</v>
      </c>
      <c r="BK114" s="217">
        <f>ROUND(I114*H114,2)</f>
        <v>0</v>
      </c>
      <c r="BL114" s="18" t="s">
        <v>148</v>
      </c>
      <c r="BM114" s="216" t="s">
        <v>256</v>
      </c>
    </row>
    <row r="115" spans="1:47" s="2" customFormat="1" ht="12">
      <c r="A115" s="39"/>
      <c r="B115" s="40"/>
      <c r="C115" s="41"/>
      <c r="D115" s="218" t="s">
        <v>155</v>
      </c>
      <c r="E115" s="41"/>
      <c r="F115" s="219" t="s">
        <v>545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155</v>
      </c>
      <c r="AU115" s="18" t="s">
        <v>21</v>
      </c>
    </row>
    <row r="116" spans="1:65" s="2" customFormat="1" ht="21.75" customHeight="1">
      <c r="A116" s="39"/>
      <c r="B116" s="40"/>
      <c r="C116" s="205" t="s">
        <v>213</v>
      </c>
      <c r="D116" s="205" t="s">
        <v>151</v>
      </c>
      <c r="E116" s="206" t="s">
        <v>546</v>
      </c>
      <c r="F116" s="207" t="s">
        <v>547</v>
      </c>
      <c r="G116" s="208" t="s">
        <v>174</v>
      </c>
      <c r="H116" s="209">
        <v>19.143</v>
      </c>
      <c r="I116" s="210"/>
      <c r="J116" s="211">
        <f>ROUND(I116*H116,2)</f>
        <v>0</v>
      </c>
      <c r="K116" s="207" t="s">
        <v>37</v>
      </c>
      <c r="L116" s="45"/>
      <c r="M116" s="212" t="s">
        <v>37</v>
      </c>
      <c r="N116" s="213" t="s">
        <v>50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148</v>
      </c>
      <c r="AT116" s="216" t="s">
        <v>151</v>
      </c>
      <c r="AU116" s="216" t="s">
        <v>21</v>
      </c>
      <c r="AY116" s="18" t="s">
        <v>149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148</v>
      </c>
      <c r="BK116" s="217">
        <f>ROUND(I116*H116,2)</f>
        <v>0</v>
      </c>
      <c r="BL116" s="18" t="s">
        <v>148</v>
      </c>
      <c r="BM116" s="216" t="s">
        <v>263</v>
      </c>
    </row>
    <row r="117" spans="1:47" s="2" customFormat="1" ht="12">
      <c r="A117" s="39"/>
      <c r="B117" s="40"/>
      <c r="C117" s="41"/>
      <c r="D117" s="218" t="s">
        <v>155</v>
      </c>
      <c r="E117" s="41"/>
      <c r="F117" s="219" t="s">
        <v>547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155</v>
      </c>
      <c r="AU117" s="18" t="s">
        <v>21</v>
      </c>
    </row>
    <row r="118" spans="1:65" s="2" customFormat="1" ht="12">
      <c r="A118" s="39"/>
      <c r="B118" s="40"/>
      <c r="C118" s="205" t="s">
        <v>217</v>
      </c>
      <c r="D118" s="205" t="s">
        <v>151</v>
      </c>
      <c r="E118" s="206" t="s">
        <v>548</v>
      </c>
      <c r="F118" s="207" t="s">
        <v>549</v>
      </c>
      <c r="G118" s="208" t="s">
        <v>174</v>
      </c>
      <c r="H118" s="209">
        <v>16.125</v>
      </c>
      <c r="I118" s="210"/>
      <c r="J118" s="211">
        <f>ROUND(I118*H118,2)</f>
        <v>0</v>
      </c>
      <c r="K118" s="207" t="s">
        <v>37</v>
      </c>
      <c r="L118" s="45"/>
      <c r="M118" s="212" t="s">
        <v>37</v>
      </c>
      <c r="N118" s="213" t="s">
        <v>50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148</v>
      </c>
      <c r="AT118" s="216" t="s">
        <v>151</v>
      </c>
      <c r="AU118" s="216" t="s">
        <v>21</v>
      </c>
      <c r="AY118" s="18" t="s">
        <v>149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148</v>
      </c>
      <c r="BK118" s="217">
        <f>ROUND(I118*H118,2)</f>
        <v>0</v>
      </c>
      <c r="BL118" s="18" t="s">
        <v>148</v>
      </c>
      <c r="BM118" s="216" t="s">
        <v>272</v>
      </c>
    </row>
    <row r="119" spans="1:47" s="2" customFormat="1" ht="12">
      <c r="A119" s="39"/>
      <c r="B119" s="40"/>
      <c r="C119" s="41"/>
      <c r="D119" s="218" t="s">
        <v>155</v>
      </c>
      <c r="E119" s="41"/>
      <c r="F119" s="219" t="s">
        <v>549</v>
      </c>
      <c r="G119" s="41"/>
      <c r="H119" s="41"/>
      <c r="I119" s="220"/>
      <c r="J119" s="41"/>
      <c r="K119" s="41"/>
      <c r="L119" s="45"/>
      <c r="M119" s="221"/>
      <c r="N119" s="222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155</v>
      </c>
      <c r="AU119" s="18" t="s">
        <v>21</v>
      </c>
    </row>
    <row r="120" spans="1:65" s="2" customFormat="1" ht="12">
      <c r="A120" s="39"/>
      <c r="B120" s="40"/>
      <c r="C120" s="205" t="s">
        <v>225</v>
      </c>
      <c r="D120" s="205" t="s">
        <v>151</v>
      </c>
      <c r="E120" s="206" t="s">
        <v>550</v>
      </c>
      <c r="F120" s="207" t="s">
        <v>724</v>
      </c>
      <c r="G120" s="208" t="s">
        <v>174</v>
      </c>
      <c r="H120" s="209">
        <v>35.268</v>
      </c>
      <c r="I120" s="210"/>
      <c r="J120" s="211">
        <f>ROUND(I120*H120,2)</f>
        <v>0</v>
      </c>
      <c r="K120" s="207" t="s">
        <v>37</v>
      </c>
      <c r="L120" s="45"/>
      <c r="M120" s="212" t="s">
        <v>37</v>
      </c>
      <c r="N120" s="213" t="s">
        <v>50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148</v>
      </c>
      <c r="AT120" s="216" t="s">
        <v>151</v>
      </c>
      <c r="AU120" s="216" t="s">
        <v>21</v>
      </c>
      <c r="AY120" s="18" t="s">
        <v>149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148</v>
      </c>
      <c r="BK120" s="217">
        <f>ROUND(I120*H120,2)</f>
        <v>0</v>
      </c>
      <c r="BL120" s="18" t="s">
        <v>148</v>
      </c>
      <c r="BM120" s="216" t="s">
        <v>286</v>
      </c>
    </row>
    <row r="121" spans="1:47" s="2" customFormat="1" ht="12">
      <c r="A121" s="39"/>
      <c r="B121" s="40"/>
      <c r="C121" s="41"/>
      <c r="D121" s="218" t="s">
        <v>155</v>
      </c>
      <c r="E121" s="41"/>
      <c r="F121" s="219" t="s">
        <v>724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155</v>
      </c>
      <c r="AU121" s="18" t="s">
        <v>21</v>
      </c>
    </row>
    <row r="122" spans="1:65" s="2" customFormat="1" ht="16.5" customHeight="1">
      <c r="A122" s="39"/>
      <c r="B122" s="40"/>
      <c r="C122" s="205" t="s">
        <v>229</v>
      </c>
      <c r="D122" s="205" t="s">
        <v>151</v>
      </c>
      <c r="E122" s="206" t="s">
        <v>188</v>
      </c>
      <c r="F122" s="207" t="s">
        <v>519</v>
      </c>
      <c r="G122" s="208" t="s">
        <v>174</v>
      </c>
      <c r="H122" s="209">
        <v>35.268</v>
      </c>
      <c r="I122" s="210"/>
      <c r="J122" s="211">
        <f>ROUND(I122*H122,2)</f>
        <v>0</v>
      </c>
      <c r="K122" s="207" t="s">
        <v>37</v>
      </c>
      <c r="L122" s="45"/>
      <c r="M122" s="212" t="s">
        <v>37</v>
      </c>
      <c r="N122" s="213" t="s">
        <v>50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148</v>
      </c>
      <c r="AT122" s="216" t="s">
        <v>151</v>
      </c>
      <c r="AU122" s="216" t="s">
        <v>21</v>
      </c>
      <c r="AY122" s="18" t="s">
        <v>149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148</v>
      </c>
      <c r="BK122" s="217">
        <f>ROUND(I122*H122,2)</f>
        <v>0</v>
      </c>
      <c r="BL122" s="18" t="s">
        <v>148</v>
      </c>
      <c r="BM122" s="216" t="s">
        <v>290</v>
      </c>
    </row>
    <row r="123" spans="1:47" s="2" customFormat="1" ht="12">
      <c r="A123" s="39"/>
      <c r="B123" s="40"/>
      <c r="C123" s="41"/>
      <c r="D123" s="218" t="s">
        <v>155</v>
      </c>
      <c r="E123" s="41"/>
      <c r="F123" s="219" t="s">
        <v>519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155</v>
      </c>
      <c r="AU123" s="18" t="s">
        <v>21</v>
      </c>
    </row>
    <row r="124" spans="1:65" s="2" customFormat="1" ht="16.5" customHeight="1">
      <c r="A124" s="39"/>
      <c r="B124" s="40"/>
      <c r="C124" s="205" t="s">
        <v>8</v>
      </c>
      <c r="D124" s="205" t="s">
        <v>151</v>
      </c>
      <c r="E124" s="206" t="s">
        <v>192</v>
      </c>
      <c r="F124" s="207" t="s">
        <v>521</v>
      </c>
      <c r="G124" s="208" t="s">
        <v>174</v>
      </c>
      <c r="H124" s="209">
        <v>19.143</v>
      </c>
      <c r="I124" s="210"/>
      <c r="J124" s="211">
        <f>ROUND(I124*H124,2)</f>
        <v>0</v>
      </c>
      <c r="K124" s="207" t="s">
        <v>37</v>
      </c>
      <c r="L124" s="45"/>
      <c r="M124" s="212" t="s">
        <v>37</v>
      </c>
      <c r="N124" s="213" t="s">
        <v>50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148</v>
      </c>
      <c r="AT124" s="216" t="s">
        <v>151</v>
      </c>
      <c r="AU124" s="216" t="s">
        <v>21</v>
      </c>
      <c r="AY124" s="18" t="s">
        <v>149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148</v>
      </c>
      <c r="BK124" s="217">
        <f>ROUND(I124*H124,2)</f>
        <v>0</v>
      </c>
      <c r="BL124" s="18" t="s">
        <v>148</v>
      </c>
      <c r="BM124" s="216" t="s">
        <v>302</v>
      </c>
    </row>
    <row r="125" spans="1:47" s="2" customFormat="1" ht="12">
      <c r="A125" s="39"/>
      <c r="B125" s="40"/>
      <c r="C125" s="41"/>
      <c r="D125" s="218" t="s">
        <v>155</v>
      </c>
      <c r="E125" s="41"/>
      <c r="F125" s="219" t="s">
        <v>521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155</v>
      </c>
      <c r="AU125" s="18" t="s">
        <v>21</v>
      </c>
    </row>
    <row r="126" spans="1:65" s="2" customFormat="1" ht="16.5" customHeight="1">
      <c r="A126" s="39"/>
      <c r="B126" s="40"/>
      <c r="C126" s="205" t="s">
        <v>239</v>
      </c>
      <c r="D126" s="205" t="s">
        <v>151</v>
      </c>
      <c r="E126" s="206" t="s">
        <v>522</v>
      </c>
      <c r="F126" s="207" t="s">
        <v>523</v>
      </c>
      <c r="G126" s="208" t="s">
        <v>174</v>
      </c>
      <c r="H126" s="209">
        <v>16.125</v>
      </c>
      <c r="I126" s="210"/>
      <c r="J126" s="211">
        <f>ROUND(I126*H126,2)</f>
        <v>0</v>
      </c>
      <c r="K126" s="207" t="s">
        <v>37</v>
      </c>
      <c r="L126" s="45"/>
      <c r="M126" s="212" t="s">
        <v>37</v>
      </c>
      <c r="N126" s="213" t="s">
        <v>50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148</v>
      </c>
      <c r="AT126" s="216" t="s">
        <v>151</v>
      </c>
      <c r="AU126" s="216" t="s">
        <v>21</v>
      </c>
      <c r="AY126" s="18" t="s">
        <v>149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148</v>
      </c>
      <c r="BK126" s="217">
        <f>ROUND(I126*H126,2)</f>
        <v>0</v>
      </c>
      <c r="BL126" s="18" t="s">
        <v>148</v>
      </c>
      <c r="BM126" s="216" t="s">
        <v>313</v>
      </c>
    </row>
    <row r="127" spans="1:47" s="2" customFormat="1" ht="12">
      <c r="A127" s="39"/>
      <c r="B127" s="40"/>
      <c r="C127" s="41"/>
      <c r="D127" s="218" t="s">
        <v>155</v>
      </c>
      <c r="E127" s="41"/>
      <c r="F127" s="219" t="s">
        <v>523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155</v>
      </c>
      <c r="AU127" s="18" t="s">
        <v>21</v>
      </c>
    </row>
    <row r="128" spans="1:65" s="2" customFormat="1" ht="16.5" customHeight="1">
      <c r="A128" s="39"/>
      <c r="B128" s="40"/>
      <c r="C128" s="205" t="s">
        <v>243</v>
      </c>
      <c r="D128" s="205" t="s">
        <v>151</v>
      </c>
      <c r="E128" s="206" t="s">
        <v>552</v>
      </c>
      <c r="F128" s="207" t="s">
        <v>695</v>
      </c>
      <c r="G128" s="208" t="s">
        <v>174</v>
      </c>
      <c r="H128" s="209">
        <v>10.942</v>
      </c>
      <c r="I128" s="210"/>
      <c r="J128" s="211">
        <f>ROUND(I128*H128,2)</f>
        <v>0</v>
      </c>
      <c r="K128" s="207" t="s">
        <v>37</v>
      </c>
      <c r="L128" s="45"/>
      <c r="M128" s="212" t="s">
        <v>37</v>
      </c>
      <c r="N128" s="213" t="s">
        <v>50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148</v>
      </c>
      <c r="AT128" s="216" t="s">
        <v>151</v>
      </c>
      <c r="AU128" s="216" t="s">
        <v>21</v>
      </c>
      <c r="AY128" s="18" t="s">
        <v>149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148</v>
      </c>
      <c r="BK128" s="217">
        <f>ROUND(I128*H128,2)</f>
        <v>0</v>
      </c>
      <c r="BL128" s="18" t="s">
        <v>148</v>
      </c>
      <c r="BM128" s="216" t="s">
        <v>323</v>
      </c>
    </row>
    <row r="129" spans="1:47" s="2" customFormat="1" ht="12">
      <c r="A129" s="39"/>
      <c r="B129" s="40"/>
      <c r="C129" s="41"/>
      <c r="D129" s="218" t="s">
        <v>155</v>
      </c>
      <c r="E129" s="41"/>
      <c r="F129" s="219" t="s">
        <v>695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155</v>
      </c>
      <c r="AU129" s="18" t="s">
        <v>21</v>
      </c>
    </row>
    <row r="130" spans="1:65" s="2" customFormat="1" ht="12">
      <c r="A130" s="39"/>
      <c r="B130" s="40"/>
      <c r="C130" s="205" t="s">
        <v>247</v>
      </c>
      <c r="D130" s="205" t="s">
        <v>151</v>
      </c>
      <c r="E130" s="206" t="s">
        <v>554</v>
      </c>
      <c r="F130" s="207" t="s">
        <v>725</v>
      </c>
      <c r="G130" s="208" t="s">
        <v>174</v>
      </c>
      <c r="H130" s="209">
        <v>10.942</v>
      </c>
      <c r="I130" s="210"/>
      <c r="J130" s="211">
        <f>ROUND(I130*H130,2)</f>
        <v>0</v>
      </c>
      <c r="K130" s="207" t="s">
        <v>37</v>
      </c>
      <c r="L130" s="45"/>
      <c r="M130" s="212" t="s">
        <v>37</v>
      </c>
      <c r="N130" s="213" t="s">
        <v>50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148</v>
      </c>
      <c r="AT130" s="216" t="s">
        <v>151</v>
      </c>
      <c r="AU130" s="216" t="s">
        <v>21</v>
      </c>
      <c r="AY130" s="18" t="s">
        <v>149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148</v>
      </c>
      <c r="BK130" s="217">
        <f>ROUND(I130*H130,2)</f>
        <v>0</v>
      </c>
      <c r="BL130" s="18" t="s">
        <v>148</v>
      </c>
      <c r="BM130" s="216" t="s">
        <v>332</v>
      </c>
    </row>
    <row r="131" spans="1:47" s="2" customFormat="1" ht="12">
      <c r="A131" s="39"/>
      <c r="B131" s="40"/>
      <c r="C131" s="41"/>
      <c r="D131" s="218" t="s">
        <v>155</v>
      </c>
      <c r="E131" s="41"/>
      <c r="F131" s="219" t="s">
        <v>725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155</v>
      </c>
      <c r="AU131" s="18" t="s">
        <v>21</v>
      </c>
    </row>
    <row r="132" spans="1:65" s="2" customFormat="1" ht="16.5" customHeight="1">
      <c r="A132" s="39"/>
      <c r="B132" s="40"/>
      <c r="C132" s="205" t="s">
        <v>251</v>
      </c>
      <c r="D132" s="205" t="s">
        <v>151</v>
      </c>
      <c r="E132" s="206" t="s">
        <v>188</v>
      </c>
      <c r="F132" s="207" t="s">
        <v>519</v>
      </c>
      <c r="G132" s="208" t="s">
        <v>174</v>
      </c>
      <c r="H132" s="209">
        <v>10.942</v>
      </c>
      <c r="I132" s="210"/>
      <c r="J132" s="211">
        <f>ROUND(I132*H132,2)</f>
        <v>0</v>
      </c>
      <c r="K132" s="207" t="s">
        <v>37</v>
      </c>
      <c r="L132" s="45"/>
      <c r="M132" s="212" t="s">
        <v>37</v>
      </c>
      <c r="N132" s="213" t="s">
        <v>50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148</v>
      </c>
      <c r="AT132" s="216" t="s">
        <v>151</v>
      </c>
      <c r="AU132" s="216" t="s">
        <v>21</v>
      </c>
      <c r="AY132" s="18" t="s">
        <v>149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148</v>
      </c>
      <c r="BK132" s="217">
        <f>ROUND(I132*H132,2)</f>
        <v>0</v>
      </c>
      <c r="BL132" s="18" t="s">
        <v>148</v>
      </c>
      <c r="BM132" s="216" t="s">
        <v>342</v>
      </c>
    </row>
    <row r="133" spans="1:47" s="2" customFormat="1" ht="12">
      <c r="A133" s="39"/>
      <c r="B133" s="40"/>
      <c r="C133" s="41"/>
      <c r="D133" s="218" t="s">
        <v>155</v>
      </c>
      <c r="E133" s="41"/>
      <c r="F133" s="219" t="s">
        <v>519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155</v>
      </c>
      <c r="AU133" s="18" t="s">
        <v>21</v>
      </c>
    </row>
    <row r="134" spans="1:65" s="2" customFormat="1" ht="16.5" customHeight="1">
      <c r="A134" s="39"/>
      <c r="B134" s="40"/>
      <c r="C134" s="205" t="s">
        <v>256</v>
      </c>
      <c r="D134" s="205" t="s">
        <v>151</v>
      </c>
      <c r="E134" s="206" t="s">
        <v>556</v>
      </c>
      <c r="F134" s="207" t="s">
        <v>697</v>
      </c>
      <c r="G134" s="208" t="s">
        <v>174</v>
      </c>
      <c r="H134" s="209">
        <v>10.942</v>
      </c>
      <c r="I134" s="210"/>
      <c r="J134" s="211">
        <f>ROUND(I134*H134,2)</f>
        <v>0</v>
      </c>
      <c r="K134" s="207" t="s">
        <v>37</v>
      </c>
      <c r="L134" s="45"/>
      <c r="M134" s="212" t="s">
        <v>37</v>
      </c>
      <c r="N134" s="213" t="s">
        <v>50</v>
      </c>
      <c r="O134" s="85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148</v>
      </c>
      <c r="AT134" s="216" t="s">
        <v>151</v>
      </c>
      <c r="AU134" s="216" t="s">
        <v>21</v>
      </c>
      <c r="AY134" s="18" t="s">
        <v>149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148</v>
      </c>
      <c r="BK134" s="217">
        <f>ROUND(I134*H134,2)</f>
        <v>0</v>
      </c>
      <c r="BL134" s="18" t="s">
        <v>148</v>
      </c>
      <c r="BM134" s="216" t="s">
        <v>394</v>
      </c>
    </row>
    <row r="135" spans="1:47" s="2" customFormat="1" ht="12">
      <c r="A135" s="39"/>
      <c r="B135" s="40"/>
      <c r="C135" s="41"/>
      <c r="D135" s="218" t="s">
        <v>155</v>
      </c>
      <c r="E135" s="41"/>
      <c r="F135" s="219" t="s">
        <v>697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155</v>
      </c>
      <c r="AU135" s="18" t="s">
        <v>21</v>
      </c>
    </row>
    <row r="136" spans="1:65" s="2" customFormat="1" ht="12">
      <c r="A136" s="39"/>
      <c r="B136" s="40"/>
      <c r="C136" s="205" t="s">
        <v>7</v>
      </c>
      <c r="D136" s="205" t="s">
        <v>151</v>
      </c>
      <c r="E136" s="206" t="s">
        <v>560</v>
      </c>
      <c r="F136" s="207" t="s">
        <v>561</v>
      </c>
      <c r="G136" s="208" t="s">
        <v>174</v>
      </c>
      <c r="H136" s="209">
        <v>109.42</v>
      </c>
      <c r="I136" s="210"/>
      <c r="J136" s="211">
        <f>ROUND(I136*H136,2)</f>
        <v>0</v>
      </c>
      <c r="K136" s="207" t="s">
        <v>37</v>
      </c>
      <c r="L136" s="45"/>
      <c r="M136" s="212" t="s">
        <v>37</v>
      </c>
      <c r="N136" s="213" t="s">
        <v>50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148</v>
      </c>
      <c r="AT136" s="216" t="s">
        <v>151</v>
      </c>
      <c r="AU136" s="216" t="s">
        <v>21</v>
      </c>
      <c r="AY136" s="18" t="s">
        <v>149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148</v>
      </c>
      <c r="BK136" s="217">
        <f>ROUND(I136*H136,2)</f>
        <v>0</v>
      </c>
      <c r="BL136" s="18" t="s">
        <v>148</v>
      </c>
      <c r="BM136" s="216" t="s">
        <v>396</v>
      </c>
    </row>
    <row r="137" spans="1:47" s="2" customFormat="1" ht="12">
      <c r="A137" s="39"/>
      <c r="B137" s="40"/>
      <c r="C137" s="41"/>
      <c r="D137" s="218" t="s">
        <v>155</v>
      </c>
      <c r="E137" s="41"/>
      <c r="F137" s="219" t="s">
        <v>561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155</v>
      </c>
      <c r="AU137" s="18" t="s">
        <v>21</v>
      </c>
    </row>
    <row r="138" spans="1:65" s="2" customFormat="1" ht="12">
      <c r="A138" s="39"/>
      <c r="B138" s="40"/>
      <c r="C138" s="205" t="s">
        <v>263</v>
      </c>
      <c r="D138" s="205" t="s">
        <v>151</v>
      </c>
      <c r="E138" s="206" t="s">
        <v>562</v>
      </c>
      <c r="F138" s="207" t="s">
        <v>563</v>
      </c>
      <c r="G138" s="208" t="s">
        <v>174</v>
      </c>
      <c r="H138" s="209">
        <v>109.42</v>
      </c>
      <c r="I138" s="210"/>
      <c r="J138" s="211">
        <f>ROUND(I138*H138,2)</f>
        <v>0</v>
      </c>
      <c r="K138" s="207" t="s">
        <v>37</v>
      </c>
      <c r="L138" s="45"/>
      <c r="M138" s="212" t="s">
        <v>37</v>
      </c>
      <c r="N138" s="213" t="s">
        <v>50</v>
      </c>
      <c r="O138" s="85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148</v>
      </c>
      <c r="AT138" s="216" t="s">
        <v>151</v>
      </c>
      <c r="AU138" s="216" t="s">
        <v>21</v>
      </c>
      <c r="AY138" s="18" t="s">
        <v>149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148</v>
      </c>
      <c r="BK138" s="217">
        <f>ROUND(I138*H138,2)</f>
        <v>0</v>
      </c>
      <c r="BL138" s="18" t="s">
        <v>148</v>
      </c>
      <c r="BM138" s="216" t="s">
        <v>398</v>
      </c>
    </row>
    <row r="139" spans="1:47" s="2" customFormat="1" ht="12">
      <c r="A139" s="39"/>
      <c r="B139" s="40"/>
      <c r="C139" s="41"/>
      <c r="D139" s="218" t="s">
        <v>155</v>
      </c>
      <c r="E139" s="41"/>
      <c r="F139" s="219" t="s">
        <v>563</v>
      </c>
      <c r="G139" s="41"/>
      <c r="H139" s="41"/>
      <c r="I139" s="220"/>
      <c r="J139" s="41"/>
      <c r="K139" s="41"/>
      <c r="L139" s="45"/>
      <c r="M139" s="221"/>
      <c r="N139" s="222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155</v>
      </c>
      <c r="AU139" s="18" t="s">
        <v>21</v>
      </c>
    </row>
    <row r="140" spans="1:65" s="2" customFormat="1" ht="16.5" customHeight="1">
      <c r="A140" s="39"/>
      <c r="B140" s="40"/>
      <c r="C140" s="205" t="s">
        <v>267</v>
      </c>
      <c r="D140" s="205" t="s">
        <v>151</v>
      </c>
      <c r="E140" s="206" t="s">
        <v>564</v>
      </c>
      <c r="F140" s="207" t="s">
        <v>565</v>
      </c>
      <c r="G140" s="208" t="s">
        <v>174</v>
      </c>
      <c r="H140" s="209">
        <v>5.705</v>
      </c>
      <c r="I140" s="210"/>
      <c r="J140" s="211">
        <f>ROUND(I140*H140,2)</f>
        <v>0</v>
      </c>
      <c r="K140" s="207" t="s">
        <v>37</v>
      </c>
      <c r="L140" s="45"/>
      <c r="M140" s="212" t="s">
        <v>37</v>
      </c>
      <c r="N140" s="213" t="s">
        <v>50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148</v>
      </c>
      <c r="AT140" s="216" t="s">
        <v>151</v>
      </c>
      <c r="AU140" s="216" t="s">
        <v>21</v>
      </c>
      <c r="AY140" s="18" t="s">
        <v>149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148</v>
      </c>
      <c r="BK140" s="217">
        <f>ROUND(I140*H140,2)</f>
        <v>0</v>
      </c>
      <c r="BL140" s="18" t="s">
        <v>148</v>
      </c>
      <c r="BM140" s="216" t="s">
        <v>400</v>
      </c>
    </row>
    <row r="141" spans="1:47" s="2" customFormat="1" ht="12">
      <c r="A141" s="39"/>
      <c r="B141" s="40"/>
      <c r="C141" s="41"/>
      <c r="D141" s="218" t="s">
        <v>155</v>
      </c>
      <c r="E141" s="41"/>
      <c r="F141" s="219" t="s">
        <v>565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155</v>
      </c>
      <c r="AU141" s="18" t="s">
        <v>21</v>
      </c>
    </row>
    <row r="142" spans="1:65" s="2" customFormat="1" ht="16.5" customHeight="1">
      <c r="A142" s="39"/>
      <c r="B142" s="40"/>
      <c r="C142" s="205" t="s">
        <v>272</v>
      </c>
      <c r="D142" s="205" t="s">
        <v>151</v>
      </c>
      <c r="E142" s="206" t="s">
        <v>566</v>
      </c>
      <c r="F142" s="207" t="s">
        <v>567</v>
      </c>
      <c r="G142" s="208" t="s">
        <v>232</v>
      </c>
      <c r="H142" s="209">
        <v>6</v>
      </c>
      <c r="I142" s="210"/>
      <c r="J142" s="211">
        <f>ROUND(I142*H142,2)</f>
        <v>0</v>
      </c>
      <c r="K142" s="207" t="s">
        <v>37</v>
      </c>
      <c r="L142" s="45"/>
      <c r="M142" s="212" t="s">
        <v>37</v>
      </c>
      <c r="N142" s="213" t="s">
        <v>50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148</v>
      </c>
      <c r="AT142" s="216" t="s">
        <v>151</v>
      </c>
      <c r="AU142" s="216" t="s">
        <v>21</v>
      </c>
      <c r="AY142" s="18" t="s">
        <v>149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148</v>
      </c>
      <c r="BK142" s="217">
        <f>ROUND(I142*H142,2)</f>
        <v>0</v>
      </c>
      <c r="BL142" s="18" t="s">
        <v>148</v>
      </c>
      <c r="BM142" s="216" t="s">
        <v>401</v>
      </c>
    </row>
    <row r="143" spans="1:47" s="2" customFormat="1" ht="12">
      <c r="A143" s="39"/>
      <c r="B143" s="40"/>
      <c r="C143" s="41"/>
      <c r="D143" s="218" t="s">
        <v>155</v>
      </c>
      <c r="E143" s="41"/>
      <c r="F143" s="219" t="s">
        <v>567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155</v>
      </c>
      <c r="AU143" s="18" t="s">
        <v>21</v>
      </c>
    </row>
    <row r="144" spans="1:65" s="2" customFormat="1" ht="12">
      <c r="A144" s="39"/>
      <c r="B144" s="40"/>
      <c r="C144" s="205" t="s">
        <v>277</v>
      </c>
      <c r="D144" s="205" t="s">
        <v>151</v>
      </c>
      <c r="E144" s="206" t="s">
        <v>179</v>
      </c>
      <c r="F144" s="207" t="s">
        <v>180</v>
      </c>
      <c r="G144" s="208" t="s">
        <v>174</v>
      </c>
      <c r="H144" s="209">
        <v>25.47</v>
      </c>
      <c r="I144" s="210"/>
      <c r="J144" s="211">
        <f>ROUND(I144*H144,2)</f>
        <v>0</v>
      </c>
      <c r="K144" s="207" t="s">
        <v>37</v>
      </c>
      <c r="L144" s="45"/>
      <c r="M144" s="212" t="s">
        <v>37</v>
      </c>
      <c r="N144" s="213" t="s">
        <v>50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148</v>
      </c>
      <c r="AT144" s="216" t="s">
        <v>151</v>
      </c>
      <c r="AU144" s="216" t="s">
        <v>21</v>
      </c>
      <c r="AY144" s="18" t="s">
        <v>149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148</v>
      </c>
      <c r="BK144" s="217">
        <f>ROUND(I144*H144,2)</f>
        <v>0</v>
      </c>
      <c r="BL144" s="18" t="s">
        <v>148</v>
      </c>
      <c r="BM144" s="216" t="s">
        <v>405</v>
      </c>
    </row>
    <row r="145" spans="1:47" s="2" customFormat="1" ht="12">
      <c r="A145" s="39"/>
      <c r="B145" s="40"/>
      <c r="C145" s="41"/>
      <c r="D145" s="218" t="s">
        <v>155</v>
      </c>
      <c r="E145" s="41"/>
      <c r="F145" s="219" t="s">
        <v>180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155</v>
      </c>
      <c r="AU145" s="18" t="s">
        <v>21</v>
      </c>
    </row>
    <row r="146" spans="1:65" s="2" customFormat="1" ht="16.5" customHeight="1">
      <c r="A146" s="39"/>
      <c r="B146" s="40"/>
      <c r="C146" s="205" t="s">
        <v>286</v>
      </c>
      <c r="D146" s="205" t="s">
        <v>151</v>
      </c>
      <c r="E146" s="206" t="s">
        <v>429</v>
      </c>
      <c r="F146" s="207" t="s">
        <v>189</v>
      </c>
      <c r="G146" s="208" t="s">
        <v>174</v>
      </c>
      <c r="H146" s="209">
        <v>25.47</v>
      </c>
      <c r="I146" s="210"/>
      <c r="J146" s="211">
        <f>ROUND(I146*H146,2)</f>
        <v>0</v>
      </c>
      <c r="K146" s="207" t="s">
        <v>37</v>
      </c>
      <c r="L146" s="45"/>
      <c r="M146" s="212" t="s">
        <v>37</v>
      </c>
      <c r="N146" s="213" t="s">
        <v>50</v>
      </c>
      <c r="O146" s="85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148</v>
      </c>
      <c r="AT146" s="216" t="s">
        <v>151</v>
      </c>
      <c r="AU146" s="216" t="s">
        <v>21</v>
      </c>
      <c r="AY146" s="18" t="s">
        <v>149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148</v>
      </c>
      <c r="BK146" s="217">
        <f>ROUND(I146*H146,2)</f>
        <v>0</v>
      </c>
      <c r="BL146" s="18" t="s">
        <v>148</v>
      </c>
      <c r="BM146" s="216" t="s">
        <v>408</v>
      </c>
    </row>
    <row r="147" spans="1:47" s="2" customFormat="1" ht="12">
      <c r="A147" s="39"/>
      <c r="B147" s="40"/>
      <c r="C147" s="41"/>
      <c r="D147" s="218" t="s">
        <v>155</v>
      </c>
      <c r="E147" s="41"/>
      <c r="F147" s="219" t="s">
        <v>189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155</v>
      </c>
      <c r="AU147" s="18" t="s">
        <v>21</v>
      </c>
    </row>
    <row r="148" spans="1:65" s="2" customFormat="1" ht="16.5" customHeight="1">
      <c r="A148" s="39"/>
      <c r="B148" s="40"/>
      <c r="C148" s="205" t="s">
        <v>282</v>
      </c>
      <c r="D148" s="205" t="s">
        <v>151</v>
      </c>
      <c r="E148" s="206" t="s">
        <v>568</v>
      </c>
      <c r="F148" s="207" t="s">
        <v>569</v>
      </c>
      <c r="G148" s="208" t="s">
        <v>174</v>
      </c>
      <c r="H148" s="209">
        <v>25.47</v>
      </c>
      <c r="I148" s="210"/>
      <c r="J148" s="211">
        <f>ROUND(I148*H148,2)</f>
        <v>0</v>
      </c>
      <c r="K148" s="207" t="s">
        <v>37</v>
      </c>
      <c r="L148" s="45"/>
      <c r="M148" s="212" t="s">
        <v>37</v>
      </c>
      <c r="N148" s="213" t="s">
        <v>50</v>
      </c>
      <c r="O148" s="85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148</v>
      </c>
      <c r="AT148" s="216" t="s">
        <v>151</v>
      </c>
      <c r="AU148" s="216" t="s">
        <v>21</v>
      </c>
      <c r="AY148" s="18" t="s">
        <v>149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148</v>
      </c>
      <c r="BK148" s="217">
        <f>ROUND(I148*H148,2)</f>
        <v>0</v>
      </c>
      <c r="BL148" s="18" t="s">
        <v>148</v>
      </c>
      <c r="BM148" s="216" t="s">
        <v>411</v>
      </c>
    </row>
    <row r="149" spans="1:47" s="2" customFormat="1" ht="12">
      <c r="A149" s="39"/>
      <c r="B149" s="40"/>
      <c r="C149" s="41"/>
      <c r="D149" s="218" t="s">
        <v>155</v>
      </c>
      <c r="E149" s="41"/>
      <c r="F149" s="219" t="s">
        <v>569</v>
      </c>
      <c r="G149" s="41"/>
      <c r="H149" s="41"/>
      <c r="I149" s="220"/>
      <c r="J149" s="41"/>
      <c r="K149" s="41"/>
      <c r="L149" s="45"/>
      <c r="M149" s="221"/>
      <c r="N149" s="222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155</v>
      </c>
      <c r="AU149" s="18" t="s">
        <v>21</v>
      </c>
    </row>
    <row r="150" spans="1:65" s="2" customFormat="1" ht="12">
      <c r="A150" s="39"/>
      <c r="B150" s="40"/>
      <c r="C150" s="205" t="s">
        <v>290</v>
      </c>
      <c r="D150" s="205" t="s">
        <v>151</v>
      </c>
      <c r="E150" s="206" t="s">
        <v>576</v>
      </c>
      <c r="F150" s="207" t="s">
        <v>726</v>
      </c>
      <c r="G150" s="208" t="s">
        <v>232</v>
      </c>
      <c r="H150" s="209">
        <v>1</v>
      </c>
      <c r="I150" s="210"/>
      <c r="J150" s="211">
        <f>ROUND(I150*H150,2)</f>
        <v>0</v>
      </c>
      <c r="K150" s="207" t="s">
        <v>37</v>
      </c>
      <c r="L150" s="45"/>
      <c r="M150" s="212" t="s">
        <v>37</v>
      </c>
      <c r="N150" s="213" t="s">
        <v>50</v>
      </c>
      <c r="O150" s="85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148</v>
      </c>
      <c r="AT150" s="216" t="s">
        <v>151</v>
      </c>
      <c r="AU150" s="216" t="s">
        <v>21</v>
      </c>
      <c r="AY150" s="18" t="s">
        <v>149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148</v>
      </c>
      <c r="BK150" s="217">
        <f>ROUND(I150*H150,2)</f>
        <v>0</v>
      </c>
      <c r="BL150" s="18" t="s">
        <v>148</v>
      </c>
      <c r="BM150" s="216" t="s">
        <v>414</v>
      </c>
    </row>
    <row r="151" spans="1:47" s="2" customFormat="1" ht="12">
      <c r="A151" s="39"/>
      <c r="B151" s="40"/>
      <c r="C151" s="41"/>
      <c r="D151" s="218" t="s">
        <v>155</v>
      </c>
      <c r="E151" s="41"/>
      <c r="F151" s="219" t="s">
        <v>726</v>
      </c>
      <c r="G151" s="41"/>
      <c r="H151" s="41"/>
      <c r="I151" s="220"/>
      <c r="J151" s="41"/>
      <c r="K151" s="41"/>
      <c r="L151" s="45"/>
      <c r="M151" s="221"/>
      <c r="N151" s="222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155</v>
      </c>
      <c r="AU151" s="18" t="s">
        <v>21</v>
      </c>
    </row>
    <row r="152" spans="1:51" s="13" customFormat="1" ht="12">
      <c r="A152" s="13"/>
      <c r="B152" s="227"/>
      <c r="C152" s="228"/>
      <c r="D152" s="218" t="s">
        <v>182</v>
      </c>
      <c r="E152" s="229" t="s">
        <v>37</v>
      </c>
      <c r="F152" s="230" t="s">
        <v>703</v>
      </c>
      <c r="G152" s="228"/>
      <c r="H152" s="231">
        <v>1</v>
      </c>
      <c r="I152" s="232"/>
      <c r="J152" s="228"/>
      <c r="K152" s="228"/>
      <c r="L152" s="233"/>
      <c r="M152" s="234"/>
      <c r="N152" s="235"/>
      <c r="O152" s="235"/>
      <c r="P152" s="235"/>
      <c r="Q152" s="235"/>
      <c r="R152" s="235"/>
      <c r="S152" s="235"/>
      <c r="T152" s="23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7" t="s">
        <v>182</v>
      </c>
      <c r="AU152" s="237" t="s">
        <v>21</v>
      </c>
      <c r="AV152" s="13" t="s">
        <v>86</v>
      </c>
      <c r="AW152" s="13" t="s">
        <v>38</v>
      </c>
      <c r="AX152" s="13" t="s">
        <v>77</v>
      </c>
      <c r="AY152" s="237" t="s">
        <v>149</v>
      </c>
    </row>
    <row r="153" spans="1:51" s="14" customFormat="1" ht="12">
      <c r="A153" s="14"/>
      <c r="B153" s="238"/>
      <c r="C153" s="239"/>
      <c r="D153" s="218" t="s">
        <v>182</v>
      </c>
      <c r="E153" s="240" t="s">
        <v>37</v>
      </c>
      <c r="F153" s="241" t="s">
        <v>187</v>
      </c>
      <c r="G153" s="239"/>
      <c r="H153" s="242">
        <v>1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8" t="s">
        <v>182</v>
      </c>
      <c r="AU153" s="248" t="s">
        <v>21</v>
      </c>
      <c r="AV153" s="14" t="s">
        <v>148</v>
      </c>
      <c r="AW153" s="14" t="s">
        <v>38</v>
      </c>
      <c r="AX153" s="14" t="s">
        <v>21</v>
      </c>
      <c r="AY153" s="248" t="s">
        <v>149</v>
      </c>
    </row>
    <row r="154" spans="1:65" s="2" customFormat="1" ht="12">
      <c r="A154" s="39"/>
      <c r="B154" s="40"/>
      <c r="C154" s="205" t="s">
        <v>296</v>
      </c>
      <c r="D154" s="205" t="s">
        <v>151</v>
      </c>
      <c r="E154" s="206" t="s">
        <v>578</v>
      </c>
      <c r="F154" s="207" t="s">
        <v>727</v>
      </c>
      <c r="G154" s="208" t="s">
        <v>232</v>
      </c>
      <c r="H154" s="209">
        <v>1</v>
      </c>
      <c r="I154" s="210"/>
      <c r="J154" s="211">
        <f>ROUND(I154*H154,2)</f>
        <v>0</v>
      </c>
      <c r="K154" s="207" t="s">
        <v>37</v>
      </c>
      <c r="L154" s="45"/>
      <c r="M154" s="212" t="s">
        <v>37</v>
      </c>
      <c r="N154" s="213" t="s">
        <v>50</v>
      </c>
      <c r="O154" s="85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148</v>
      </c>
      <c r="AT154" s="216" t="s">
        <v>151</v>
      </c>
      <c r="AU154" s="216" t="s">
        <v>21</v>
      </c>
      <c r="AY154" s="18" t="s">
        <v>149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148</v>
      </c>
      <c r="BK154" s="217">
        <f>ROUND(I154*H154,2)</f>
        <v>0</v>
      </c>
      <c r="BL154" s="18" t="s">
        <v>148</v>
      </c>
      <c r="BM154" s="216" t="s">
        <v>417</v>
      </c>
    </row>
    <row r="155" spans="1:47" s="2" customFormat="1" ht="12">
      <c r="A155" s="39"/>
      <c r="B155" s="40"/>
      <c r="C155" s="41"/>
      <c r="D155" s="218" t="s">
        <v>155</v>
      </c>
      <c r="E155" s="41"/>
      <c r="F155" s="219" t="s">
        <v>727</v>
      </c>
      <c r="G155" s="41"/>
      <c r="H155" s="41"/>
      <c r="I155" s="220"/>
      <c r="J155" s="41"/>
      <c r="K155" s="41"/>
      <c r="L155" s="45"/>
      <c r="M155" s="221"/>
      <c r="N155" s="222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155</v>
      </c>
      <c r="AU155" s="18" t="s">
        <v>21</v>
      </c>
    </row>
    <row r="156" spans="1:51" s="13" customFormat="1" ht="12">
      <c r="A156" s="13"/>
      <c r="B156" s="227"/>
      <c r="C156" s="228"/>
      <c r="D156" s="218" t="s">
        <v>182</v>
      </c>
      <c r="E156" s="229" t="s">
        <v>37</v>
      </c>
      <c r="F156" s="230" t="s">
        <v>703</v>
      </c>
      <c r="G156" s="228"/>
      <c r="H156" s="231">
        <v>1</v>
      </c>
      <c r="I156" s="232"/>
      <c r="J156" s="228"/>
      <c r="K156" s="228"/>
      <c r="L156" s="233"/>
      <c r="M156" s="234"/>
      <c r="N156" s="235"/>
      <c r="O156" s="235"/>
      <c r="P156" s="235"/>
      <c r="Q156" s="235"/>
      <c r="R156" s="235"/>
      <c r="S156" s="235"/>
      <c r="T156" s="23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7" t="s">
        <v>182</v>
      </c>
      <c r="AU156" s="237" t="s">
        <v>21</v>
      </c>
      <c r="AV156" s="13" t="s">
        <v>86</v>
      </c>
      <c r="AW156" s="13" t="s">
        <v>38</v>
      </c>
      <c r="AX156" s="13" t="s">
        <v>77</v>
      </c>
      <c r="AY156" s="237" t="s">
        <v>149</v>
      </c>
    </row>
    <row r="157" spans="1:51" s="14" customFormat="1" ht="12">
      <c r="A157" s="14"/>
      <c r="B157" s="238"/>
      <c r="C157" s="239"/>
      <c r="D157" s="218" t="s">
        <v>182</v>
      </c>
      <c r="E157" s="240" t="s">
        <v>37</v>
      </c>
      <c r="F157" s="241" t="s">
        <v>187</v>
      </c>
      <c r="G157" s="239"/>
      <c r="H157" s="242">
        <v>1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8" t="s">
        <v>182</v>
      </c>
      <c r="AU157" s="248" t="s">
        <v>21</v>
      </c>
      <c r="AV157" s="14" t="s">
        <v>148</v>
      </c>
      <c r="AW157" s="14" t="s">
        <v>38</v>
      </c>
      <c r="AX157" s="14" t="s">
        <v>21</v>
      </c>
      <c r="AY157" s="248" t="s">
        <v>149</v>
      </c>
    </row>
    <row r="158" spans="1:65" s="2" customFormat="1" ht="16.5" customHeight="1">
      <c r="A158" s="39"/>
      <c r="B158" s="40"/>
      <c r="C158" s="205" t="s">
        <v>302</v>
      </c>
      <c r="D158" s="205" t="s">
        <v>151</v>
      </c>
      <c r="E158" s="206" t="s">
        <v>580</v>
      </c>
      <c r="F158" s="207" t="s">
        <v>728</v>
      </c>
      <c r="G158" s="208" t="s">
        <v>232</v>
      </c>
      <c r="H158" s="209">
        <v>1</v>
      </c>
      <c r="I158" s="210"/>
      <c r="J158" s="211">
        <f>ROUND(I158*H158,2)</f>
        <v>0</v>
      </c>
      <c r="K158" s="207" t="s">
        <v>37</v>
      </c>
      <c r="L158" s="45"/>
      <c r="M158" s="212" t="s">
        <v>37</v>
      </c>
      <c r="N158" s="213" t="s">
        <v>50</v>
      </c>
      <c r="O158" s="85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148</v>
      </c>
      <c r="AT158" s="216" t="s">
        <v>151</v>
      </c>
      <c r="AU158" s="216" t="s">
        <v>21</v>
      </c>
      <c r="AY158" s="18" t="s">
        <v>149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148</v>
      </c>
      <c r="BK158" s="217">
        <f>ROUND(I158*H158,2)</f>
        <v>0</v>
      </c>
      <c r="BL158" s="18" t="s">
        <v>148</v>
      </c>
      <c r="BM158" s="216" t="s">
        <v>420</v>
      </c>
    </row>
    <row r="159" spans="1:47" s="2" customFormat="1" ht="12">
      <c r="A159" s="39"/>
      <c r="B159" s="40"/>
      <c r="C159" s="41"/>
      <c r="D159" s="218" t="s">
        <v>155</v>
      </c>
      <c r="E159" s="41"/>
      <c r="F159" s="219" t="s">
        <v>728</v>
      </c>
      <c r="G159" s="41"/>
      <c r="H159" s="41"/>
      <c r="I159" s="220"/>
      <c r="J159" s="41"/>
      <c r="K159" s="41"/>
      <c r="L159" s="45"/>
      <c r="M159" s="221"/>
      <c r="N159" s="222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155</v>
      </c>
      <c r="AU159" s="18" t="s">
        <v>21</v>
      </c>
    </row>
    <row r="160" spans="1:65" s="2" customFormat="1" ht="12">
      <c r="A160" s="39"/>
      <c r="B160" s="40"/>
      <c r="C160" s="205" t="s">
        <v>308</v>
      </c>
      <c r="D160" s="205" t="s">
        <v>151</v>
      </c>
      <c r="E160" s="206" t="s">
        <v>729</v>
      </c>
      <c r="F160" s="207" t="s">
        <v>730</v>
      </c>
      <c r="G160" s="208" t="s">
        <v>232</v>
      </c>
      <c r="H160" s="209">
        <v>30</v>
      </c>
      <c r="I160" s="210"/>
      <c r="J160" s="211">
        <f>ROUND(I160*H160,2)</f>
        <v>0</v>
      </c>
      <c r="K160" s="207" t="s">
        <v>37</v>
      </c>
      <c r="L160" s="45"/>
      <c r="M160" s="212" t="s">
        <v>37</v>
      </c>
      <c r="N160" s="213" t="s">
        <v>50</v>
      </c>
      <c r="O160" s="85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148</v>
      </c>
      <c r="AT160" s="216" t="s">
        <v>151</v>
      </c>
      <c r="AU160" s="216" t="s">
        <v>21</v>
      </c>
      <c r="AY160" s="18" t="s">
        <v>149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148</v>
      </c>
      <c r="BK160" s="217">
        <f>ROUND(I160*H160,2)</f>
        <v>0</v>
      </c>
      <c r="BL160" s="18" t="s">
        <v>148</v>
      </c>
      <c r="BM160" s="216" t="s">
        <v>424</v>
      </c>
    </row>
    <row r="161" spans="1:47" s="2" customFormat="1" ht="12">
      <c r="A161" s="39"/>
      <c r="B161" s="40"/>
      <c r="C161" s="41"/>
      <c r="D161" s="218" t="s">
        <v>155</v>
      </c>
      <c r="E161" s="41"/>
      <c r="F161" s="219" t="s">
        <v>730</v>
      </c>
      <c r="G161" s="41"/>
      <c r="H161" s="41"/>
      <c r="I161" s="220"/>
      <c r="J161" s="41"/>
      <c r="K161" s="41"/>
      <c r="L161" s="45"/>
      <c r="M161" s="221"/>
      <c r="N161" s="222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155</v>
      </c>
      <c r="AU161" s="18" t="s">
        <v>21</v>
      </c>
    </row>
    <row r="162" spans="1:51" s="13" customFormat="1" ht="12">
      <c r="A162" s="13"/>
      <c r="B162" s="227"/>
      <c r="C162" s="228"/>
      <c r="D162" s="218" t="s">
        <v>182</v>
      </c>
      <c r="E162" s="229" t="s">
        <v>37</v>
      </c>
      <c r="F162" s="230" t="s">
        <v>731</v>
      </c>
      <c r="G162" s="228"/>
      <c r="H162" s="231">
        <v>15</v>
      </c>
      <c r="I162" s="232"/>
      <c r="J162" s="228"/>
      <c r="K162" s="228"/>
      <c r="L162" s="233"/>
      <c r="M162" s="234"/>
      <c r="N162" s="235"/>
      <c r="O162" s="235"/>
      <c r="P162" s="235"/>
      <c r="Q162" s="235"/>
      <c r="R162" s="235"/>
      <c r="S162" s="235"/>
      <c r="T162" s="23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7" t="s">
        <v>182</v>
      </c>
      <c r="AU162" s="237" t="s">
        <v>21</v>
      </c>
      <c r="AV162" s="13" t="s">
        <v>86</v>
      </c>
      <c r="AW162" s="13" t="s">
        <v>38</v>
      </c>
      <c r="AX162" s="13" t="s">
        <v>77</v>
      </c>
      <c r="AY162" s="237" t="s">
        <v>149</v>
      </c>
    </row>
    <row r="163" spans="1:51" s="13" customFormat="1" ht="12">
      <c r="A163" s="13"/>
      <c r="B163" s="227"/>
      <c r="C163" s="228"/>
      <c r="D163" s="218" t="s">
        <v>182</v>
      </c>
      <c r="E163" s="229" t="s">
        <v>37</v>
      </c>
      <c r="F163" s="230" t="s">
        <v>731</v>
      </c>
      <c r="G163" s="228"/>
      <c r="H163" s="231">
        <v>15</v>
      </c>
      <c r="I163" s="232"/>
      <c r="J163" s="228"/>
      <c r="K163" s="228"/>
      <c r="L163" s="233"/>
      <c r="M163" s="234"/>
      <c r="N163" s="235"/>
      <c r="O163" s="235"/>
      <c r="P163" s="235"/>
      <c r="Q163" s="235"/>
      <c r="R163" s="235"/>
      <c r="S163" s="235"/>
      <c r="T163" s="23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7" t="s">
        <v>182</v>
      </c>
      <c r="AU163" s="237" t="s">
        <v>21</v>
      </c>
      <c r="AV163" s="13" t="s">
        <v>86</v>
      </c>
      <c r="AW163" s="13" t="s">
        <v>38</v>
      </c>
      <c r="AX163" s="13" t="s">
        <v>77</v>
      </c>
      <c r="AY163" s="237" t="s">
        <v>149</v>
      </c>
    </row>
    <row r="164" spans="1:51" s="14" customFormat="1" ht="12">
      <c r="A164" s="14"/>
      <c r="B164" s="238"/>
      <c r="C164" s="239"/>
      <c r="D164" s="218" t="s">
        <v>182</v>
      </c>
      <c r="E164" s="240" t="s">
        <v>37</v>
      </c>
      <c r="F164" s="241" t="s">
        <v>187</v>
      </c>
      <c r="G164" s="239"/>
      <c r="H164" s="242">
        <v>30</v>
      </c>
      <c r="I164" s="243"/>
      <c r="J164" s="239"/>
      <c r="K164" s="239"/>
      <c r="L164" s="244"/>
      <c r="M164" s="245"/>
      <c r="N164" s="246"/>
      <c r="O164" s="246"/>
      <c r="P164" s="246"/>
      <c r="Q164" s="246"/>
      <c r="R164" s="246"/>
      <c r="S164" s="246"/>
      <c r="T164" s="247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8" t="s">
        <v>182</v>
      </c>
      <c r="AU164" s="248" t="s">
        <v>21</v>
      </c>
      <c r="AV164" s="14" t="s">
        <v>148</v>
      </c>
      <c r="AW164" s="14" t="s">
        <v>38</v>
      </c>
      <c r="AX164" s="14" t="s">
        <v>21</v>
      </c>
      <c r="AY164" s="248" t="s">
        <v>149</v>
      </c>
    </row>
    <row r="165" spans="1:65" s="2" customFormat="1" ht="12">
      <c r="A165" s="39"/>
      <c r="B165" s="40"/>
      <c r="C165" s="205" t="s">
        <v>313</v>
      </c>
      <c r="D165" s="205" t="s">
        <v>151</v>
      </c>
      <c r="E165" s="206" t="s">
        <v>732</v>
      </c>
      <c r="F165" s="207" t="s">
        <v>733</v>
      </c>
      <c r="G165" s="208" t="s">
        <v>232</v>
      </c>
      <c r="H165" s="209">
        <v>30</v>
      </c>
      <c r="I165" s="210"/>
      <c r="J165" s="211">
        <f>ROUND(I165*H165,2)</f>
        <v>0</v>
      </c>
      <c r="K165" s="207" t="s">
        <v>37</v>
      </c>
      <c r="L165" s="45"/>
      <c r="M165" s="212" t="s">
        <v>37</v>
      </c>
      <c r="N165" s="213" t="s">
        <v>50</v>
      </c>
      <c r="O165" s="85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148</v>
      </c>
      <c r="AT165" s="216" t="s">
        <v>151</v>
      </c>
      <c r="AU165" s="216" t="s">
        <v>21</v>
      </c>
      <c r="AY165" s="18" t="s">
        <v>149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148</v>
      </c>
      <c r="BK165" s="217">
        <f>ROUND(I165*H165,2)</f>
        <v>0</v>
      </c>
      <c r="BL165" s="18" t="s">
        <v>148</v>
      </c>
      <c r="BM165" s="216" t="s">
        <v>427</v>
      </c>
    </row>
    <row r="166" spans="1:47" s="2" customFormat="1" ht="12">
      <c r="A166" s="39"/>
      <c r="B166" s="40"/>
      <c r="C166" s="41"/>
      <c r="D166" s="218" t="s">
        <v>155</v>
      </c>
      <c r="E166" s="41"/>
      <c r="F166" s="219" t="s">
        <v>733</v>
      </c>
      <c r="G166" s="41"/>
      <c r="H166" s="41"/>
      <c r="I166" s="220"/>
      <c r="J166" s="41"/>
      <c r="K166" s="41"/>
      <c r="L166" s="45"/>
      <c r="M166" s="221"/>
      <c r="N166" s="222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155</v>
      </c>
      <c r="AU166" s="18" t="s">
        <v>21</v>
      </c>
    </row>
    <row r="167" spans="1:51" s="13" customFormat="1" ht="12">
      <c r="A167" s="13"/>
      <c r="B167" s="227"/>
      <c r="C167" s="228"/>
      <c r="D167" s="218" t="s">
        <v>182</v>
      </c>
      <c r="E167" s="229" t="s">
        <v>37</v>
      </c>
      <c r="F167" s="230" t="s">
        <v>734</v>
      </c>
      <c r="G167" s="228"/>
      <c r="H167" s="231">
        <v>30</v>
      </c>
      <c r="I167" s="232"/>
      <c r="J167" s="228"/>
      <c r="K167" s="228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182</v>
      </c>
      <c r="AU167" s="237" t="s">
        <v>21</v>
      </c>
      <c r="AV167" s="13" t="s">
        <v>86</v>
      </c>
      <c r="AW167" s="13" t="s">
        <v>38</v>
      </c>
      <c r="AX167" s="13" t="s">
        <v>77</v>
      </c>
      <c r="AY167" s="237" t="s">
        <v>149</v>
      </c>
    </row>
    <row r="168" spans="1:51" s="14" customFormat="1" ht="12">
      <c r="A168" s="14"/>
      <c r="B168" s="238"/>
      <c r="C168" s="239"/>
      <c r="D168" s="218" t="s">
        <v>182</v>
      </c>
      <c r="E168" s="240" t="s">
        <v>37</v>
      </c>
      <c r="F168" s="241" t="s">
        <v>187</v>
      </c>
      <c r="G168" s="239"/>
      <c r="H168" s="242">
        <v>30</v>
      </c>
      <c r="I168" s="243"/>
      <c r="J168" s="239"/>
      <c r="K168" s="239"/>
      <c r="L168" s="244"/>
      <c r="M168" s="245"/>
      <c r="N168" s="246"/>
      <c r="O168" s="246"/>
      <c r="P168" s="246"/>
      <c r="Q168" s="246"/>
      <c r="R168" s="246"/>
      <c r="S168" s="246"/>
      <c r="T168" s="247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8" t="s">
        <v>182</v>
      </c>
      <c r="AU168" s="248" t="s">
        <v>21</v>
      </c>
      <c r="AV168" s="14" t="s">
        <v>148</v>
      </c>
      <c r="AW168" s="14" t="s">
        <v>38</v>
      </c>
      <c r="AX168" s="14" t="s">
        <v>21</v>
      </c>
      <c r="AY168" s="248" t="s">
        <v>149</v>
      </c>
    </row>
    <row r="169" spans="1:65" s="2" customFormat="1" ht="12">
      <c r="A169" s="39"/>
      <c r="B169" s="40"/>
      <c r="C169" s="205" t="s">
        <v>317</v>
      </c>
      <c r="D169" s="205" t="s">
        <v>151</v>
      </c>
      <c r="E169" s="206" t="s">
        <v>586</v>
      </c>
      <c r="F169" s="207" t="s">
        <v>587</v>
      </c>
      <c r="G169" s="208" t="s">
        <v>174</v>
      </c>
      <c r="H169" s="209">
        <v>283.583</v>
      </c>
      <c r="I169" s="210"/>
      <c r="J169" s="211">
        <f>ROUND(I169*H169,2)</f>
        <v>0</v>
      </c>
      <c r="K169" s="207" t="s">
        <v>37</v>
      </c>
      <c r="L169" s="45"/>
      <c r="M169" s="212" t="s">
        <v>37</v>
      </c>
      <c r="N169" s="213" t="s">
        <v>50</v>
      </c>
      <c r="O169" s="85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148</v>
      </c>
      <c r="AT169" s="216" t="s">
        <v>151</v>
      </c>
      <c r="AU169" s="216" t="s">
        <v>21</v>
      </c>
      <c r="AY169" s="18" t="s">
        <v>149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148</v>
      </c>
      <c r="BK169" s="217">
        <f>ROUND(I169*H169,2)</f>
        <v>0</v>
      </c>
      <c r="BL169" s="18" t="s">
        <v>148</v>
      </c>
      <c r="BM169" s="216" t="s">
        <v>431</v>
      </c>
    </row>
    <row r="170" spans="1:47" s="2" customFormat="1" ht="12">
      <c r="A170" s="39"/>
      <c r="B170" s="40"/>
      <c r="C170" s="41"/>
      <c r="D170" s="218" t="s">
        <v>155</v>
      </c>
      <c r="E170" s="41"/>
      <c r="F170" s="219" t="s">
        <v>587</v>
      </c>
      <c r="G170" s="41"/>
      <c r="H170" s="41"/>
      <c r="I170" s="220"/>
      <c r="J170" s="41"/>
      <c r="K170" s="41"/>
      <c r="L170" s="45"/>
      <c r="M170" s="221"/>
      <c r="N170" s="222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155</v>
      </c>
      <c r="AU170" s="18" t="s">
        <v>21</v>
      </c>
    </row>
    <row r="171" spans="1:65" s="2" customFormat="1" ht="12">
      <c r="A171" s="39"/>
      <c r="B171" s="40"/>
      <c r="C171" s="205" t="s">
        <v>323</v>
      </c>
      <c r="D171" s="205" t="s">
        <v>151</v>
      </c>
      <c r="E171" s="206" t="s">
        <v>588</v>
      </c>
      <c r="F171" s="207" t="s">
        <v>708</v>
      </c>
      <c r="G171" s="208" t="s">
        <v>174</v>
      </c>
      <c r="H171" s="209">
        <v>28.7</v>
      </c>
      <c r="I171" s="210"/>
      <c r="J171" s="211">
        <f>ROUND(I171*H171,2)</f>
        <v>0</v>
      </c>
      <c r="K171" s="207" t="s">
        <v>37</v>
      </c>
      <c r="L171" s="45"/>
      <c r="M171" s="212" t="s">
        <v>37</v>
      </c>
      <c r="N171" s="213" t="s">
        <v>50</v>
      </c>
      <c r="O171" s="85"/>
      <c r="P171" s="214">
        <f>O171*H171</f>
        <v>0</v>
      </c>
      <c r="Q171" s="214">
        <v>0</v>
      </c>
      <c r="R171" s="214">
        <f>Q171*H171</f>
        <v>0</v>
      </c>
      <c r="S171" s="214">
        <v>0</v>
      </c>
      <c r="T171" s="21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148</v>
      </c>
      <c r="AT171" s="216" t="s">
        <v>151</v>
      </c>
      <c r="AU171" s="216" t="s">
        <v>21</v>
      </c>
      <c r="AY171" s="18" t="s">
        <v>149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148</v>
      </c>
      <c r="BK171" s="217">
        <f>ROUND(I171*H171,2)</f>
        <v>0</v>
      </c>
      <c r="BL171" s="18" t="s">
        <v>148</v>
      </c>
      <c r="BM171" s="216" t="s">
        <v>434</v>
      </c>
    </row>
    <row r="172" spans="1:47" s="2" customFormat="1" ht="12">
      <c r="A172" s="39"/>
      <c r="B172" s="40"/>
      <c r="C172" s="41"/>
      <c r="D172" s="218" t="s">
        <v>155</v>
      </c>
      <c r="E172" s="41"/>
      <c r="F172" s="219" t="s">
        <v>708</v>
      </c>
      <c r="G172" s="41"/>
      <c r="H172" s="41"/>
      <c r="I172" s="220"/>
      <c r="J172" s="41"/>
      <c r="K172" s="41"/>
      <c r="L172" s="45"/>
      <c r="M172" s="221"/>
      <c r="N172" s="222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155</v>
      </c>
      <c r="AU172" s="18" t="s">
        <v>21</v>
      </c>
    </row>
    <row r="173" spans="1:65" s="2" customFormat="1" ht="12">
      <c r="A173" s="39"/>
      <c r="B173" s="40"/>
      <c r="C173" s="205" t="s">
        <v>328</v>
      </c>
      <c r="D173" s="205" t="s">
        <v>151</v>
      </c>
      <c r="E173" s="206" t="s">
        <v>590</v>
      </c>
      <c r="F173" s="207" t="s">
        <v>591</v>
      </c>
      <c r="G173" s="208" t="s">
        <v>220</v>
      </c>
      <c r="H173" s="209">
        <v>15.79</v>
      </c>
      <c r="I173" s="210"/>
      <c r="J173" s="211">
        <f>ROUND(I173*H173,2)</f>
        <v>0</v>
      </c>
      <c r="K173" s="207" t="s">
        <v>37</v>
      </c>
      <c r="L173" s="45"/>
      <c r="M173" s="212" t="s">
        <v>37</v>
      </c>
      <c r="N173" s="213" t="s">
        <v>50</v>
      </c>
      <c r="O173" s="85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148</v>
      </c>
      <c r="AT173" s="216" t="s">
        <v>151</v>
      </c>
      <c r="AU173" s="216" t="s">
        <v>21</v>
      </c>
      <c r="AY173" s="18" t="s">
        <v>149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148</v>
      </c>
      <c r="BK173" s="217">
        <f>ROUND(I173*H173,2)</f>
        <v>0</v>
      </c>
      <c r="BL173" s="18" t="s">
        <v>148</v>
      </c>
      <c r="BM173" s="216" t="s">
        <v>435</v>
      </c>
    </row>
    <row r="174" spans="1:47" s="2" customFormat="1" ht="12">
      <c r="A174" s="39"/>
      <c r="B174" s="40"/>
      <c r="C174" s="41"/>
      <c r="D174" s="218" t="s">
        <v>155</v>
      </c>
      <c r="E174" s="41"/>
      <c r="F174" s="219" t="s">
        <v>591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155</v>
      </c>
      <c r="AU174" s="18" t="s">
        <v>21</v>
      </c>
    </row>
    <row r="175" spans="1:65" s="2" customFormat="1" ht="16.5" customHeight="1">
      <c r="A175" s="39"/>
      <c r="B175" s="40"/>
      <c r="C175" s="205" t="s">
        <v>332</v>
      </c>
      <c r="D175" s="205" t="s">
        <v>151</v>
      </c>
      <c r="E175" s="206" t="s">
        <v>338</v>
      </c>
      <c r="F175" s="207" t="s">
        <v>339</v>
      </c>
      <c r="G175" s="208" t="s">
        <v>340</v>
      </c>
      <c r="H175" s="209">
        <v>18.496</v>
      </c>
      <c r="I175" s="210"/>
      <c r="J175" s="211">
        <f>ROUND(I175*H175,2)</f>
        <v>0</v>
      </c>
      <c r="K175" s="207" t="s">
        <v>37</v>
      </c>
      <c r="L175" s="45"/>
      <c r="M175" s="212" t="s">
        <v>37</v>
      </c>
      <c r="N175" s="213" t="s">
        <v>50</v>
      </c>
      <c r="O175" s="85"/>
      <c r="P175" s="214">
        <f>O175*H175</f>
        <v>0</v>
      </c>
      <c r="Q175" s="214">
        <v>0</v>
      </c>
      <c r="R175" s="214">
        <f>Q175*H175</f>
        <v>0</v>
      </c>
      <c r="S175" s="214">
        <v>0</v>
      </c>
      <c r="T175" s="21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6" t="s">
        <v>148</v>
      </c>
      <c r="AT175" s="216" t="s">
        <v>151</v>
      </c>
      <c r="AU175" s="216" t="s">
        <v>21</v>
      </c>
      <c r="AY175" s="18" t="s">
        <v>149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8" t="s">
        <v>148</v>
      </c>
      <c r="BK175" s="217">
        <f>ROUND(I175*H175,2)</f>
        <v>0</v>
      </c>
      <c r="BL175" s="18" t="s">
        <v>148</v>
      </c>
      <c r="BM175" s="216" t="s">
        <v>437</v>
      </c>
    </row>
    <row r="176" spans="1:47" s="2" customFormat="1" ht="12">
      <c r="A176" s="39"/>
      <c r="B176" s="40"/>
      <c r="C176" s="41"/>
      <c r="D176" s="218" t="s">
        <v>155</v>
      </c>
      <c r="E176" s="41"/>
      <c r="F176" s="219" t="s">
        <v>339</v>
      </c>
      <c r="G176" s="41"/>
      <c r="H176" s="41"/>
      <c r="I176" s="220"/>
      <c r="J176" s="41"/>
      <c r="K176" s="41"/>
      <c r="L176" s="45"/>
      <c r="M176" s="221"/>
      <c r="N176" s="222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155</v>
      </c>
      <c r="AU176" s="18" t="s">
        <v>21</v>
      </c>
    </row>
    <row r="177" spans="1:65" s="2" customFormat="1" ht="16.5" customHeight="1">
      <c r="A177" s="39"/>
      <c r="B177" s="40"/>
      <c r="C177" s="205" t="s">
        <v>337</v>
      </c>
      <c r="D177" s="205" t="s">
        <v>151</v>
      </c>
      <c r="E177" s="206" t="s">
        <v>343</v>
      </c>
      <c r="F177" s="207" t="s">
        <v>344</v>
      </c>
      <c r="G177" s="208" t="s">
        <v>320</v>
      </c>
      <c r="H177" s="209">
        <v>1</v>
      </c>
      <c r="I177" s="210"/>
      <c r="J177" s="211">
        <f>ROUND(I177*H177,2)</f>
        <v>0</v>
      </c>
      <c r="K177" s="207" t="s">
        <v>37</v>
      </c>
      <c r="L177" s="45"/>
      <c r="M177" s="212" t="s">
        <v>37</v>
      </c>
      <c r="N177" s="213" t="s">
        <v>50</v>
      </c>
      <c r="O177" s="85"/>
      <c r="P177" s="214">
        <f>O177*H177</f>
        <v>0</v>
      </c>
      <c r="Q177" s="214">
        <v>0</v>
      </c>
      <c r="R177" s="214">
        <f>Q177*H177</f>
        <v>0</v>
      </c>
      <c r="S177" s="214">
        <v>0</v>
      </c>
      <c r="T177" s="21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148</v>
      </c>
      <c r="AT177" s="216" t="s">
        <v>151</v>
      </c>
      <c r="AU177" s="216" t="s">
        <v>21</v>
      </c>
      <c r="AY177" s="18" t="s">
        <v>149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148</v>
      </c>
      <c r="BK177" s="217">
        <f>ROUND(I177*H177,2)</f>
        <v>0</v>
      </c>
      <c r="BL177" s="18" t="s">
        <v>148</v>
      </c>
      <c r="BM177" s="216" t="s">
        <v>438</v>
      </c>
    </row>
    <row r="178" spans="1:47" s="2" customFormat="1" ht="12">
      <c r="A178" s="39"/>
      <c r="B178" s="40"/>
      <c r="C178" s="41"/>
      <c r="D178" s="218" t="s">
        <v>155</v>
      </c>
      <c r="E178" s="41"/>
      <c r="F178" s="219" t="s">
        <v>344</v>
      </c>
      <c r="G178" s="41"/>
      <c r="H178" s="41"/>
      <c r="I178" s="220"/>
      <c r="J178" s="41"/>
      <c r="K178" s="41"/>
      <c r="L178" s="45"/>
      <c r="M178" s="221"/>
      <c r="N178" s="222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155</v>
      </c>
      <c r="AU178" s="18" t="s">
        <v>21</v>
      </c>
    </row>
    <row r="179" spans="1:63" s="12" customFormat="1" ht="25.9" customHeight="1">
      <c r="A179" s="12"/>
      <c r="B179" s="189"/>
      <c r="C179" s="190"/>
      <c r="D179" s="191" t="s">
        <v>76</v>
      </c>
      <c r="E179" s="192" t="s">
        <v>146</v>
      </c>
      <c r="F179" s="192" t="s">
        <v>147</v>
      </c>
      <c r="G179" s="190"/>
      <c r="H179" s="190"/>
      <c r="I179" s="193"/>
      <c r="J179" s="194">
        <f>BK179</f>
        <v>0</v>
      </c>
      <c r="K179" s="190"/>
      <c r="L179" s="195"/>
      <c r="M179" s="196"/>
      <c r="N179" s="197"/>
      <c r="O179" s="197"/>
      <c r="P179" s="198">
        <f>SUM(P180:P181)</f>
        <v>0</v>
      </c>
      <c r="Q179" s="197"/>
      <c r="R179" s="198">
        <f>SUM(R180:R181)</f>
        <v>0</v>
      </c>
      <c r="S179" s="197"/>
      <c r="T179" s="199">
        <f>SUM(T180:T181)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0" t="s">
        <v>148</v>
      </c>
      <c r="AT179" s="201" t="s">
        <v>76</v>
      </c>
      <c r="AU179" s="201" t="s">
        <v>77</v>
      </c>
      <c r="AY179" s="200" t="s">
        <v>149</v>
      </c>
      <c r="BK179" s="202">
        <f>SUM(BK180:BK181)</f>
        <v>0</v>
      </c>
    </row>
    <row r="180" spans="1:65" s="2" customFormat="1" ht="16.5" customHeight="1">
      <c r="A180" s="39"/>
      <c r="B180" s="40"/>
      <c r="C180" s="205" t="s">
        <v>342</v>
      </c>
      <c r="D180" s="205" t="s">
        <v>151</v>
      </c>
      <c r="E180" s="206" t="s">
        <v>347</v>
      </c>
      <c r="F180" s="207" t="s">
        <v>348</v>
      </c>
      <c r="G180" s="208" t="s">
        <v>174</v>
      </c>
      <c r="H180" s="209">
        <v>72.302</v>
      </c>
      <c r="I180" s="210"/>
      <c r="J180" s="211">
        <f>ROUND(I180*H180,2)</f>
        <v>0</v>
      </c>
      <c r="K180" s="207" t="s">
        <v>37</v>
      </c>
      <c r="L180" s="45"/>
      <c r="M180" s="212" t="s">
        <v>37</v>
      </c>
      <c r="N180" s="213" t="s">
        <v>50</v>
      </c>
      <c r="O180" s="85"/>
      <c r="P180" s="214">
        <f>O180*H180</f>
        <v>0</v>
      </c>
      <c r="Q180" s="214">
        <v>0</v>
      </c>
      <c r="R180" s="214">
        <f>Q180*H180</f>
        <v>0</v>
      </c>
      <c r="S180" s="214">
        <v>0</v>
      </c>
      <c r="T180" s="21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349</v>
      </c>
      <c r="AT180" s="216" t="s">
        <v>151</v>
      </c>
      <c r="AU180" s="216" t="s">
        <v>21</v>
      </c>
      <c r="AY180" s="18" t="s">
        <v>149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148</v>
      </c>
      <c r="BK180" s="217">
        <f>ROUND(I180*H180,2)</f>
        <v>0</v>
      </c>
      <c r="BL180" s="18" t="s">
        <v>349</v>
      </c>
      <c r="BM180" s="216" t="s">
        <v>439</v>
      </c>
    </row>
    <row r="181" spans="1:47" s="2" customFormat="1" ht="12">
      <c r="A181" s="39"/>
      <c r="B181" s="40"/>
      <c r="C181" s="41"/>
      <c r="D181" s="218" t="s">
        <v>155</v>
      </c>
      <c r="E181" s="41"/>
      <c r="F181" s="219" t="s">
        <v>348</v>
      </c>
      <c r="G181" s="41"/>
      <c r="H181" s="41"/>
      <c r="I181" s="220"/>
      <c r="J181" s="41"/>
      <c r="K181" s="41"/>
      <c r="L181" s="45"/>
      <c r="M181" s="221"/>
      <c r="N181" s="222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155</v>
      </c>
      <c r="AU181" s="18" t="s">
        <v>21</v>
      </c>
    </row>
    <row r="182" spans="1:63" s="12" customFormat="1" ht="25.9" customHeight="1">
      <c r="A182" s="12"/>
      <c r="B182" s="189"/>
      <c r="C182" s="190"/>
      <c r="D182" s="191" t="s">
        <v>76</v>
      </c>
      <c r="E182" s="192" t="s">
        <v>592</v>
      </c>
      <c r="F182" s="192" t="s">
        <v>593</v>
      </c>
      <c r="G182" s="190"/>
      <c r="H182" s="190"/>
      <c r="I182" s="193"/>
      <c r="J182" s="194">
        <f>BK182</f>
        <v>0</v>
      </c>
      <c r="K182" s="190"/>
      <c r="L182" s="195"/>
      <c r="M182" s="196"/>
      <c r="N182" s="197"/>
      <c r="O182" s="197"/>
      <c r="P182" s="198">
        <f>SUM(P183:P246)</f>
        <v>0</v>
      </c>
      <c r="Q182" s="197"/>
      <c r="R182" s="198">
        <f>SUM(R183:R246)</f>
        <v>0</v>
      </c>
      <c r="S182" s="197"/>
      <c r="T182" s="199">
        <f>SUM(T183:T246)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0" t="s">
        <v>21</v>
      </c>
      <c r="AT182" s="201" t="s">
        <v>76</v>
      </c>
      <c r="AU182" s="201" t="s">
        <v>77</v>
      </c>
      <c r="AY182" s="200" t="s">
        <v>149</v>
      </c>
      <c r="BK182" s="202">
        <f>SUM(BK183:BK246)</f>
        <v>0</v>
      </c>
    </row>
    <row r="183" spans="1:65" s="2" customFormat="1" ht="16.5" customHeight="1">
      <c r="A183" s="39"/>
      <c r="B183" s="40"/>
      <c r="C183" s="205" t="s">
        <v>346</v>
      </c>
      <c r="D183" s="205" t="s">
        <v>151</v>
      </c>
      <c r="E183" s="206" t="s">
        <v>594</v>
      </c>
      <c r="F183" s="207" t="s">
        <v>595</v>
      </c>
      <c r="G183" s="208" t="s">
        <v>232</v>
      </c>
      <c r="H183" s="209">
        <v>4</v>
      </c>
      <c r="I183" s="210"/>
      <c r="J183" s="211">
        <f>ROUND(I183*H183,2)</f>
        <v>0</v>
      </c>
      <c r="K183" s="207" t="s">
        <v>37</v>
      </c>
      <c r="L183" s="45"/>
      <c r="M183" s="212" t="s">
        <v>37</v>
      </c>
      <c r="N183" s="213" t="s">
        <v>50</v>
      </c>
      <c r="O183" s="85"/>
      <c r="P183" s="214">
        <f>O183*H183</f>
        <v>0</v>
      </c>
      <c r="Q183" s="214">
        <v>0</v>
      </c>
      <c r="R183" s="214">
        <f>Q183*H183</f>
        <v>0</v>
      </c>
      <c r="S183" s="214">
        <v>0</v>
      </c>
      <c r="T183" s="21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6" t="s">
        <v>148</v>
      </c>
      <c r="AT183" s="216" t="s">
        <v>151</v>
      </c>
      <c r="AU183" s="216" t="s">
        <v>21</v>
      </c>
      <c r="AY183" s="18" t="s">
        <v>149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148</v>
      </c>
      <c r="BK183" s="217">
        <f>ROUND(I183*H183,2)</f>
        <v>0</v>
      </c>
      <c r="BL183" s="18" t="s">
        <v>148</v>
      </c>
      <c r="BM183" s="216" t="s">
        <v>441</v>
      </c>
    </row>
    <row r="184" spans="1:47" s="2" customFormat="1" ht="12">
      <c r="A184" s="39"/>
      <c r="B184" s="40"/>
      <c r="C184" s="41"/>
      <c r="D184" s="218" t="s">
        <v>155</v>
      </c>
      <c r="E184" s="41"/>
      <c r="F184" s="219" t="s">
        <v>595</v>
      </c>
      <c r="G184" s="41"/>
      <c r="H184" s="41"/>
      <c r="I184" s="220"/>
      <c r="J184" s="41"/>
      <c r="K184" s="41"/>
      <c r="L184" s="45"/>
      <c r="M184" s="221"/>
      <c r="N184" s="222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155</v>
      </c>
      <c r="AU184" s="18" t="s">
        <v>21</v>
      </c>
    </row>
    <row r="185" spans="1:51" s="13" customFormat="1" ht="12">
      <c r="A185" s="13"/>
      <c r="B185" s="227"/>
      <c r="C185" s="228"/>
      <c r="D185" s="218" t="s">
        <v>182</v>
      </c>
      <c r="E185" s="229" t="s">
        <v>37</v>
      </c>
      <c r="F185" s="230" t="s">
        <v>234</v>
      </c>
      <c r="G185" s="228"/>
      <c r="H185" s="231">
        <v>4</v>
      </c>
      <c r="I185" s="232"/>
      <c r="J185" s="228"/>
      <c r="K185" s="228"/>
      <c r="L185" s="233"/>
      <c r="M185" s="234"/>
      <c r="N185" s="235"/>
      <c r="O185" s="235"/>
      <c r="P185" s="235"/>
      <c r="Q185" s="235"/>
      <c r="R185" s="235"/>
      <c r="S185" s="235"/>
      <c r="T185" s="23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7" t="s">
        <v>182</v>
      </c>
      <c r="AU185" s="237" t="s">
        <v>21</v>
      </c>
      <c r="AV185" s="13" t="s">
        <v>86</v>
      </c>
      <c r="AW185" s="13" t="s">
        <v>38</v>
      </c>
      <c r="AX185" s="13" t="s">
        <v>77</v>
      </c>
      <c r="AY185" s="237" t="s">
        <v>149</v>
      </c>
    </row>
    <row r="186" spans="1:51" s="14" customFormat="1" ht="12">
      <c r="A186" s="14"/>
      <c r="B186" s="238"/>
      <c r="C186" s="239"/>
      <c r="D186" s="218" t="s">
        <v>182</v>
      </c>
      <c r="E186" s="240" t="s">
        <v>37</v>
      </c>
      <c r="F186" s="241" t="s">
        <v>187</v>
      </c>
      <c r="G186" s="239"/>
      <c r="H186" s="242">
        <v>4</v>
      </c>
      <c r="I186" s="243"/>
      <c r="J186" s="239"/>
      <c r="K186" s="239"/>
      <c r="L186" s="244"/>
      <c r="M186" s="245"/>
      <c r="N186" s="246"/>
      <c r="O186" s="246"/>
      <c r="P186" s="246"/>
      <c r="Q186" s="246"/>
      <c r="R186" s="246"/>
      <c r="S186" s="246"/>
      <c r="T186" s="247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8" t="s">
        <v>182</v>
      </c>
      <c r="AU186" s="248" t="s">
        <v>21</v>
      </c>
      <c r="AV186" s="14" t="s">
        <v>148</v>
      </c>
      <c r="AW186" s="14" t="s">
        <v>38</v>
      </c>
      <c r="AX186" s="14" t="s">
        <v>21</v>
      </c>
      <c r="AY186" s="248" t="s">
        <v>149</v>
      </c>
    </row>
    <row r="187" spans="1:65" s="2" customFormat="1" ht="24.15" customHeight="1">
      <c r="A187" s="39"/>
      <c r="B187" s="40"/>
      <c r="C187" s="205" t="s">
        <v>394</v>
      </c>
      <c r="D187" s="205" t="s">
        <v>151</v>
      </c>
      <c r="E187" s="206" t="s">
        <v>597</v>
      </c>
      <c r="F187" s="207" t="s">
        <v>601</v>
      </c>
      <c r="G187" s="208" t="s">
        <v>232</v>
      </c>
      <c r="H187" s="209">
        <v>16</v>
      </c>
      <c r="I187" s="210"/>
      <c r="J187" s="211">
        <f>ROUND(I187*H187,2)</f>
        <v>0</v>
      </c>
      <c r="K187" s="207" t="s">
        <v>37</v>
      </c>
      <c r="L187" s="45"/>
      <c r="M187" s="212" t="s">
        <v>37</v>
      </c>
      <c r="N187" s="213" t="s">
        <v>50</v>
      </c>
      <c r="O187" s="85"/>
      <c r="P187" s="214">
        <f>O187*H187</f>
        <v>0</v>
      </c>
      <c r="Q187" s="214">
        <v>0</v>
      </c>
      <c r="R187" s="214">
        <f>Q187*H187</f>
        <v>0</v>
      </c>
      <c r="S187" s="214">
        <v>0</v>
      </c>
      <c r="T187" s="215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6" t="s">
        <v>148</v>
      </c>
      <c r="AT187" s="216" t="s">
        <v>151</v>
      </c>
      <c r="AU187" s="216" t="s">
        <v>21</v>
      </c>
      <c r="AY187" s="18" t="s">
        <v>149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8" t="s">
        <v>148</v>
      </c>
      <c r="BK187" s="217">
        <f>ROUND(I187*H187,2)</f>
        <v>0</v>
      </c>
      <c r="BL187" s="18" t="s">
        <v>148</v>
      </c>
      <c r="BM187" s="216" t="s">
        <v>443</v>
      </c>
    </row>
    <row r="188" spans="1:47" s="2" customFormat="1" ht="12">
      <c r="A188" s="39"/>
      <c r="B188" s="40"/>
      <c r="C188" s="41"/>
      <c r="D188" s="218" t="s">
        <v>155</v>
      </c>
      <c r="E188" s="41"/>
      <c r="F188" s="219" t="s">
        <v>601</v>
      </c>
      <c r="G188" s="41"/>
      <c r="H188" s="41"/>
      <c r="I188" s="220"/>
      <c r="J188" s="41"/>
      <c r="K188" s="41"/>
      <c r="L188" s="45"/>
      <c r="M188" s="221"/>
      <c r="N188" s="222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155</v>
      </c>
      <c r="AU188" s="18" t="s">
        <v>21</v>
      </c>
    </row>
    <row r="189" spans="1:51" s="13" customFormat="1" ht="12">
      <c r="A189" s="13"/>
      <c r="B189" s="227"/>
      <c r="C189" s="228"/>
      <c r="D189" s="218" t="s">
        <v>182</v>
      </c>
      <c r="E189" s="229" t="s">
        <v>37</v>
      </c>
      <c r="F189" s="230" t="s">
        <v>735</v>
      </c>
      <c r="G189" s="228"/>
      <c r="H189" s="231">
        <v>16</v>
      </c>
      <c r="I189" s="232"/>
      <c r="J189" s="228"/>
      <c r="K189" s="228"/>
      <c r="L189" s="233"/>
      <c r="M189" s="234"/>
      <c r="N189" s="235"/>
      <c r="O189" s="235"/>
      <c r="P189" s="235"/>
      <c r="Q189" s="235"/>
      <c r="R189" s="235"/>
      <c r="S189" s="235"/>
      <c r="T189" s="23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7" t="s">
        <v>182</v>
      </c>
      <c r="AU189" s="237" t="s">
        <v>21</v>
      </c>
      <c r="AV189" s="13" t="s">
        <v>86</v>
      </c>
      <c r="AW189" s="13" t="s">
        <v>38</v>
      </c>
      <c r="AX189" s="13" t="s">
        <v>77</v>
      </c>
      <c r="AY189" s="237" t="s">
        <v>149</v>
      </c>
    </row>
    <row r="190" spans="1:51" s="14" customFormat="1" ht="12">
      <c r="A190" s="14"/>
      <c r="B190" s="238"/>
      <c r="C190" s="239"/>
      <c r="D190" s="218" t="s">
        <v>182</v>
      </c>
      <c r="E190" s="240" t="s">
        <v>37</v>
      </c>
      <c r="F190" s="241" t="s">
        <v>187</v>
      </c>
      <c r="G190" s="239"/>
      <c r="H190" s="242">
        <v>16</v>
      </c>
      <c r="I190" s="243"/>
      <c r="J190" s="239"/>
      <c r="K190" s="239"/>
      <c r="L190" s="244"/>
      <c r="M190" s="245"/>
      <c r="N190" s="246"/>
      <c r="O190" s="246"/>
      <c r="P190" s="246"/>
      <c r="Q190" s="246"/>
      <c r="R190" s="246"/>
      <c r="S190" s="246"/>
      <c r="T190" s="247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8" t="s">
        <v>182</v>
      </c>
      <c r="AU190" s="248" t="s">
        <v>21</v>
      </c>
      <c r="AV190" s="14" t="s">
        <v>148</v>
      </c>
      <c r="AW190" s="14" t="s">
        <v>38</v>
      </c>
      <c r="AX190" s="14" t="s">
        <v>21</v>
      </c>
      <c r="AY190" s="248" t="s">
        <v>149</v>
      </c>
    </row>
    <row r="191" spans="1:65" s="2" customFormat="1" ht="24.15" customHeight="1">
      <c r="A191" s="39"/>
      <c r="B191" s="40"/>
      <c r="C191" s="205" t="s">
        <v>445</v>
      </c>
      <c r="D191" s="205" t="s">
        <v>151</v>
      </c>
      <c r="E191" s="206" t="s">
        <v>600</v>
      </c>
      <c r="F191" s="207" t="s">
        <v>605</v>
      </c>
      <c r="G191" s="208" t="s">
        <v>232</v>
      </c>
      <c r="H191" s="209">
        <v>12</v>
      </c>
      <c r="I191" s="210"/>
      <c r="J191" s="211">
        <f>ROUND(I191*H191,2)</f>
        <v>0</v>
      </c>
      <c r="K191" s="207" t="s">
        <v>37</v>
      </c>
      <c r="L191" s="45"/>
      <c r="M191" s="212" t="s">
        <v>37</v>
      </c>
      <c r="N191" s="213" t="s">
        <v>50</v>
      </c>
      <c r="O191" s="85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6" t="s">
        <v>148</v>
      </c>
      <c r="AT191" s="216" t="s">
        <v>151</v>
      </c>
      <c r="AU191" s="216" t="s">
        <v>21</v>
      </c>
      <c r="AY191" s="18" t="s">
        <v>149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148</v>
      </c>
      <c r="BK191" s="217">
        <f>ROUND(I191*H191,2)</f>
        <v>0</v>
      </c>
      <c r="BL191" s="18" t="s">
        <v>148</v>
      </c>
      <c r="BM191" s="216" t="s">
        <v>446</v>
      </c>
    </row>
    <row r="192" spans="1:47" s="2" customFormat="1" ht="12">
      <c r="A192" s="39"/>
      <c r="B192" s="40"/>
      <c r="C192" s="41"/>
      <c r="D192" s="218" t="s">
        <v>155</v>
      </c>
      <c r="E192" s="41"/>
      <c r="F192" s="219" t="s">
        <v>605</v>
      </c>
      <c r="G192" s="41"/>
      <c r="H192" s="41"/>
      <c r="I192" s="220"/>
      <c r="J192" s="41"/>
      <c r="K192" s="41"/>
      <c r="L192" s="45"/>
      <c r="M192" s="221"/>
      <c r="N192" s="222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155</v>
      </c>
      <c r="AU192" s="18" t="s">
        <v>21</v>
      </c>
    </row>
    <row r="193" spans="1:51" s="13" customFormat="1" ht="12">
      <c r="A193" s="13"/>
      <c r="B193" s="227"/>
      <c r="C193" s="228"/>
      <c r="D193" s="218" t="s">
        <v>182</v>
      </c>
      <c r="E193" s="229" t="s">
        <v>37</v>
      </c>
      <c r="F193" s="230" t="s">
        <v>484</v>
      </c>
      <c r="G193" s="228"/>
      <c r="H193" s="231">
        <v>12</v>
      </c>
      <c r="I193" s="232"/>
      <c r="J193" s="228"/>
      <c r="K193" s="228"/>
      <c r="L193" s="233"/>
      <c r="M193" s="234"/>
      <c r="N193" s="235"/>
      <c r="O193" s="235"/>
      <c r="P193" s="235"/>
      <c r="Q193" s="235"/>
      <c r="R193" s="235"/>
      <c r="S193" s="235"/>
      <c r="T193" s="23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7" t="s">
        <v>182</v>
      </c>
      <c r="AU193" s="237" t="s">
        <v>21</v>
      </c>
      <c r="AV193" s="13" t="s">
        <v>86</v>
      </c>
      <c r="AW193" s="13" t="s">
        <v>38</v>
      </c>
      <c r="AX193" s="13" t="s">
        <v>77</v>
      </c>
      <c r="AY193" s="237" t="s">
        <v>149</v>
      </c>
    </row>
    <row r="194" spans="1:51" s="14" customFormat="1" ht="12">
      <c r="A194" s="14"/>
      <c r="B194" s="238"/>
      <c r="C194" s="239"/>
      <c r="D194" s="218" t="s">
        <v>182</v>
      </c>
      <c r="E194" s="240" t="s">
        <v>37</v>
      </c>
      <c r="F194" s="241" t="s">
        <v>187</v>
      </c>
      <c r="G194" s="239"/>
      <c r="H194" s="242">
        <v>12</v>
      </c>
      <c r="I194" s="243"/>
      <c r="J194" s="239"/>
      <c r="K194" s="239"/>
      <c r="L194" s="244"/>
      <c r="M194" s="245"/>
      <c r="N194" s="246"/>
      <c r="O194" s="246"/>
      <c r="P194" s="246"/>
      <c r="Q194" s="246"/>
      <c r="R194" s="246"/>
      <c r="S194" s="246"/>
      <c r="T194" s="247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8" t="s">
        <v>182</v>
      </c>
      <c r="AU194" s="248" t="s">
        <v>21</v>
      </c>
      <c r="AV194" s="14" t="s">
        <v>148</v>
      </c>
      <c r="AW194" s="14" t="s">
        <v>38</v>
      </c>
      <c r="AX194" s="14" t="s">
        <v>21</v>
      </c>
      <c r="AY194" s="248" t="s">
        <v>149</v>
      </c>
    </row>
    <row r="195" spans="1:65" s="2" customFormat="1" ht="24.15" customHeight="1">
      <c r="A195" s="39"/>
      <c r="B195" s="40"/>
      <c r="C195" s="205" t="s">
        <v>396</v>
      </c>
      <c r="D195" s="205" t="s">
        <v>151</v>
      </c>
      <c r="E195" s="206" t="s">
        <v>604</v>
      </c>
      <c r="F195" s="207" t="s">
        <v>608</v>
      </c>
      <c r="G195" s="208" t="s">
        <v>232</v>
      </c>
      <c r="H195" s="209">
        <v>3</v>
      </c>
      <c r="I195" s="210"/>
      <c r="J195" s="211">
        <f>ROUND(I195*H195,2)</f>
        <v>0</v>
      </c>
      <c r="K195" s="207" t="s">
        <v>37</v>
      </c>
      <c r="L195" s="45"/>
      <c r="M195" s="212" t="s">
        <v>37</v>
      </c>
      <c r="N195" s="213" t="s">
        <v>50</v>
      </c>
      <c r="O195" s="85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148</v>
      </c>
      <c r="AT195" s="216" t="s">
        <v>151</v>
      </c>
      <c r="AU195" s="216" t="s">
        <v>21</v>
      </c>
      <c r="AY195" s="18" t="s">
        <v>149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148</v>
      </c>
      <c r="BK195" s="217">
        <f>ROUND(I195*H195,2)</f>
        <v>0</v>
      </c>
      <c r="BL195" s="18" t="s">
        <v>148</v>
      </c>
      <c r="BM195" s="216" t="s">
        <v>448</v>
      </c>
    </row>
    <row r="196" spans="1:47" s="2" customFormat="1" ht="12">
      <c r="A196" s="39"/>
      <c r="B196" s="40"/>
      <c r="C196" s="41"/>
      <c r="D196" s="218" t="s">
        <v>155</v>
      </c>
      <c r="E196" s="41"/>
      <c r="F196" s="219" t="s">
        <v>608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155</v>
      </c>
      <c r="AU196" s="18" t="s">
        <v>21</v>
      </c>
    </row>
    <row r="197" spans="1:51" s="13" customFormat="1" ht="12">
      <c r="A197" s="13"/>
      <c r="B197" s="227"/>
      <c r="C197" s="228"/>
      <c r="D197" s="218" t="s">
        <v>182</v>
      </c>
      <c r="E197" s="229" t="s">
        <v>37</v>
      </c>
      <c r="F197" s="230" t="s">
        <v>370</v>
      </c>
      <c r="G197" s="228"/>
      <c r="H197" s="231">
        <v>3</v>
      </c>
      <c r="I197" s="232"/>
      <c r="J197" s="228"/>
      <c r="K197" s="228"/>
      <c r="L197" s="233"/>
      <c r="M197" s="234"/>
      <c r="N197" s="235"/>
      <c r="O197" s="235"/>
      <c r="P197" s="235"/>
      <c r="Q197" s="235"/>
      <c r="R197" s="235"/>
      <c r="S197" s="235"/>
      <c r="T197" s="23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7" t="s">
        <v>182</v>
      </c>
      <c r="AU197" s="237" t="s">
        <v>21</v>
      </c>
      <c r="AV197" s="13" t="s">
        <v>86</v>
      </c>
      <c r="AW197" s="13" t="s">
        <v>38</v>
      </c>
      <c r="AX197" s="13" t="s">
        <v>77</v>
      </c>
      <c r="AY197" s="237" t="s">
        <v>149</v>
      </c>
    </row>
    <row r="198" spans="1:51" s="14" customFormat="1" ht="12">
      <c r="A198" s="14"/>
      <c r="B198" s="238"/>
      <c r="C198" s="239"/>
      <c r="D198" s="218" t="s">
        <v>182</v>
      </c>
      <c r="E198" s="240" t="s">
        <v>37</v>
      </c>
      <c r="F198" s="241" t="s">
        <v>187</v>
      </c>
      <c r="G198" s="239"/>
      <c r="H198" s="242">
        <v>3</v>
      </c>
      <c r="I198" s="243"/>
      <c r="J198" s="239"/>
      <c r="K198" s="239"/>
      <c r="L198" s="244"/>
      <c r="M198" s="245"/>
      <c r="N198" s="246"/>
      <c r="O198" s="246"/>
      <c r="P198" s="246"/>
      <c r="Q198" s="246"/>
      <c r="R198" s="246"/>
      <c r="S198" s="246"/>
      <c r="T198" s="247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8" t="s">
        <v>182</v>
      </c>
      <c r="AU198" s="248" t="s">
        <v>21</v>
      </c>
      <c r="AV198" s="14" t="s">
        <v>148</v>
      </c>
      <c r="AW198" s="14" t="s">
        <v>38</v>
      </c>
      <c r="AX198" s="14" t="s">
        <v>21</v>
      </c>
      <c r="AY198" s="248" t="s">
        <v>149</v>
      </c>
    </row>
    <row r="199" spans="1:65" s="2" customFormat="1" ht="12">
      <c r="A199" s="39"/>
      <c r="B199" s="40"/>
      <c r="C199" s="205" t="s">
        <v>449</v>
      </c>
      <c r="D199" s="205" t="s">
        <v>151</v>
      </c>
      <c r="E199" s="206" t="s">
        <v>607</v>
      </c>
      <c r="F199" s="207" t="s">
        <v>612</v>
      </c>
      <c r="G199" s="208" t="s">
        <v>232</v>
      </c>
      <c r="H199" s="209">
        <v>1</v>
      </c>
      <c r="I199" s="210"/>
      <c r="J199" s="211">
        <f>ROUND(I199*H199,2)</f>
        <v>0</v>
      </c>
      <c r="K199" s="207" t="s">
        <v>37</v>
      </c>
      <c r="L199" s="45"/>
      <c r="M199" s="212" t="s">
        <v>37</v>
      </c>
      <c r="N199" s="213" t="s">
        <v>50</v>
      </c>
      <c r="O199" s="85"/>
      <c r="P199" s="214">
        <f>O199*H199</f>
        <v>0</v>
      </c>
      <c r="Q199" s="214">
        <v>0</v>
      </c>
      <c r="R199" s="214">
        <f>Q199*H199</f>
        <v>0</v>
      </c>
      <c r="S199" s="214">
        <v>0</v>
      </c>
      <c r="T199" s="21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148</v>
      </c>
      <c r="AT199" s="216" t="s">
        <v>151</v>
      </c>
      <c r="AU199" s="216" t="s">
        <v>21</v>
      </c>
      <c r="AY199" s="18" t="s">
        <v>149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148</v>
      </c>
      <c r="BK199" s="217">
        <f>ROUND(I199*H199,2)</f>
        <v>0</v>
      </c>
      <c r="BL199" s="18" t="s">
        <v>148</v>
      </c>
      <c r="BM199" s="216" t="s">
        <v>450</v>
      </c>
    </row>
    <row r="200" spans="1:47" s="2" customFormat="1" ht="12">
      <c r="A200" s="39"/>
      <c r="B200" s="40"/>
      <c r="C200" s="41"/>
      <c r="D200" s="218" t="s">
        <v>155</v>
      </c>
      <c r="E200" s="41"/>
      <c r="F200" s="219" t="s">
        <v>612</v>
      </c>
      <c r="G200" s="41"/>
      <c r="H200" s="41"/>
      <c r="I200" s="220"/>
      <c r="J200" s="41"/>
      <c r="K200" s="41"/>
      <c r="L200" s="45"/>
      <c r="M200" s="221"/>
      <c r="N200" s="222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155</v>
      </c>
      <c r="AU200" s="18" t="s">
        <v>21</v>
      </c>
    </row>
    <row r="201" spans="1:51" s="13" customFormat="1" ht="12">
      <c r="A201" s="13"/>
      <c r="B201" s="227"/>
      <c r="C201" s="228"/>
      <c r="D201" s="218" t="s">
        <v>182</v>
      </c>
      <c r="E201" s="229" t="s">
        <v>37</v>
      </c>
      <c r="F201" s="230" t="s">
        <v>322</v>
      </c>
      <c r="G201" s="228"/>
      <c r="H201" s="231">
        <v>1</v>
      </c>
      <c r="I201" s="232"/>
      <c r="J201" s="228"/>
      <c r="K201" s="228"/>
      <c r="L201" s="233"/>
      <c r="M201" s="234"/>
      <c r="N201" s="235"/>
      <c r="O201" s="235"/>
      <c r="P201" s="235"/>
      <c r="Q201" s="235"/>
      <c r="R201" s="235"/>
      <c r="S201" s="235"/>
      <c r="T201" s="23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7" t="s">
        <v>182</v>
      </c>
      <c r="AU201" s="237" t="s">
        <v>21</v>
      </c>
      <c r="AV201" s="13" t="s">
        <v>86</v>
      </c>
      <c r="AW201" s="13" t="s">
        <v>38</v>
      </c>
      <c r="AX201" s="13" t="s">
        <v>77</v>
      </c>
      <c r="AY201" s="237" t="s">
        <v>149</v>
      </c>
    </row>
    <row r="202" spans="1:51" s="14" customFormat="1" ht="12">
      <c r="A202" s="14"/>
      <c r="B202" s="238"/>
      <c r="C202" s="239"/>
      <c r="D202" s="218" t="s">
        <v>182</v>
      </c>
      <c r="E202" s="240" t="s">
        <v>37</v>
      </c>
      <c r="F202" s="241" t="s">
        <v>187</v>
      </c>
      <c r="G202" s="239"/>
      <c r="H202" s="242">
        <v>1</v>
      </c>
      <c r="I202" s="243"/>
      <c r="J202" s="239"/>
      <c r="K202" s="239"/>
      <c r="L202" s="244"/>
      <c r="M202" s="245"/>
      <c r="N202" s="246"/>
      <c r="O202" s="246"/>
      <c r="P202" s="246"/>
      <c r="Q202" s="246"/>
      <c r="R202" s="246"/>
      <c r="S202" s="246"/>
      <c r="T202" s="247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8" t="s">
        <v>182</v>
      </c>
      <c r="AU202" s="248" t="s">
        <v>21</v>
      </c>
      <c r="AV202" s="14" t="s">
        <v>148</v>
      </c>
      <c r="AW202" s="14" t="s">
        <v>38</v>
      </c>
      <c r="AX202" s="14" t="s">
        <v>21</v>
      </c>
      <c r="AY202" s="248" t="s">
        <v>149</v>
      </c>
    </row>
    <row r="203" spans="1:65" s="2" customFormat="1" ht="24.15" customHeight="1">
      <c r="A203" s="39"/>
      <c r="B203" s="40"/>
      <c r="C203" s="205" t="s">
        <v>398</v>
      </c>
      <c r="D203" s="205" t="s">
        <v>151</v>
      </c>
      <c r="E203" s="206" t="s">
        <v>611</v>
      </c>
      <c r="F203" s="207" t="s">
        <v>619</v>
      </c>
      <c r="G203" s="208" t="s">
        <v>320</v>
      </c>
      <c r="H203" s="209">
        <v>1</v>
      </c>
      <c r="I203" s="210"/>
      <c r="J203" s="211">
        <f>ROUND(I203*H203,2)</f>
        <v>0</v>
      </c>
      <c r="K203" s="207" t="s">
        <v>37</v>
      </c>
      <c r="L203" s="45"/>
      <c r="M203" s="212" t="s">
        <v>37</v>
      </c>
      <c r="N203" s="213" t="s">
        <v>50</v>
      </c>
      <c r="O203" s="85"/>
      <c r="P203" s="214">
        <f>O203*H203</f>
        <v>0</v>
      </c>
      <c r="Q203" s="214">
        <v>0</v>
      </c>
      <c r="R203" s="214">
        <f>Q203*H203</f>
        <v>0</v>
      </c>
      <c r="S203" s="214">
        <v>0</v>
      </c>
      <c r="T203" s="21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148</v>
      </c>
      <c r="AT203" s="216" t="s">
        <v>151</v>
      </c>
      <c r="AU203" s="216" t="s">
        <v>21</v>
      </c>
      <c r="AY203" s="18" t="s">
        <v>149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148</v>
      </c>
      <c r="BK203" s="217">
        <f>ROUND(I203*H203,2)</f>
        <v>0</v>
      </c>
      <c r="BL203" s="18" t="s">
        <v>148</v>
      </c>
      <c r="BM203" s="216" t="s">
        <v>451</v>
      </c>
    </row>
    <row r="204" spans="1:47" s="2" customFormat="1" ht="12">
      <c r="A204" s="39"/>
      <c r="B204" s="40"/>
      <c r="C204" s="41"/>
      <c r="D204" s="218" t="s">
        <v>155</v>
      </c>
      <c r="E204" s="41"/>
      <c r="F204" s="219" t="s">
        <v>619</v>
      </c>
      <c r="G204" s="41"/>
      <c r="H204" s="41"/>
      <c r="I204" s="220"/>
      <c r="J204" s="41"/>
      <c r="K204" s="41"/>
      <c r="L204" s="45"/>
      <c r="M204" s="221"/>
      <c r="N204" s="222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155</v>
      </c>
      <c r="AU204" s="18" t="s">
        <v>21</v>
      </c>
    </row>
    <row r="205" spans="1:65" s="2" customFormat="1" ht="12">
      <c r="A205" s="39"/>
      <c r="B205" s="40"/>
      <c r="C205" s="205" t="s">
        <v>453</v>
      </c>
      <c r="D205" s="205" t="s">
        <v>151</v>
      </c>
      <c r="E205" s="206" t="s">
        <v>614</v>
      </c>
      <c r="F205" s="207" t="s">
        <v>622</v>
      </c>
      <c r="G205" s="208" t="s">
        <v>232</v>
      </c>
      <c r="H205" s="209">
        <v>4</v>
      </c>
      <c r="I205" s="210"/>
      <c r="J205" s="211">
        <f>ROUND(I205*H205,2)</f>
        <v>0</v>
      </c>
      <c r="K205" s="207" t="s">
        <v>37</v>
      </c>
      <c r="L205" s="45"/>
      <c r="M205" s="212" t="s">
        <v>37</v>
      </c>
      <c r="N205" s="213" t="s">
        <v>50</v>
      </c>
      <c r="O205" s="85"/>
      <c r="P205" s="214">
        <f>O205*H205</f>
        <v>0</v>
      </c>
      <c r="Q205" s="214">
        <v>0</v>
      </c>
      <c r="R205" s="214">
        <f>Q205*H205</f>
        <v>0</v>
      </c>
      <c r="S205" s="214">
        <v>0</v>
      </c>
      <c r="T205" s="215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6" t="s">
        <v>148</v>
      </c>
      <c r="AT205" s="216" t="s">
        <v>151</v>
      </c>
      <c r="AU205" s="216" t="s">
        <v>21</v>
      </c>
      <c r="AY205" s="18" t="s">
        <v>149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8" t="s">
        <v>148</v>
      </c>
      <c r="BK205" s="217">
        <f>ROUND(I205*H205,2)</f>
        <v>0</v>
      </c>
      <c r="BL205" s="18" t="s">
        <v>148</v>
      </c>
      <c r="BM205" s="216" t="s">
        <v>454</v>
      </c>
    </row>
    <row r="206" spans="1:47" s="2" customFormat="1" ht="12">
      <c r="A206" s="39"/>
      <c r="B206" s="40"/>
      <c r="C206" s="41"/>
      <c r="D206" s="218" t="s">
        <v>155</v>
      </c>
      <c r="E206" s="41"/>
      <c r="F206" s="219" t="s">
        <v>622</v>
      </c>
      <c r="G206" s="41"/>
      <c r="H206" s="41"/>
      <c r="I206" s="220"/>
      <c r="J206" s="41"/>
      <c r="K206" s="41"/>
      <c r="L206" s="45"/>
      <c r="M206" s="221"/>
      <c r="N206" s="222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155</v>
      </c>
      <c r="AU206" s="18" t="s">
        <v>21</v>
      </c>
    </row>
    <row r="207" spans="1:51" s="13" customFormat="1" ht="12">
      <c r="A207" s="13"/>
      <c r="B207" s="227"/>
      <c r="C207" s="228"/>
      <c r="D207" s="218" t="s">
        <v>182</v>
      </c>
      <c r="E207" s="229" t="s">
        <v>37</v>
      </c>
      <c r="F207" s="230" t="s">
        <v>234</v>
      </c>
      <c r="G207" s="228"/>
      <c r="H207" s="231">
        <v>4</v>
      </c>
      <c r="I207" s="232"/>
      <c r="J207" s="228"/>
      <c r="K207" s="228"/>
      <c r="L207" s="233"/>
      <c r="M207" s="234"/>
      <c r="N207" s="235"/>
      <c r="O207" s="235"/>
      <c r="P207" s="235"/>
      <c r="Q207" s="235"/>
      <c r="R207" s="235"/>
      <c r="S207" s="235"/>
      <c r="T207" s="23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7" t="s">
        <v>182</v>
      </c>
      <c r="AU207" s="237" t="s">
        <v>21</v>
      </c>
      <c r="AV207" s="13" t="s">
        <v>86</v>
      </c>
      <c r="AW207" s="13" t="s">
        <v>38</v>
      </c>
      <c r="AX207" s="13" t="s">
        <v>77</v>
      </c>
      <c r="AY207" s="237" t="s">
        <v>149</v>
      </c>
    </row>
    <row r="208" spans="1:51" s="14" customFormat="1" ht="12">
      <c r="A208" s="14"/>
      <c r="B208" s="238"/>
      <c r="C208" s="239"/>
      <c r="D208" s="218" t="s">
        <v>182</v>
      </c>
      <c r="E208" s="240" t="s">
        <v>37</v>
      </c>
      <c r="F208" s="241" t="s">
        <v>187</v>
      </c>
      <c r="G208" s="239"/>
      <c r="H208" s="242">
        <v>4</v>
      </c>
      <c r="I208" s="243"/>
      <c r="J208" s="239"/>
      <c r="K208" s="239"/>
      <c r="L208" s="244"/>
      <c r="M208" s="245"/>
      <c r="N208" s="246"/>
      <c r="O208" s="246"/>
      <c r="P208" s="246"/>
      <c r="Q208" s="246"/>
      <c r="R208" s="246"/>
      <c r="S208" s="246"/>
      <c r="T208" s="247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8" t="s">
        <v>182</v>
      </c>
      <c r="AU208" s="248" t="s">
        <v>21</v>
      </c>
      <c r="AV208" s="14" t="s">
        <v>148</v>
      </c>
      <c r="AW208" s="14" t="s">
        <v>38</v>
      </c>
      <c r="AX208" s="14" t="s">
        <v>21</v>
      </c>
      <c r="AY208" s="248" t="s">
        <v>149</v>
      </c>
    </row>
    <row r="209" spans="1:65" s="2" customFormat="1" ht="33" customHeight="1">
      <c r="A209" s="39"/>
      <c r="B209" s="40"/>
      <c r="C209" s="205" t="s">
        <v>400</v>
      </c>
      <c r="D209" s="205" t="s">
        <v>151</v>
      </c>
      <c r="E209" s="206" t="s">
        <v>618</v>
      </c>
      <c r="F209" s="207" t="s">
        <v>736</v>
      </c>
      <c r="G209" s="208" t="s">
        <v>232</v>
      </c>
      <c r="H209" s="209">
        <v>16</v>
      </c>
      <c r="I209" s="210"/>
      <c r="J209" s="211">
        <f>ROUND(I209*H209,2)</f>
        <v>0</v>
      </c>
      <c r="K209" s="207" t="s">
        <v>37</v>
      </c>
      <c r="L209" s="45"/>
      <c r="M209" s="212" t="s">
        <v>37</v>
      </c>
      <c r="N209" s="213" t="s">
        <v>50</v>
      </c>
      <c r="O209" s="85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6" t="s">
        <v>148</v>
      </c>
      <c r="AT209" s="216" t="s">
        <v>151</v>
      </c>
      <c r="AU209" s="216" t="s">
        <v>21</v>
      </c>
      <c r="AY209" s="18" t="s">
        <v>149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148</v>
      </c>
      <c r="BK209" s="217">
        <f>ROUND(I209*H209,2)</f>
        <v>0</v>
      </c>
      <c r="BL209" s="18" t="s">
        <v>148</v>
      </c>
      <c r="BM209" s="216" t="s">
        <v>455</v>
      </c>
    </row>
    <row r="210" spans="1:47" s="2" customFormat="1" ht="12">
      <c r="A210" s="39"/>
      <c r="B210" s="40"/>
      <c r="C210" s="41"/>
      <c r="D210" s="218" t="s">
        <v>155</v>
      </c>
      <c r="E210" s="41"/>
      <c r="F210" s="219" t="s">
        <v>736</v>
      </c>
      <c r="G210" s="41"/>
      <c r="H210" s="41"/>
      <c r="I210" s="220"/>
      <c r="J210" s="41"/>
      <c r="K210" s="41"/>
      <c r="L210" s="45"/>
      <c r="M210" s="221"/>
      <c r="N210" s="222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155</v>
      </c>
      <c r="AU210" s="18" t="s">
        <v>21</v>
      </c>
    </row>
    <row r="211" spans="1:51" s="13" customFormat="1" ht="12">
      <c r="A211" s="13"/>
      <c r="B211" s="227"/>
      <c r="C211" s="228"/>
      <c r="D211" s="218" t="s">
        <v>182</v>
      </c>
      <c r="E211" s="229" t="s">
        <v>37</v>
      </c>
      <c r="F211" s="230" t="s">
        <v>735</v>
      </c>
      <c r="G211" s="228"/>
      <c r="H211" s="231">
        <v>16</v>
      </c>
      <c r="I211" s="232"/>
      <c r="J211" s="228"/>
      <c r="K211" s="228"/>
      <c r="L211" s="233"/>
      <c r="M211" s="234"/>
      <c r="N211" s="235"/>
      <c r="O211" s="235"/>
      <c r="P211" s="235"/>
      <c r="Q211" s="235"/>
      <c r="R211" s="235"/>
      <c r="S211" s="235"/>
      <c r="T211" s="23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7" t="s">
        <v>182</v>
      </c>
      <c r="AU211" s="237" t="s">
        <v>21</v>
      </c>
      <c r="AV211" s="13" t="s">
        <v>86</v>
      </c>
      <c r="AW211" s="13" t="s">
        <v>38</v>
      </c>
      <c r="AX211" s="13" t="s">
        <v>77</v>
      </c>
      <c r="AY211" s="237" t="s">
        <v>149</v>
      </c>
    </row>
    <row r="212" spans="1:51" s="14" customFormat="1" ht="12">
      <c r="A212" s="14"/>
      <c r="B212" s="238"/>
      <c r="C212" s="239"/>
      <c r="D212" s="218" t="s">
        <v>182</v>
      </c>
      <c r="E212" s="240" t="s">
        <v>37</v>
      </c>
      <c r="F212" s="241" t="s">
        <v>187</v>
      </c>
      <c r="G212" s="239"/>
      <c r="H212" s="242">
        <v>16</v>
      </c>
      <c r="I212" s="243"/>
      <c r="J212" s="239"/>
      <c r="K212" s="239"/>
      <c r="L212" s="244"/>
      <c r="M212" s="245"/>
      <c r="N212" s="246"/>
      <c r="O212" s="246"/>
      <c r="P212" s="246"/>
      <c r="Q212" s="246"/>
      <c r="R212" s="246"/>
      <c r="S212" s="246"/>
      <c r="T212" s="247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8" t="s">
        <v>182</v>
      </c>
      <c r="AU212" s="248" t="s">
        <v>21</v>
      </c>
      <c r="AV212" s="14" t="s">
        <v>148</v>
      </c>
      <c r="AW212" s="14" t="s">
        <v>38</v>
      </c>
      <c r="AX212" s="14" t="s">
        <v>21</v>
      </c>
      <c r="AY212" s="248" t="s">
        <v>149</v>
      </c>
    </row>
    <row r="213" spans="1:65" s="2" customFormat="1" ht="12">
      <c r="A213" s="39"/>
      <c r="B213" s="40"/>
      <c r="C213" s="205" t="s">
        <v>456</v>
      </c>
      <c r="D213" s="205" t="s">
        <v>151</v>
      </c>
      <c r="E213" s="206" t="s">
        <v>621</v>
      </c>
      <c r="F213" s="207" t="s">
        <v>633</v>
      </c>
      <c r="G213" s="208" t="s">
        <v>232</v>
      </c>
      <c r="H213" s="209">
        <v>12</v>
      </c>
      <c r="I213" s="210"/>
      <c r="J213" s="211">
        <f>ROUND(I213*H213,2)</f>
        <v>0</v>
      </c>
      <c r="K213" s="207" t="s">
        <v>37</v>
      </c>
      <c r="L213" s="45"/>
      <c r="M213" s="212" t="s">
        <v>37</v>
      </c>
      <c r="N213" s="213" t="s">
        <v>50</v>
      </c>
      <c r="O213" s="85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6" t="s">
        <v>148</v>
      </c>
      <c r="AT213" s="216" t="s">
        <v>151</v>
      </c>
      <c r="AU213" s="216" t="s">
        <v>21</v>
      </c>
      <c r="AY213" s="18" t="s">
        <v>149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148</v>
      </c>
      <c r="BK213" s="217">
        <f>ROUND(I213*H213,2)</f>
        <v>0</v>
      </c>
      <c r="BL213" s="18" t="s">
        <v>148</v>
      </c>
      <c r="BM213" s="216" t="s">
        <v>457</v>
      </c>
    </row>
    <row r="214" spans="1:47" s="2" customFormat="1" ht="12">
      <c r="A214" s="39"/>
      <c r="B214" s="40"/>
      <c r="C214" s="41"/>
      <c r="D214" s="218" t="s">
        <v>155</v>
      </c>
      <c r="E214" s="41"/>
      <c r="F214" s="219" t="s">
        <v>633</v>
      </c>
      <c r="G214" s="41"/>
      <c r="H214" s="41"/>
      <c r="I214" s="220"/>
      <c r="J214" s="41"/>
      <c r="K214" s="41"/>
      <c r="L214" s="45"/>
      <c r="M214" s="221"/>
      <c r="N214" s="222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155</v>
      </c>
      <c r="AU214" s="18" t="s">
        <v>21</v>
      </c>
    </row>
    <row r="215" spans="1:51" s="13" customFormat="1" ht="12">
      <c r="A215" s="13"/>
      <c r="B215" s="227"/>
      <c r="C215" s="228"/>
      <c r="D215" s="218" t="s">
        <v>182</v>
      </c>
      <c r="E215" s="229" t="s">
        <v>37</v>
      </c>
      <c r="F215" s="230" t="s">
        <v>484</v>
      </c>
      <c r="G215" s="228"/>
      <c r="H215" s="231">
        <v>12</v>
      </c>
      <c r="I215" s="232"/>
      <c r="J215" s="228"/>
      <c r="K215" s="228"/>
      <c r="L215" s="233"/>
      <c r="M215" s="234"/>
      <c r="N215" s="235"/>
      <c r="O215" s="235"/>
      <c r="P215" s="235"/>
      <c r="Q215" s="235"/>
      <c r="R215" s="235"/>
      <c r="S215" s="235"/>
      <c r="T215" s="23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7" t="s">
        <v>182</v>
      </c>
      <c r="AU215" s="237" t="s">
        <v>21</v>
      </c>
      <c r="AV215" s="13" t="s">
        <v>86</v>
      </c>
      <c r="AW215" s="13" t="s">
        <v>38</v>
      </c>
      <c r="AX215" s="13" t="s">
        <v>77</v>
      </c>
      <c r="AY215" s="237" t="s">
        <v>149</v>
      </c>
    </row>
    <row r="216" spans="1:51" s="14" customFormat="1" ht="12">
      <c r="A216" s="14"/>
      <c r="B216" s="238"/>
      <c r="C216" s="239"/>
      <c r="D216" s="218" t="s">
        <v>182</v>
      </c>
      <c r="E216" s="240" t="s">
        <v>37</v>
      </c>
      <c r="F216" s="241" t="s">
        <v>187</v>
      </c>
      <c r="G216" s="239"/>
      <c r="H216" s="242">
        <v>12</v>
      </c>
      <c r="I216" s="243"/>
      <c r="J216" s="239"/>
      <c r="K216" s="239"/>
      <c r="L216" s="244"/>
      <c r="M216" s="245"/>
      <c r="N216" s="246"/>
      <c r="O216" s="246"/>
      <c r="P216" s="246"/>
      <c r="Q216" s="246"/>
      <c r="R216" s="246"/>
      <c r="S216" s="246"/>
      <c r="T216" s="247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8" t="s">
        <v>182</v>
      </c>
      <c r="AU216" s="248" t="s">
        <v>21</v>
      </c>
      <c r="AV216" s="14" t="s">
        <v>148</v>
      </c>
      <c r="AW216" s="14" t="s">
        <v>38</v>
      </c>
      <c r="AX216" s="14" t="s">
        <v>21</v>
      </c>
      <c r="AY216" s="248" t="s">
        <v>149</v>
      </c>
    </row>
    <row r="217" spans="1:65" s="2" customFormat="1" ht="24.15" customHeight="1">
      <c r="A217" s="39"/>
      <c r="B217" s="40"/>
      <c r="C217" s="205" t="s">
        <v>401</v>
      </c>
      <c r="D217" s="205" t="s">
        <v>151</v>
      </c>
      <c r="E217" s="206" t="s">
        <v>625</v>
      </c>
      <c r="F217" s="207" t="s">
        <v>636</v>
      </c>
      <c r="G217" s="208" t="s">
        <v>232</v>
      </c>
      <c r="H217" s="209">
        <v>3</v>
      </c>
      <c r="I217" s="210"/>
      <c r="J217" s="211">
        <f>ROUND(I217*H217,2)</f>
        <v>0</v>
      </c>
      <c r="K217" s="207" t="s">
        <v>37</v>
      </c>
      <c r="L217" s="45"/>
      <c r="M217" s="212" t="s">
        <v>37</v>
      </c>
      <c r="N217" s="213" t="s">
        <v>50</v>
      </c>
      <c r="O217" s="85"/>
      <c r="P217" s="214">
        <f>O217*H217</f>
        <v>0</v>
      </c>
      <c r="Q217" s="214">
        <v>0</v>
      </c>
      <c r="R217" s="214">
        <f>Q217*H217</f>
        <v>0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148</v>
      </c>
      <c r="AT217" s="216" t="s">
        <v>151</v>
      </c>
      <c r="AU217" s="216" t="s">
        <v>21</v>
      </c>
      <c r="AY217" s="18" t="s">
        <v>149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148</v>
      </c>
      <c r="BK217" s="217">
        <f>ROUND(I217*H217,2)</f>
        <v>0</v>
      </c>
      <c r="BL217" s="18" t="s">
        <v>148</v>
      </c>
      <c r="BM217" s="216" t="s">
        <v>459</v>
      </c>
    </row>
    <row r="218" spans="1:47" s="2" customFormat="1" ht="12">
      <c r="A218" s="39"/>
      <c r="B218" s="40"/>
      <c r="C218" s="41"/>
      <c r="D218" s="218" t="s">
        <v>155</v>
      </c>
      <c r="E218" s="41"/>
      <c r="F218" s="219" t="s">
        <v>636</v>
      </c>
      <c r="G218" s="41"/>
      <c r="H218" s="41"/>
      <c r="I218" s="220"/>
      <c r="J218" s="41"/>
      <c r="K218" s="41"/>
      <c r="L218" s="45"/>
      <c r="M218" s="221"/>
      <c r="N218" s="222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155</v>
      </c>
      <c r="AU218" s="18" t="s">
        <v>21</v>
      </c>
    </row>
    <row r="219" spans="1:51" s="13" customFormat="1" ht="12">
      <c r="A219" s="13"/>
      <c r="B219" s="227"/>
      <c r="C219" s="228"/>
      <c r="D219" s="218" t="s">
        <v>182</v>
      </c>
      <c r="E219" s="229" t="s">
        <v>37</v>
      </c>
      <c r="F219" s="230" t="s">
        <v>370</v>
      </c>
      <c r="G219" s="228"/>
      <c r="H219" s="231">
        <v>3</v>
      </c>
      <c r="I219" s="232"/>
      <c r="J219" s="228"/>
      <c r="K219" s="228"/>
      <c r="L219" s="233"/>
      <c r="M219" s="234"/>
      <c r="N219" s="235"/>
      <c r="O219" s="235"/>
      <c r="P219" s="235"/>
      <c r="Q219" s="235"/>
      <c r="R219" s="235"/>
      <c r="S219" s="235"/>
      <c r="T219" s="23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7" t="s">
        <v>182</v>
      </c>
      <c r="AU219" s="237" t="s">
        <v>21</v>
      </c>
      <c r="AV219" s="13" t="s">
        <v>86</v>
      </c>
      <c r="AW219" s="13" t="s">
        <v>38</v>
      </c>
      <c r="AX219" s="13" t="s">
        <v>77</v>
      </c>
      <c r="AY219" s="237" t="s">
        <v>149</v>
      </c>
    </row>
    <row r="220" spans="1:51" s="14" customFormat="1" ht="12">
      <c r="A220" s="14"/>
      <c r="B220" s="238"/>
      <c r="C220" s="239"/>
      <c r="D220" s="218" t="s">
        <v>182</v>
      </c>
      <c r="E220" s="240" t="s">
        <v>37</v>
      </c>
      <c r="F220" s="241" t="s">
        <v>187</v>
      </c>
      <c r="G220" s="239"/>
      <c r="H220" s="242">
        <v>3</v>
      </c>
      <c r="I220" s="243"/>
      <c r="J220" s="239"/>
      <c r="K220" s="239"/>
      <c r="L220" s="244"/>
      <c r="M220" s="245"/>
      <c r="N220" s="246"/>
      <c r="O220" s="246"/>
      <c r="P220" s="246"/>
      <c r="Q220" s="246"/>
      <c r="R220" s="246"/>
      <c r="S220" s="246"/>
      <c r="T220" s="247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8" t="s">
        <v>182</v>
      </c>
      <c r="AU220" s="248" t="s">
        <v>21</v>
      </c>
      <c r="AV220" s="14" t="s">
        <v>148</v>
      </c>
      <c r="AW220" s="14" t="s">
        <v>38</v>
      </c>
      <c r="AX220" s="14" t="s">
        <v>21</v>
      </c>
      <c r="AY220" s="248" t="s">
        <v>149</v>
      </c>
    </row>
    <row r="221" spans="1:65" s="2" customFormat="1" ht="12">
      <c r="A221" s="39"/>
      <c r="B221" s="40"/>
      <c r="C221" s="205" t="s">
        <v>460</v>
      </c>
      <c r="D221" s="205" t="s">
        <v>151</v>
      </c>
      <c r="E221" s="206" t="s">
        <v>628</v>
      </c>
      <c r="F221" s="207" t="s">
        <v>640</v>
      </c>
      <c r="G221" s="208" t="s">
        <v>232</v>
      </c>
      <c r="H221" s="209">
        <v>1</v>
      </c>
      <c r="I221" s="210"/>
      <c r="J221" s="211">
        <f>ROUND(I221*H221,2)</f>
        <v>0</v>
      </c>
      <c r="K221" s="207" t="s">
        <v>37</v>
      </c>
      <c r="L221" s="45"/>
      <c r="M221" s="212" t="s">
        <v>37</v>
      </c>
      <c r="N221" s="213" t="s">
        <v>50</v>
      </c>
      <c r="O221" s="85"/>
      <c r="P221" s="214">
        <f>O221*H221</f>
        <v>0</v>
      </c>
      <c r="Q221" s="214">
        <v>0</v>
      </c>
      <c r="R221" s="214">
        <f>Q221*H221</f>
        <v>0</v>
      </c>
      <c r="S221" s="214">
        <v>0</v>
      </c>
      <c r="T221" s="21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6" t="s">
        <v>148</v>
      </c>
      <c r="AT221" s="216" t="s">
        <v>151</v>
      </c>
      <c r="AU221" s="216" t="s">
        <v>21</v>
      </c>
      <c r="AY221" s="18" t="s">
        <v>149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8" t="s">
        <v>148</v>
      </c>
      <c r="BK221" s="217">
        <f>ROUND(I221*H221,2)</f>
        <v>0</v>
      </c>
      <c r="BL221" s="18" t="s">
        <v>148</v>
      </c>
      <c r="BM221" s="216" t="s">
        <v>461</v>
      </c>
    </row>
    <row r="222" spans="1:47" s="2" customFormat="1" ht="12">
      <c r="A222" s="39"/>
      <c r="B222" s="40"/>
      <c r="C222" s="41"/>
      <c r="D222" s="218" t="s">
        <v>155</v>
      </c>
      <c r="E222" s="41"/>
      <c r="F222" s="219" t="s">
        <v>640</v>
      </c>
      <c r="G222" s="41"/>
      <c r="H222" s="41"/>
      <c r="I222" s="220"/>
      <c r="J222" s="41"/>
      <c r="K222" s="41"/>
      <c r="L222" s="45"/>
      <c r="M222" s="221"/>
      <c r="N222" s="222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155</v>
      </c>
      <c r="AU222" s="18" t="s">
        <v>21</v>
      </c>
    </row>
    <row r="223" spans="1:51" s="13" customFormat="1" ht="12">
      <c r="A223" s="13"/>
      <c r="B223" s="227"/>
      <c r="C223" s="228"/>
      <c r="D223" s="218" t="s">
        <v>182</v>
      </c>
      <c r="E223" s="229" t="s">
        <v>37</v>
      </c>
      <c r="F223" s="230" t="s">
        <v>322</v>
      </c>
      <c r="G223" s="228"/>
      <c r="H223" s="231">
        <v>1</v>
      </c>
      <c r="I223" s="232"/>
      <c r="J223" s="228"/>
      <c r="K223" s="228"/>
      <c r="L223" s="233"/>
      <c r="M223" s="234"/>
      <c r="N223" s="235"/>
      <c r="O223" s="235"/>
      <c r="P223" s="235"/>
      <c r="Q223" s="235"/>
      <c r="R223" s="235"/>
      <c r="S223" s="235"/>
      <c r="T223" s="23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7" t="s">
        <v>182</v>
      </c>
      <c r="AU223" s="237" t="s">
        <v>21</v>
      </c>
      <c r="AV223" s="13" t="s">
        <v>86</v>
      </c>
      <c r="AW223" s="13" t="s">
        <v>38</v>
      </c>
      <c r="AX223" s="13" t="s">
        <v>77</v>
      </c>
      <c r="AY223" s="237" t="s">
        <v>149</v>
      </c>
    </row>
    <row r="224" spans="1:51" s="14" customFormat="1" ht="12">
      <c r="A224" s="14"/>
      <c r="B224" s="238"/>
      <c r="C224" s="239"/>
      <c r="D224" s="218" t="s">
        <v>182</v>
      </c>
      <c r="E224" s="240" t="s">
        <v>37</v>
      </c>
      <c r="F224" s="241" t="s">
        <v>187</v>
      </c>
      <c r="G224" s="239"/>
      <c r="H224" s="242">
        <v>1</v>
      </c>
      <c r="I224" s="243"/>
      <c r="J224" s="239"/>
      <c r="K224" s="239"/>
      <c r="L224" s="244"/>
      <c r="M224" s="245"/>
      <c r="N224" s="246"/>
      <c r="O224" s="246"/>
      <c r="P224" s="246"/>
      <c r="Q224" s="246"/>
      <c r="R224" s="246"/>
      <c r="S224" s="246"/>
      <c r="T224" s="247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8" t="s">
        <v>182</v>
      </c>
      <c r="AU224" s="248" t="s">
        <v>21</v>
      </c>
      <c r="AV224" s="14" t="s">
        <v>148</v>
      </c>
      <c r="AW224" s="14" t="s">
        <v>38</v>
      </c>
      <c r="AX224" s="14" t="s">
        <v>21</v>
      </c>
      <c r="AY224" s="248" t="s">
        <v>149</v>
      </c>
    </row>
    <row r="225" spans="1:65" s="2" customFormat="1" ht="24.15" customHeight="1">
      <c r="A225" s="39"/>
      <c r="B225" s="40"/>
      <c r="C225" s="205" t="s">
        <v>405</v>
      </c>
      <c r="D225" s="205" t="s">
        <v>151</v>
      </c>
      <c r="E225" s="206" t="s">
        <v>632</v>
      </c>
      <c r="F225" s="207" t="s">
        <v>647</v>
      </c>
      <c r="G225" s="208" t="s">
        <v>320</v>
      </c>
      <c r="H225" s="209">
        <v>1</v>
      </c>
      <c r="I225" s="210"/>
      <c r="J225" s="211">
        <f>ROUND(I225*H225,2)</f>
        <v>0</v>
      </c>
      <c r="K225" s="207" t="s">
        <v>37</v>
      </c>
      <c r="L225" s="45"/>
      <c r="M225" s="212" t="s">
        <v>37</v>
      </c>
      <c r="N225" s="213" t="s">
        <v>50</v>
      </c>
      <c r="O225" s="85"/>
      <c r="P225" s="214">
        <f>O225*H225</f>
        <v>0</v>
      </c>
      <c r="Q225" s="214">
        <v>0</v>
      </c>
      <c r="R225" s="214">
        <f>Q225*H225</f>
        <v>0</v>
      </c>
      <c r="S225" s="214">
        <v>0</v>
      </c>
      <c r="T225" s="215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6" t="s">
        <v>148</v>
      </c>
      <c r="AT225" s="216" t="s">
        <v>151</v>
      </c>
      <c r="AU225" s="216" t="s">
        <v>21</v>
      </c>
      <c r="AY225" s="18" t="s">
        <v>149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8" t="s">
        <v>148</v>
      </c>
      <c r="BK225" s="217">
        <f>ROUND(I225*H225,2)</f>
        <v>0</v>
      </c>
      <c r="BL225" s="18" t="s">
        <v>148</v>
      </c>
      <c r="BM225" s="216" t="s">
        <v>602</v>
      </c>
    </row>
    <row r="226" spans="1:47" s="2" customFormat="1" ht="12">
      <c r="A226" s="39"/>
      <c r="B226" s="40"/>
      <c r="C226" s="41"/>
      <c r="D226" s="218" t="s">
        <v>155</v>
      </c>
      <c r="E226" s="41"/>
      <c r="F226" s="219" t="s">
        <v>647</v>
      </c>
      <c r="G226" s="41"/>
      <c r="H226" s="41"/>
      <c r="I226" s="220"/>
      <c r="J226" s="41"/>
      <c r="K226" s="41"/>
      <c r="L226" s="45"/>
      <c r="M226" s="221"/>
      <c r="N226" s="222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155</v>
      </c>
      <c r="AU226" s="18" t="s">
        <v>21</v>
      </c>
    </row>
    <row r="227" spans="1:65" s="2" customFormat="1" ht="12">
      <c r="A227" s="39"/>
      <c r="B227" s="40"/>
      <c r="C227" s="249" t="s">
        <v>603</v>
      </c>
      <c r="D227" s="249" t="s">
        <v>252</v>
      </c>
      <c r="E227" s="250" t="s">
        <v>594</v>
      </c>
      <c r="F227" s="251" t="s">
        <v>649</v>
      </c>
      <c r="G227" s="252" t="s">
        <v>232</v>
      </c>
      <c r="H227" s="253">
        <v>4</v>
      </c>
      <c r="I227" s="254"/>
      <c r="J227" s="255">
        <f>ROUND(I227*H227,2)</f>
        <v>0</v>
      </c>
      <c r="K227" s="251" t="s">
        <v>37</v>
      </c>
      <c r="L227" s="256"/>
      <c r="M227" s="257" t="s">
        <v>37</v>
      </c>
      <c r="N227" s="258" t="s">
        <v>50</v>
      </c>
      <c r="O227" s="85"/>
      <c r="P227" s="214">
        <f>O227*H227</f>
        <v>0</v>
      </c>
      <c r="Q227" s="214">
        <v>0</v>
      </c>
      <c r="R227" s="214">
        <f>Q227*H227</f>
        <v>0</v>
      </c>
      <c r="S227" s="214">
        <v>0</v>
      </c>
      <c r="T227" s="215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6" t="s">
        <v>164</v>
      </c>
      <c r="AT227" s="216" t="s">
        <v>252</v>
      </c>
      <c r="AU227" s="216" t="s">
        <v>21</v>
      </c>
      <c r="AY227" s="18" t="s">
        <v>149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8" t="s">
        <v>148</v>
      </c>
      <c r="BK227" s="217">
        <f>ROUND(I227*H227,2)</f>
        <v>0</v>
      </c>
      <c r="BL227" s="18" t="s">
        <v>148</v>
      </c>
      <c r="BM227" s="216" t="s">
        <v>606</v>
      </c>
    </row>
    <row r="228" spans="1:47" s="2" customFormat="1" ht="12">
      <c r="A228" s="39"/>
      <c r="B228" s="40"/>
      <c r="C228" s="41"/>
      <c r="D228" s="218" t="s">
        <v>155</v>
      </c>
      <c r="E228" s="41"/>
      <c r="F228" s="219" t="s">
        <v>649</v>
      </c>
      <c r="G228" s="41"/>
      <c r="H228" s="41"/>
      <c r="I228" s="220"/>
      <c r="J228" s="41"/>
      <c r="K228" s="41"/>
      <c r="L228" s="45"/>
      <c r="M228" s="221"/>
      <c r="N228" s="222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155</v>
      </c>
      <c r="AU228" s="18" t="s">
        <v>21</v>
      </c>
    </row>
    <row r="229" spans="1:51" s="13" customFormat="1" ht="12">
      <c r="A229" s="13"/>
      <c r="B229" s="227"/>
      <c r="C229" s="228"/>
      <c r="D229" s="218" t="s">
        <v>182</v>
      </c>
      <c r="E229" s="229" t="s">
        <v>37</v>
      </c>
      <c r="F229" s="230" t="s">
        <v>234</v>
      </c>
      <c r="G229" s="228"/>
      <c r="H229" s="231">
        <v>4</v>
      </c>
      <c r="I229" s="232"/>
      <c r="J229" s="228"/>
      <c r="K229" s="228"/>
      <c r="L229" s="233"/>
      <c r="M229" s="234"/>
      <c r="N229" s="235"/>
      <c r="O229" s="235"/>
      <c r="P229" s="235"/>
      <c r="Q229" s="235"/>
      <c r="R229" s="235"/>
      <c r="S229" s="235"/>
      <c r="T229" s="23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7" t="s">
        <v>182</v>
      </c>
      <c r="AU229" s="237" t="s">
        <v>21</v>
      </c>
      <c r="AV229" s="13" t="s">
        <v>86</v>
      </c>
      <c r="AW229" s="13" t="s">
        <v>38</v>
      </c>
      <c r="AX229" s="13" t="s">
        <v>77</v>
      </c>
      <c r="AY229" s="237" t="s">
        <v>149</v>
      </c>
    </row>
    <row r="230" spans="1:51" s="14" customFormat="1" ht="12">
      <c r="A230" s="14"/>
      <c r="B230" s="238"/>
      <c r="C230" s="239"/>
      <c r="D230" s="218" t="s">
        <v>182</v>
      </c>
      <c r="E230" s="240" t="s">
        <v>37</v>
      </c>
      <c r="F230" s="241" t="s">
        <v>187</v>
      </c>
      <c r="G230" s="239"/>
      <c r="H230" s="242">
        <v>4</v>
      </c>
      <c r="I230" s="243"/>
      <c r="J230" s="239"/>
      <c r="K230" s="239"/>
      <c r="L230" s="244"/>
      <c r="M230" s="245"/>
      <c r="N230" s="246"/>
      <c r="O230" s="246"/>
      <c r="P230" s="246"/>
      <c r="Q230" s="246"/>
      <c r="R230" s="246"/>
      <c r="S230" s="246"/>
      <c r="T230" s="247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8" t="s">
        <v>182</v>
      </c>
      <c r="AU230" s="248" t="s">
        <v>21</v>
      </c>
      <c r="AV230" s="14" t="s">
        <v>148</v>
      </c>
      <c r="AW230" s="14" t="s">
        <v>38</v>
      </c>
      <c r="AX230" s="14" t="s">
        <v>21</v>
      </c>
      <c r="AY230" s="248" t="s">
        <v>149</v>
      </c>
    </row>
    <row r="231" spans="1:65" s="2" customFormat="1" ht="33" customHeight="1">
      <c r="A231" s="39"/>
      <c r="B231" s="40"/>
      <c r="C231" s="249" t="s">
        <v>408</v>
      </c>
      <c r="D231" s="249" t="s">
        <v>252</v>
      </c>
      <c r="E231" s="250" t="s">
        <v>597</v>
      </c>
      <c r="F231" s="251" t="s">
        <v>737</v>
      </c>
      <c r="G231" s="252" t="s">
        <v>232</v>
      </c>
      <c r="H231" s="253">
        <v>16</v>
      </c>
      <c r="I231" s="254"/>
      <c r="J231" s="255">
        <f>ROUND(I231*H231,2)</f>
        <v>0</v>
      </c>
      <c r="K231" s="251" t="s">
        <v>37</v>
      </c>
      <c r="L231" s="256"/>
      <c r="M231" s="257" t="s">
        <v>37</v>
      </c>
      <c r="N231" s="258" t="s">
        <v>50</v>
      </c>
      <c r="O231" s="85"/>
      <c r="P231" s="214">
        <f>O231*H231</f>
        <v>0</v>
      </c>
      <c r="Q231" s="214">
        <v>0</v>
      </c>
      <c r="R231" s="214">
        <f>Q231*H231</f>
        <v>0</v>
      </c>
      <c r="S231" s="214">
        <v>0</v>
      </c>
      <c r="T231" s="215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6" t="s">
        <v>164</v>
      </c>
      <c r="AT231" s="216" t="s">
        <v>252</v>
      </c>
      <c r="AU231" s="216" t="s">
        <v>21</v>
      </c>
      <c r="AY231" s="18" t="s">
        <v>149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8" t="s">
        <v>148</v>
      </c>
      <c r="BK231" s="217">
        <f>ROUND(I231*H231,2)</f>
        <v>0</v>
      </c>
      <c r="BL231" s="18" t="s">
        <v>148</v>
      </c>
      <c r="BM231" s="216" t="s">
        <v>609</v>
      </c>
    </row>
    <row r="232" spans="1:47" s="2" customFormat="1" ht="12">
      <c r="A232" s="39"/>
      <c r="B232" s="40"/>
      <c r="C232" s="41"/>
      <c r="D232" s="218" t="s">
        <v>155</v>
      </c>
      <c r="E232" s="41"/>
      <c r="F232" s="219" t="s">
        <v>737</v>
      </c>
      <c r="G232" s="41"/>
      <c r="H232" s="41"/>
      <c r="I232" s="220"/>
      <c r="J232" s="41"/>
      <c r="K232" s="41"/>
      <c r="L232" s="45"/>
      <c r="M232" s="221"/>
      <c r="N232" s="222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155</v>
      </c>
      <c r="AU232" s="18" t="s">
        <v>21</v>
      </c>
    </row>
    <row r="233" spans="1:51" s="13" customFormat="1" ht="12">
      <c r="A233" s="13"/>
      <c r="B233" s="227"/>
      <c r="C233" s="228"/>
      <c r="D233" s="218" t="s">
        <v>182</v>
      </c>
      <c r="E233" s="229" t="s">
        <v>37</v>
      </c>
      <c r="F233" s="230" t="s">
        <v>735</v>
      </c>
      <c r="G233" s="228"/>
      <c r="H233" s="231">
        <v>16</v>
      </c>
      <c r="I233" s="232"/>
      <c r="J233" s="228"/>
      <c r="K233" s="228"/>
      <c r="L233" s="233"/>
      <c r="M233" s="234"/>
      <c r="N233" s="235"/>
      <c r="O233" s="235"/>
      <c r="P233" s="235"/>
      <c r="Q233" s="235"/>
      <c r="R233" s="235"/>
      <c r="S233" s="235"/>
      <c r="T233" s="23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7" t="s">
        <v>182</v>
      </c>
      <c r="AU233" s="237" t="s">
        <v>21</v>
      </c>
      <c r="AV233" s="13" t="s">
        <v>86</v>
      </c>
      <c r="AW233" s="13" t="s">
        <v>38</v>
      </c>
      <c r="AX233" s="13" t="s">
        <v>77</v>
      </c>
      <c r="AY233" s="237" t="s">
        <v>149</v>
      </c>
    </row>
    <row r="234" spans="1:51" s="14" customFormat="1" ht="12">
      <c r="A234" s="14"/>
      <c r="B234" s="238"/>
      <c r="C234" s="239"/>
      <c r="D234" s="218" t="s">
        <v>182</v>
      </c>
      <c r="E234" s="240" t="s">
        <v>37</v>
      </c>
      <c r="F234" s="241" t="s">
        <v>187</v>
      </c>
      <c r="G234" s="239"/>
      <c r="H234" s="242">
        <v>16</v>
      </c>
      <c r="I234" s="243"/>
      <c r="J234" s="239"/>
      <c r="K234" s="239"/>
      <c r="L234" s="244"/>
      <c r="M234" s="245"/>
      <c r="N234" s="246"/>
      <c r="O234" s="246"/>
      <c r="P234" s="246"/>
      <c r="Q234" s="246"/>
      <c r="R234" s="246"/>
      <c r="S234" s="246"/>
      <c r="T234" s="247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8" t="s">
        <v>182</v>
      </c>
      <c r="AU234" s="248" t="s">
        <v>21</v>
      </c>
      <c r="AV234" s="14" t="s">
        <v>148</v>
      </c>
      <c r="AW234" s="14" t="s">
        <v>38</v>
      </c>
      <c r="AX234" s="14" t="s">
        <v>21</v>
      </c>
      <c r="AY234" s="248" t="s">
        <v>149</v>
      </c>
    </row>
    <row r="235" spans="1:65" s="2" customFormat="1" ht="12">
      <c r="A235" s="39"/>
      <c r="B235" s="40"/>
      <c r="C235" s="249" t="s">
        <v>610</v>
      </c>
      <c r="D235" s="249" t="s">
        <v>252</v>
      </c>
      <c r="E235" s="250" t="s">
        <v>600</v>
      </c>
      <c r="F235" s="251" t="s">
        <v>657</v>
      </c>
      <c r="G235" s="252" t="s">
        <v>232</v>
      </c>
      <c r="H235" s="253">
        <v>12</v>
      </c>
      <c r="I235" s="254"/>
      <c r="J235" s="255">
        <f>ROUND(I235*H235,2)</f>
        <v>0</v>
      </c>
      <c r="K235" s="251" t="s">
        <v>37</v>
      </c>
      <c r="L235" s="256"/>
      <c r="M235" s="257" t="s">
        <v>37</v>
      </c>
      <c r="N235" s="258" t="s">
        <v>50</v>
      </c>
      <c r="O235" s="85"/>
      <c r="P235" s="214">
        <f>O235*H235</f>
        <v>0</v>
      </c>
      <c r="Q235" s="214">
        <v>0</v>
      </c>
      <c r="R235" s="214">
        <f>Q235*H235</f>
        <v>0</v>
      </c>
      <c r="S235" s="214">
        <v>0</v>
      </c>
      <c r="T235" s="215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6" t="s">
        <v>164</v>
      </c>
      <c r="AT235" s="216" t="s">
        <v>252</v>
      </c>
      <c r="AU235" s="216" t="s">
        <v>21</v>
      </c>
      <c r="AY235" s="18" t="s">
        <v>149</v>
      </c>
      <c r="BE235" s="217">
        <f>IF(N235="základní",J235,0)</f>
        <v>0</v>
      </c>
      <c r="BF235" s="217">
        <f>IF(N235="snížená",J235,0)</f>
        <v>0</v>
      </c>
      <c r="BG235" s="217">
        <f>IF(N235="zákl. přenesená",J235,0)</f>
        <v>0</v>
      </c>
      <c r="BH235" s="217">
        <f>IF(N235="sníž. přenesená",J235,0)</f>
        <v>0</v>
      </c>
      <c r="BI235" s="217">
        <f>IF(N235="nulová",J235,0)</f>
        <v>0</v>
      </c>
      <c r="BJ235" s="18" t="s">
        <v>148</v>
      </c>
      <c r="BK235" s="217">
        <f>ROUND(I235*H235,2)</f>
        <v>0</v>
      </c>
      <c r="BL235" s="18" t="s">
        <v>148</v>
      </c>
      <c r="BM235" s="216" t="s">
        <v>613</v>
      </c>
    </row>
    <row r="236" spans="1:47" s="2" customFormat="1" ht="12">
      <c r="A236" s="39"/>
      <c r="B236" s="40"/>
      <c r="C236" s="41"/>
      <c r="D236" s="218" t="s">
        <v>155</v>
      </c>
      <c r="E236" s="41"/>
      <c r="F236" s="219" t="s">
        <v>657</v>
      </c>
      <c r="G236" s="41"/>
      <c r="H236" s="41"/>
      <c r="I236" s="220"/>
      <c r="J236" s="41"/>
      <c r="K236" s="41"/>
      <c r="L236" s="45"/>
      <c r="M236" s="221"/>
      <c r="N236" s="222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155</v>
      </c>
      <c r="AU236" s="18" t="s">
        <v>21</v>
      </c>
    </row>
    <row r="237" spans="1:51" s="13" customFormat="1" ht="12">
      <c r="A237" s="13"/>
      <c r="B237" s="227"/>
      <c r="C237" s="228"/>
      <c r="D237" s="218" t="s">
        <v>182</v>
      </c>
      <c r="E237" s="229" t="s">
        <v>37</v>
      </c>
      <c r="F237" s="230" t="s">
        <v>484</v>
      </c>
      <c r="G237" s="228"/>
      <c r="H237" s="231">
        <v>12</v>
      </c>
      <c r="I237" s="232"/>
      <c r="J237" s="228"/>
      <c r="K237" s="228"/>
      <c r="L237" s="233"/>
      <c r="M237" s="234"/>
      <c r="N237" s="235"/>
      <c r="O237" s="235"/>
      <c r="P237" s="235"/>
      <c r="Q237" s="235"/>
      <c r="R237" s="235"/>
      <c r="S237" s="235"/>
      <c r="T237" s="23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7" t="s">
        <v>182</v>
      </c>
      <c r="AU237" s="237" t="s">
        <v>21</v>
      </c>
      <c r="AV237" s="13" t="s">
        <v>86</v>
      </c>
      <c r="AW237" s="13" t="s">
        <v>38</v>
      </c>
      <c r="AX237" s="13" t="s">
        <v>77</v>
      </c>
      <c r="AY237" s="237" t="s">
        <v>149</v>
      </c>
    </row>
    <row r="238" spans="1:51" s="14" customFormat="1" ht="12">
      <c r="A238" s="14"/>
      <c r="B238" s="238"/>
      <c r="C238" s="239"/>
      <c r="D238" s="218" t="s">
        <v>182</v>
      </c>
      <c r="E238" s="240" t="s">
        <v>37</v>
      </c>
      <c r="F238" s="241" t="s">
        <v>187</v>
      </c>
      <c r="G238" s="239"/>
      <c r="H238" s="242">
        <v>12</v>
      </c>
      <c r="I238" s="243"/>
      <c r="J238" s="239"/>
      <c r="K238" s="239"/>
      <c r="L238" s="244"/>
      <c r="M238" s="245"/>
      <c r="N238" s="246"/>
      <c r="O238" s="246"/>
      <c r="P238" s="246"/>
      <c r="Q238" s="246"/>
      <c r="R238" s="246"/>
      <c r="S238" s="246"/>
      <c r="T238" s="247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8" t="s">
        <v>182</v>
      </c>
      <c r="AU238" s="248" t="s">
        <v>21</v>
      </c>
      <c r="AV238" s="14" t="s">
        <v>148</v>
      </c>
      <c r="AW238" s="14" t="s">
        <v>38</v>
      </c>
      <c r="AX238" s="14" t="s">
        <v>21</v>
      </c>
      <c r="AY238" s="248" t="s">
        <v>149</v>
      </c>
    </row>
    <row r="239" spans="1:65" s="2" customFormat="1" ht="24.15" customHeight="1">
      <c r="A239" s="39"/>
      <c r="B239" s="40"/>
      <c r="C239" s="249" t="s">
        <v>411</v>
      </c>
      <c r="D239" s="249" t="s">
        <v>252</v>
      </c>
      <c r="E239" s="250" t="s">
        <v>604</v>
      </c>
      <c r="F239" s="251" t="s">
        <v>659</v>
      </c>
      <c r="G239" s="252" t="s">
        <v>232</v>
      </c>
      <c r="H239" s="253">
        <v>3</v>
      </c>
      <c r="I239" s="254"/>
      <c r="J239" s="255">
        <f>ROUND(I239*H239,2)</f>
        <v>0</v>
      </c>
      <c r="K239" s="251" t="s">
        <v>37</v>
      </c>
      <c r="L239" s="256"/>
      <c r="M239" s="257" t="s">
        <v>37</v>
      </c>
      <c r="N239" s="258" t="s">
        <v>50</v>
      </c>
      <c r="O239" s="85"/>
      <c r="P239" s="214">
        <f>O239*H239</f>
        <v>0</v>
      </c>
      <c r="Q239" s="214">
        <v>0</v>
      </c>
      <c r="R239" s="214">
        <f>Q239*H239</f>
        <v>0</v>
      </c>
      <c r="S239" s="214">
        <v>0</v>
      </c>
      <c r="T239" s="215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6" t="s">
        <v>164</v>
      </c>
      <c r="AT239" s="216" t="s">
        <v>252</v>
      </c>
      <c r="AU239" s="216" t="s">
        <v>21</v>
      </c>
      <c r="AY239" s="18" t="s">
        <v>149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8" t="s">
        <v>148</v>
      </c>
      <c r="BK239" s="217">
        <f>ROUND(I239*H239,2)</f>
        <v>0</v>
      </c>
      <c r="BL239" s="18" t="s">
        <v>148</v>
      </c>
      <c r="BM239" s="216" t="s">
        <v>616</v>
      </c>
    </row>
    <row r="240" spans="1:47" s="2" customFormat="1" ht="12">
      <c r="A240" s="39"/>
      <c r="B240" s="40"/>
      <c r="C240" s="41"/>
      <c r="D240" s="218" t="s">
        <v>155</v>
      </c>
      <c r="E240" s="41"/>
      <c r="F240" s="219" t="s">
        <v>659</v>
      </c>
      <c r="G240" s="41"/>
      <c r="H240" s="41"/>
      <c r="I240" s="220"/>
      <c r="J240" s="41"/>
      <c r="K240" s="41"/>
      <c r="L240" s="45"/>
      <c r="M240" s="221"/>
      <c r="N240" s="222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155</v>
      </c>
      <c r="AU240" s="18" t="s">
        <v>21</v>
      </c>
    </row>
    <row r="241" spans="1:51" s="13" customFormat="1" ht="12">
      <c r="A241" s="13"/>
      <c r="B241" s="227"/>
      <c r="C241" s="228"/>
      <c r="D241" s="218" t="s">
        <v>182</v>
      </c>
      <c r="E241" s="229" t="s">
        <v>37</v>
      </c>
      <c r="F241" s="230" t="s">
        <v>370</v>
      </c>
      <c r="G241" s="228"/>
      <c r="H241" s="231">
        <v>3</v>
      </c>
      <c r="I241" s="232"/>
      <c r="J241" s="228"/>
      <c r="K241" s="228"/>
      <c r="L241" s="233"/>
      <c r="M241" s="234"/>
      <c r="N241" s="235"/>
      <c r="O241" s="235"/>
      <c r="P241" s="235"/>
      <c r="Q241" s="235"/>
      <c r="R241" s="235"/>
      <c r="S241" s="235"/>
      <c r="T241" s="23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7" t="s">
        <v>182</v>
      </c>
      <c r="AU241" s="237" t="s">
        <v>21</v>
      </c>
      <c r="AV241" s="13" t="s">
        <v>86</v>
      </c>
      <c r="AW241" s="13" t="s">
        <v>38</v>
      </c>
      <c r="AX241" s="13" t="s">
        <v>77</v>
      </c>
      <c r="AY241" s="237" t="s">
        <v>149</v>
      </c>
    </row>
    <row r="242" spans="1:51" s="14" customFormat="1" ht="12">
      <c r="A242" s="14"/>
      <c r="B242" s="238"/>
      <c r="C242" s="239"/>
      <c r="D242" s="218" t="s">
        <v>182</v>
      </c>
      <c r="E242" s="240" t="s">
        <v>37</v>
      </c>
      <c r="F242" s="241" t="s">
        <v>187</v>
      </c>
      <c r="G242" s="239"/>
      <c r="H242" s="242">
        <v>3</v>
      </c>
      <c r="I242" s="243"/>
      <c r="J242" s="239"/>
      <c r="K242" s="239"/>
      <c r="L242" s="244"/>
      <c r="M242" s="245"/>
      <c r="N242" s="246"/>
      <c r="O242" s="246"/>
      <c r="P242" s="246"/>
      <c r="Q242" s="246"/>
      <c r="R242" s="246"/>
      <c r="S242" s="246"/>
      <c r="T242" s="247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8" t="s">
        <v>182</v>
      </c>
      <c r="AU242" s="248" t="s">
        <v>21</v>
      </c>
      <c r="AV242" s="14" t="s">
        <v>148</v>
      </c>
      <c r="AW242" s="14" t="s">
        <v>38</v>
      </c>
      <c r="AX242" s="14" t="s">
        <v>21</v>
      </c>
      <c r="AY242" s="248" t="s">
        <v>149</v>
      </c>
    </row>
    <row r="243" spans="1:65" s="2" customFormat="1" ht="24.15" customHeight="1">
      <c r="A243" s="39"/>
      <c r="B243" s="40"/>
      <c r="C243" s="249" t="s">
        <v>617</v>
      </c>
      <c r="D243" s="249" t="s">
        <v>252</v>
      </c>
      <c r="E243" s="250" t="s">
        <v>607</v>
      </c>
      <c r="F243" s="251" t="s">
        <v>664</v>
      </c>
      <c r="G243" s="252" t="s">
        <v>320</v>
      </c>
      <c r="H243" s="253">
        <v>1</v>
      </c>
      <c r="I243" s="254"/>
      <c r="J243" s="255">
        <f>ROUND(I243*H243,2)</f>
        <v>0</v>
      </c>
      <c r="K243" s="251" t="s">
        <v>37</v>
      </c>
      <c r="L243" s="256"/>
      <c r="M243" s="257" t="s">
        <v>37</v>
      </c>
      <c r="N243" s="258" t="s">
        <v>50</v>
      </c>
      <c r="O243" s="85"/>
      <c r="P243" s="214">
        <f>O243*H243</f>
        <v>0</v>
      </c>
      <c r="Q243" s="214">
        <v>0</v>
      </c>
      <c r="R243" s="214">
        <f>Q243*H243</f>
        <v>0</v>
      </c>
      <c r="S243" s="214">
        <v>0</v>
      </c>
      <c r="T243" s="215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6" t="s">
        <v>164</v>
      </c>
      <c r="AT243" s="216" t="s">
        <v>252</v>
      </c>
      <c r="AU243" s="216" t="s">
        <v>21</v>
      </c>
      <c r="AY243" s="18" t="s">
        <v>149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8" t="s">
        <v>148</v>
      </c>
      <c r="BK243" s="217">
        <f>ROUND(I243*H243,2)</f>
        <v>0</v>
      </c>
      <c r="BL243" s="18" t="s">
        <v>148</v>
      </c>
      <c r="BM243" s="216" t="s">
        <v>620</v>
      </c>
    </row>
    <row r="244" spans="1:47" s="2" customFormat="1" ht="12">
      <c r="A244" s="39"/>
      <c r="B244" s="40"/>
      <c r="C244" s="41"/>
      <c r="D244" s="218" t="s">
        <v>155</v>
      </c>
      <c r="E244" s="41"/>
      <c r="F244" s="219" t="s">
        <v>664</v>
      </c>
      <c r="G244" s="41"/>
      <c r="H244" s="41"/>
      <c r="I244" s="220"/>
      <c r="J244" s="41"/>
      <c r="K244" s="41"/>
      <c r="L244" s="45"/>
      <c r="M244" s="221"/>
      <c r="N244" s="222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155</v>
      </c>
      <c r="AU244" s="18" t="s">
        <v>21</v>
      </c>
    </row>
    <row r="245" spans="1:65" s="2" customFormat="1" ht="16.5" customHeight="1">
      <c r="A245" s="39"/>
      <c r="B245" s="40"/>
      <c r="C245" s="205" t="s">
        <v>414</v>
      </c>
      <c r="D245" s="205" t="s">
        <v>151</v>
      </c>
      <c r="E245" s="206" t="s">
        <v>667</v>
      </c>
      <c r="F245" s="207" t="s">
        <v>668</v>
      </c>
      <c r="G245" s="208" t="s">
        <v>320</v>
      </c>
      <c r="H245" s="209">
        <v>1</v>
      </c>
      <c r="I245" s="210"/>
      <c r="J245" s="211">
        <f>ROUND(I245*H245,2)</f>
        <v>0</v>
      </c>
      <c r="K245" s="207" t="s">
        <v>37</v>
      </c>
      <c r="L245" s="45"/>
      <c r="M245" s="212" t="s">
        <v>37</v>
      </c>
      <c r="N245" s="213" t="s">
        <v>50</v>
      </c>
      <c r="O245" s="85"/>
      <c r="P245" s="214">
        <f>O245*H245</f>
        <v>0</v>
      </c>
      <c r="Q245" s="214">
        <v>0</v>
      </c>
      <c r="R245" s="214">
        <f>Q245*H245</f>
        <v>0</v>
      </c>
      <c r="S245" s="214">
        <v>0</v>
      </c>
      <c r="T245" s="215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6" t="s">
        <v>148</v>
      </c>
      <c r="AT245" s="216" t="s">
        <v>151</v>
      </c>
      <c r="AU245" s="216" t="s">
        <v>21</v>
      </c>
      <c r="AY245" s="18" t="s">
        <v>149</v>
      </c>
      <c r="BE245" s="217">
        <f>IF(N245="základní",J245,0)</f>
        <v>0</v>
      </c>
      <c r="BF245" s="217">
        <f>IF(N245="snížená",J245,0)</f>
        <v>0</v>
      </c>
      <c r="BG245" s="217">
        <f>IF(N245="zákl. přenesená",J245,0)</f>
        <v>0</v>
      </c>
      <c r="BH245" s="217">
        <f>IF(N245="sníž. přenesená",J245,0)</f>
        <v>0</v>
      </c>
      <c r="BI245" s="217">
        <f>IF(N245="nulová",J245,0)</f>
        <v>0</v>
      </c>
      <c r="BJ245" s="18" t="s">
        <v>148</v>
      </c>
      <c r="BK245" s="217">
        <f>ROUND(I245*H245,2)</f>
        <v>0</v>
      </c>
      <c r="BL245" s="18" t="s">
        <v>148</v>
      </c>
      <c r="BM245" s="216" t="s">
        <v>623</v>
      </c>
    </row>
    <row r="246" spans="1:47" s="2" customFormat="1" ht="12">
      <c r="A246" s="39"/>
      <c r="B246" s="40"/>
      <c r="C246" s="41"/>
      <c r="D246" s="218" t="s">
        <v>155</v>
      </c>
      <c r="E246" s="41"/>
      <c r="F246" s="219" t="s">
        <v>668</v>
      </c>
      <c r="G246" s="41"/>
      <c r="H246" s="41"/>
      <c r="I246" s="220"/>
      <c r="J246" s="41"/>
      <c r="K246" s="41"/>
      <c r="L246" s="45"/>
      <c r="M246" s="223"/>
      <c r="N246" s="224"/>
      <c r="O246" s="225"/>
      <c r="P246" s="225"/>
      <c r="Q246" s="225"/>
      <c r="R246" s="225"/>
      <c r="S246" s="225"/>
      <c r="T246" s="22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155</v>
      </c>
      <c r="AU246" s="18" t="s">
        <v>21</v>
      </c>
    </row>
    <row r="247" spans="1:31" s="2" customFormat="1" ht="6.95" customHeight="1">
      <c r="A247" s="39"/>
      <c r="B247" s="60"/>
      <c r="C247" s="61"/>
      <c r="D247" s="61"/>
      <c r="E247" s="61"/>
      <c r="F247" s="61"/>
      <c r="G247" s="61"/>
      <c r="H247" s="61"/>
      <c r="I247" s="61"/>
      <c r="J247" s="61"/>
      <c r="K247" s="61"/>
      <c r="L247" s="45"/>
      <c r="M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</row>
  </sheetData>
  <sheetProtection password="CC35" sheet="1" objects="1" scenarios="1" formatColumns="0" formatRows="0" autoFilter="0"/>
  <autoFilter ref="C82:K246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pans="2:46" s="1" customFormat="1" ht="24.95" customHeight="1">
      <c r="B4" s="21"/>
      <c r="D4" s="131" t="s">
        <v>123</v>
      </c>
      <c r="L4" s="21"/>
      <c r="M4" s="132" t="s">
        <v>10</v>
      </c>
      <c r="AT4" s="18" t="s">
        <v>38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Objekty Z3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124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738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37</v>
      </c>
      <c r="G11" s="39"/>
      <c r="H11" s="39"/>
      <c r="I11" s="133" t="s">
        <v>20</v>
      </c>
      <c r="J11" s="137" t="s">
        <v>37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4. 3. 2021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26</v>
      </c>
      <c r="E14" s="39"/>
      <c r="F14" s="39"/>
      <c r="G14" s="39"/>
      <c r="H14" s="39"/>
      <c r="I14" s="133" t="s">
        <v>27</v>
      </c>
      <c r="J14" s="137" t="s">
        <v>28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29</v>
      </c>
      <c r="F15" s="39"/>
      <c r="G15" s="39"/>
      <c r="H15" s="39"/>
      <c r="I15" s="133" t="s">
        <v>30</v>
      </c>
      <c r="J15" s="137" t="s">
        <v>31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32</v>
      </c>
      <c r="E17" s="39"/>
      <c r="F17" s="39"/>
      <c r="G17" s="39"/>
      <c r="H17" s="39"/>
      <c r="I17" s="133" t="s">
        <v>27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30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34</v>
      </c>
      <c r="E20" s="39"/>
      <c r="F20" s="39"/>
      <c r="G20" s="39"/>
      <c r="H20" s="39"/>
      <c r="I20" s="133" t="s">
        <v>27</v>
      </c>
      <c r="J20" s="137" t="s">
        <v>35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36</v>
      </c>
      <c r="F21" s="39"/>
      <c r="G21" s="39"/>
      <c r="H21" s="39"/>
      <c r="I21" s="133" t="s">
        <v>30</v>
      </c>
      <c r="J21" s="137" t="s">
        <v>37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39</v>
      </c>
      <c r="E23" s="39"/>
      <c r="F23" s="39"/>
      <c r="G23" s="39"/>
      <c r="H23" s="39"/>
      <c r="I23" s="133" t="s">
        <v>27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30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41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39"/>
      <c r="B27" s="140"/>
      <c r="C27" s="139"/>
      <c r="D27" s="139"/>
      <c r="E27" s="141" t="s">
        <v>126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43</v>
      </c>
      <c r="E30" s="39"/>
      <c r="F30" s="39"/>
      <c r="G30" s="39"/>
      <c r="H30" s="39"/>
      <c r="I30" s="39"/>
      <c r="J30" s="145">
        <f>ROUND(J79,2)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45</v>
      </c>
      <c r="G32" s="39"/>
      <c r="H32" s="39"/>
      <c r="I32" s="146" t="s">
        <v>44</v>
      </c>
      <c r="J32" s="146" t="s">
        <v>46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47</v>
      </c>
      <c r="E33" s="133" t="s">
        <v>48</v>
      </c>
      <c r="F33" s="148">
        <f>ROUND((SUM(BE79:BE89)),2)</f>
        <v>0</v>
      </c>
      <c r="G33" s="39"/>
      <c r="H33" s="39"/>
      <c r="I33" s="149">
        <v>0.21</v>
      </c>
      <c r="J33" s="148">
        <f>ROUND(((SUM(BE79:BE89))*I33),2)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49</v>
      </c>
      <c r="F34" s="148">
        <f>ROUND((SUM(BF79:BF89)),2)</f>
        <v>0</v>
      </c>
      <c r="G34" s="39"/>
      <c r="H34" s="39"/>
      <c r="I34" s="149">
        <v>0.15</v>
      </c>
      <c r="J34" s="148">
        <f>ROUND(((SUM(BF79:BF89))*I34),2)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50</v>
      </c>
      <c r="F35" s="148">
        <f>ROUND((SUM(BG79:BG89)),2)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51</v>
      </c>
      <c r="F36" s="148">
        <f>ROUND((SUM(BH79:BH89)),2)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52</v>
      </c>
      <c r="F37" s="148">
        <f>ROUND((SUM(BI79:BI89)),2)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53</v>
      </c>
      <c r="E39" s="152"/>
      <c r="F39" s="152"/>
      <c r="G39" s="153" t="s">
        <v>54</v>
      </c>
      <c r="H39" s="154" t="s">
        <v>55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Objekty Z3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124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Objekt1 - VON -Vedl.ostat...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22</v>
      </c>
      <c r="D52" s="41"/>
      <c r="E52" s="41"/>
      <c r="F52" s="28" t="str">
        <f>F12</f>
        <v>Jablonec nad Nisou</v>
      </c>
      <c r="G52" s="41"/>
      <c r="H52" s="41"/>
      <c r="I52" s="33" t="s">
        <v>24</v>
      </c>
      <c r="J52" s="73" t="str">
        <f>IF(J12="","",J12)</f>
        <v>4. 3. 2021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26</v>
      </c>
      <c r="D54" s="41"/>
      <c r="E54" s="41"/>
      <c r="F54" s="28" t="str">
        <f>E15</f>
        <v>Povodí Labe, státní podnik, OIČ, Hradec Králové</v>
      </c>
      <c r="G54" s="41"/>
      <c r="H54" s="41"/>
      <c r="I54" s="33" t="s">
        <v>34</v>
      </c>
      <c r="J54" s="37" t="str">
        <f>E21</f>
        <v>LHOTA - Stavitelství, B. Lhota, Ing. Lhota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32</v>
      </c>
      <c r="D55" s="41"/>
      <c r="E55" s="41"/>
      <c r="F55" s="28" t="str">
        <f>IF(E18="","",E18)</f>
        <v>Vyplň údaj</v>
      </c>
      <c r="G55" s="41"/>
      <c r="H55" s="41"/>
      <c r="I55" s="33" t="s">
        <v>39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128</v>
      </c>
      <c r="D57" s="163"/>
      <c r="E57" s="163"/>
      <c r="F57" s="163"/>
      <c r="G57" s="163"/>
      <c r="H57" s="163"/>
      <c r="I57" s="163"/>
      <c r="J57" s="164" t="s">
        <v>129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75</v>
      </c>
      <c r="D59" s="41"/>
      <c r="E59" s="41"/>
      <c r="F59" s="41"/>
      <c r="G59" s="41"/>
      <c r="H59" s="41"/>
      <c r="I59" s="41"/>
      <c r="J59" s="103">
        <f>J79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130</v>
      </c>
    </row>
    <row r="60" spans="1:31" s="2" customFormat="1" ht="21.8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3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6.95" customHeight="1">
      <c r="A61" s="39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13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5" spans="1:31" s="2" customFormat="1" ht="6.95" customHeight="1">
      <c r="A65" s="39"/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24.95" customHeight="1">
      <c r="A66" s="39"/>
      <c r="B66" s="40"/>
      <c r="C66" s="24" t="s">
        <v>133</v>
      </c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12" customHeight="1">
      <c r="A68" s="39"/>
      <c r="B68" s="40"/>
      <c r="C68" s="33" t="s">
        <v>16</v>
      </c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16.5" customHeight="1">
      <c r="A69" s="39"/>
      <c r="B69" s="40"/>
      <c r="C69" s="41"/>
      <c r="D69" s="41"/>
      <c r="E69" s="161" t="str">
        <f>E7</f>
        <v>Objekty Z3</v>
      </c>
      <c r="F69" s="33"/>
      <c r="G69" s="33"/>
      <c r="H69" s="33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124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6.5" customHeight="1">
      <c r="A71" s="39"/>
      <c r="B71" s="40"/>
      <c r="C71" s="41"/>
      <c r="D71" s="41"/>
      <c r="E71" s="70" t="str">
        <f>E9</f>
        <v>Objekt1 - VON -Vedl.ostat...</v>
      </c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22</v>
      </c>
      <c r="D73" s="41"/>
      <c r="E73" s="41"/>
      <c r="F73" s="28" t="str">
        <f>F12</f>
        <v>Jablonec nad Nisou</v>
      </c>
      <c r="G73" s="41"/>
      <c r="H73" s="41"/>
      <c r="I73" s="33" t="s">
        <v>24</v>
      </c>
      <c r="J73" s="73" t="str">
        <f>IF(J12="","",J12)</f>
        <v>4. 3. 2021</v>
      </c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5.65" customHeight="1">
      <c r="A75" s="39"/>
      <c r="B75" s="40"/>
      <c r="C75" s="33" t="s">
        <v>26</v>
      </c>
      <c r="D75" s="41"/>
      <c r="E75" s="41"/>
      <c r="F75" s="28" t="str">
        <f>E15</f>
        <v>Povodí Labe, státní podnik, OIČ, Hradec Králové</v>
      </c>
      <c r="G75" s="41"/>
      <c r="H75" s="41"/>
      <c r="I75" s="33" t="s">
        <v>34</v>
      </c>
      <c r="J75" s="37" t="str">
        <f>E21</f>
        <v>LHOTA - Stavitelství, B. Lhota, Ing. Lhota</v>
      </c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5.15" customHeight="1">
      <c r="A76" s="39"/>
      <c r="B76" s="40"/>
      <c r="C76" s="33" t="s">
        <v>32</v>
      </c>
      <c r="D76" s="41"/>
      <c r="E76" s="41"/>
      <c r="F76" s="28" t="str">
        <f>IF(E18="","",E18)</f>
        <v>Vyplň údaj</v>
      </c>
      <c r="G76" s="41"/>
      <c r="H76" s="41"/>
      <c r="I76" s="33" t="s">
        <v>39</v>
      </c>
      <c r="J76" s="37" t="str">
        <f>E24</f>
        <v xml:space="preserve"> 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0.3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11" customFormat="1" ht="29.25" customHeight="1">
      <c r="A78" s="178"/>
      <c r="B78" s="179"/>
      <c r="C78" s="180" t="s">
        <v>134</v>
      </c>
      <c r="D78" s="181" t="s">
        <v>62</v>
      </c>
      <c r="E78" s="181" t="s">
        <v>58</v>
      </c>
      <c r="F78" s="181" t="s">
        <v>59</v>
      </c>
      <c r="G78" s="181" t="s">
        <v>135</v>
      </c>
      <c r="H78" s="181" t="s">
        <v>136</v>
      </c>
      <c r="I78" s="181" t="s">
        <v>137</v>
      </c>
      <c r="J78" s="181" t="s">
        <v>129</v>
      </c>
      <c r="K78" s="182" t="s">
        <v>138</v>
      </c>
      <c r="L78" s="183"/>
      <c r="M78" s="93" t="s">
        <v>37</v>
      </c>
      <c r="N78" s="94" t="s">
        <v>47</v>
      </c>
      <c r="O78" s="94" t="s">
        <v>139</v>
      </c>
      <c r="P78" s="94" t="s">
        <v>140</v>
      </c>
      <c r="Q78" s="94" t="s">
        <v>141</v>
      </c>
      <c r="R78" s="94" t="s">
        <v>142</v>
      </c>
      <c r="S78" s="94" t="s">
        <v>143</v>
      </c>
      <c r="T78" s="95" t="s">
        <v>144</v>
      </c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</row>
    <row r="79" spans="1:63" s="2" customFormat="1" ht="22.8" customHeight="1">
      <c r="A79" s="39"/>
      <c r="B79" s="40"/>
      <c r="C79" s="100" t="s">
        <v>145</v>
      </c>
      <c r="D79" s="41"/>
      <c r="E79" s="41"/>
      <c r="F79" s="41"/>
      <c r="G79" s="41"/>
      <c r="H79" s="41"/>
      <c r="I79" s="41"/>
      <c r="J79" s="184">
        <f>BK79</f>
        <v>0</v>
      </c>
      <c r="K79" s="41"/>
      <c r="L79" s="45"/>
      <c r="M79" s="96"/>
      <c r="N79" s="185"/>
      <c r="O79" s="97"/>
      <c r="P79" s="186">
        <f>SUM(P80:P89)</f>
        <v>0</v>
      </c>
      <c r="Q79" s="97"/>
      <c r="R79" s="186">
        <f>SUM(R80:R89)</f>
        <v>0</v>
      </c>
      <c r="S79" s="97"/>
      <c r="T79" s="187">
        <f>SUM(T80:T89)</f>
        <v>0</v>
      </c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T79" s="18" t="s">
        <v>76</v>
      </c>
      <c r="AU79" s="18" t="s">
        <v>130</v>
      </c>
      <c r="BK79" s="188">
        <f>SUM(BK80:BK89)</f>
        <v>0</v>
      </c>
    </row>
    <row r="80" spans="1:65" s="2" customFormat="1" ht="16.5" customHeight="1">
      <c r="A80" s="39"/>
      <c r="B80" s="40"/>
      <c r="C80" s="205" t="s">
        <v>77</v>
      </c>
      <c r="D80" s="205" t="s">
        <v>151</v>
      </c>
      <c r="E80" s="206" t="s">
        <v>739</v>
      </c>
      <c r="F80" s="207" t="s">
        <v>740</v>
      </c>
      <c r="G80" s="208" t="s">
        <v>154</v>
      </c>
      <c r="H80" s="209">
        <v>1</v>
      </c>
      <c r="I80" s="210"/>
      <c r="J80" s="211">
        <f>ROUND(I80*H80,2)</f>
        <v>0</v>
      </c>
      <c r="K80" s="207" t="s">
        <v>37</v>
      </c>
      <c r="L80" s="45"/>
      <c r="M80" s="212" t="s">
        <v>37</v>
      </c>
      <c r="N80" s="213" t="s">
        <v>50</v>
      </c>
      <c r="O80" s="85"/>
      <c r="P80" s="214">
        <f>O80*H80</f>
        <v>0</v>
      </c>
      <c r="Q80" s="214">
        <v>0</v>
      </c>
      <c r="R80" s="214">
        <f>Q80*H80</f>
        <v>0</v>
      </c>
      <c r="S80" s="214">
        <v>0</v>
      </c>
      <c r="T80" s="215">
        <f>S80*H80</f>
        <v>0</v>
      </c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R80" s="216" t="s">
        <v>148</v>
      </c>
      <c r="AT80" s="216" t="s">
        <v>151</v>
      </c>
      <c r="AU80" s="216" t="s">
        <v>77</v>
      </c>
      <c r="AY80" s="18" t="s">
        <v>149</v>
      </c>
      <c r="BE80" s="217">
        <f>IF(N80="základní",J80,0)</f>
        <v>0</v>
      </c>
      <c r="BF80" s="217">
        <f>IF(N80="snížená",J80,0)</f>
        <v>0</v>
      </c>
      <c r="BG80" s="217">
        <f>IF(N80="zákl. přenesená",J80,0)</f>
        <v>0</v>
      </c>
      <c r="BH80" s="217">
        <f>IF(N80="sníž. přenesená",J80,0)</f>
        <v>0</v>
      </c>
      <c r="BI80" s="217">
        <f>IF(N80="nulová",J80,0)</f>
        <v>0</v>
      </c>
      <c r="BJ80" s="18" t="s">
        <v>148</v>
      </c>
      <c r="BK80" s="217">
        <f>ROUND(I80*H80,2)</f>
        <v>0</v>
      </c>
      <c r="BL80" s="18" t="s">
        <v>148</v>
      </c>
      <c r="BM80" s="216" t="s">
        <v>86</v>
      </c>
    </row>
    <row r="81" spans="1:47" s="2" customFormat="1" ht="12">
      <c r="A81" s="39"/>
      <c r="B81" s="40"/>
      <c r="C81" s="41"/>
      <c r="D81" s="218" t="s">
        <v>155</v>
      </c>
      <c r="E81" s="41"/>
      <c r="F81" s="219" t="s">
        <v>740</v>
      </c>
      <c r="G81" s="41"/>
      <c r="H81" s="41"/>
      <c r="I81" s="220"/>
      <c r="J81" s="41"/>
      <c r="K81" s="41"/>
      <c r="L81" s="45"/>
      <c r="M81" s="221"/>
      <c r="N81" s="222"/>
      <c r="O81" s="85"/>
      <c r="P81" s="85"/>
      <c r="Q81" s="85"/>
      <c r="R81" s="85"/>
      <c r="S81" s="85"/>
      <c r="T81" s="86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155</v>
      </c>
      <c r="AU81" s="18" t="s">
        <v>77</v>
      </c>
    </row>
    <row r="82" spans="1:65" s="2" customFormat="1" ht="16.5" customHeight="1">
      <c r="A82" s="39"/>
      <c r="B82" s="40"/>
      <c r="C82" s="205" t="s">
        <v>77</v>
      </c>
      <c r="D82" s="205" t="s">
        <v>151</v>
      </c>
      <c r="E82" s="206" t="s">
        <v>741</v>
      </c>
      <c r="F82" s="207" t="s">
        <v>153</v>
      </c>
      <c r="G82" s="208" t="s">
        <v>154</v>
      </c>
      <c r="H82" s="209">
        <v>1</v>
      </c>
      <c r="I82" s="210"/>
      <c r="J82" s="211">
        <f>ROUND(I82*H82,2)</f>
        <v>0</v>
      </c>
      <c r="K82" s="207" t="s">
        <v>37</v>
      </c>
      <c r="L82" s="45"/>
      <c r="M82" s="212" t="s">
        <v>37</v>
      </c>
      <c r="N82" s="213" t="s">
        <v>50</v>
      </c>
      <c r="O82" s="85"/>
      <c r="P82" s="214">
        <f>O82*H82</f>
        <v>0</v>
      </c>
      <c r="Q82" s="214">
        <v>0</v>
      </c>
      <c r="R82" s="214">
        <f>Q82*H82</f>
        <v>0</v>
      </c>
      <c r="S82" s="214">
        <v>0</v>
      </c>
      <c r="T82" s="215">
        <f>S82*H82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R82" s="216" t="s">
        <v>148</v>
      </c>
      <c r="AT82" s="216" t="s">
        <v>151</v>
      </c>
      <c r="AU82" s="216" t="s">
        <v>77</v>
      </c>
      <c r="AY82" s="18" t="s">
        <v>149</v>
      </c>
      <c r="BE82" s="217">
        <f>IF(N82="základní",J82,0)</f>
        <v>0</v>
      </c>
      <c r="BF82" s="217">
        <f>IF(N82="snížená",J82,0)</f>
        <v>0</v>
      </c>
      <c r="BG82" s="217">
        <f>IF(N82="zákl. přenesená",J82,0)</f>
        <v>0</v>
      </c>
      <c r="BH82" s="217">
        <f>IF(N82="sníž. přenesená",J82,0)</f>
        <v>0</v>
      </c>
      <c r="BI82" s="217">
        <f>IF(N82="nulová",J82,0)</f>
        <v>0</v>
      </c>
      <c r="BJ82" s="18" t="s">
        <v>148</v>
      </c>
      <c r="BK82" s="217">
        <f>ROUND(I82*H82,2)</f>
        <v>0</v>
      </c>
      <c r="BL82" s="18" t="s">
        <v>148</v>
      </c>
      <c r="BM82" s="216" t="s">
        <v>148</v>
      </c>
    </row>
    <row r="83" spans="1:47" s="2" customFormat="1" ht="12">
      <c r="A83" s="39"/>
      <c r="B83" s="40"/>
      <c r="C83" s="41"/>
      <c r="D83" s="218" t="s">
        <v>155</v>
      </c>
      <c r="E83" s="41"/>
      <c r="F83" s="219" t="s">
        <v>153</v>
      </c>
      <c r="G83" s="41"/>
      <c r="H83" s="41"/>
      <c r="I83" s="220"/>
      <c r="J83" s="41"/>
      <c r="K83" s="41"/>
      <c r="L83" s="45"/>
      <c r="M83" s="221"/>
      <c r="N83" s="222"/>
      <c r="O83" s="85"/>
      <c r="P83" s="85"/>
      <c r="Q83" s="85"/>
      <c r="R83" s="85"/>
      <c r="S83" s="85"/>
      <c r="T83" s="86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155</v>
      </c>
      <c r="AU83" s="18" t="s">
        <v>77</v>
      </c>
    </row>
    <row r="84" spans="1:65" s="2" customFormat="1" ht="16.5" customHeight="1">
      <c r="A84" s="39"/>
      <c r="B84" s="40"/>
      <c r="C84" s="205" t="s">
        <v>77</v>
      </c>
      <c r="D84" s="205" t="s">
        <v>151</v>
      </c>
      <c r="E84" s="206" t="s">
        <v>742</v>
      </c>
      <c r="F84" s="207" t="s">
        <v>157</v>
      </c>
      <c r="G84" s="208" t="s">
        <v>154</v>
      </c>
      <c r="H84" s="209">
        <v>1</v>
      </c>
      <c r="I84" s="210"/>
      <c r="J84" s="211">
        <f>ROUND(I84*H84,2)</f>
        <v>0</v>
      </c>
      <c r="K84" s="207" t="s">
        <v>37</v>
      </c>
      <c r="L84" s="45"/>
      <c r="M84" s="212" t="s">
        <v>37</v>
      </c>
      <c r="N84" s="213" t="s">
        <v>50</v>
      </c>
      <c r="O84" s="85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6" t="s">
        <v>148</v>
      </c>
      <c r="AT84" s="216" t="s">
        <v>151</v>
      </c>
      <c r="AU84" s="216" t="s">
        <v>77</v>
      </c>
      <c r="AY84" s="18" t="s">
        <v>149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8" t="s">
        <v>148</v>
      </c>
      <c r="BK84" s="217">
        <f>ROUND(I84*H84,2)</f>
        <v>0</v>
      </c>
      <c r="BL84" s="18" t="s">
        <v>148</v>
      </c>
      <c r="BM84" s="216" t="s">
        <v>161</v>
      </c>
    </row>
    <row r="85" spans="1:47" s="2" customFormat="1" ht="12">
      <c r="A85" s="39"/>
      <c r="B85" s="40"/>
      <c r="C85" s="41"/>
      <c r="D85" s="218" t="s">
        <v>155</v>
      </c>
      <c r="E85" s="41"/>
      <c r="F85" s="219" t="s">
        <v>157</v>
      </c>
      <c r="G85" s="41"/>
      <c r="H85" s="41"/>
      <c r="I85" s="220"/>
      <c r="J85" s="41"/>
      <c r="K85" s="41"/>
      <c r="L85" s="45"/>
      <c r="M85" s="221"/>
      <c r="N85" s="222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155</v>
      </c>
      <c r="AU85" s="18" t="s">
        <v>77</v>
      </c>
    </row>
    <row r="86" spans="1:65" s="2" customFormat="1" ht="33" customHeight="1">
      <c r="A86" s="39"/>
      <c r="B86" s="40"/>
      <c r="C86" s="205" t="s">
        <v>77</v>
      </c>
      <c r="D86" s="205" t="s">
        <v>151</v>
      </c>
      <c r="E86" s="206" t="s">
        <v>743</v>
      </c>
      <c r="F86" s="207" t="s">
        <v>160</v>
      </c>
      <c r="G86" s="208" t="s">
        <v>154</v>
      </c>
      <c r="H86" s="209">
        <v>1</v>
      </c>
      <c r="I86" s="210"/>
      <c r="J86" s="211">
        <f>ROUND(I86*H86,2)</f>
        <v>0</v>
      </c>
      <c r="K86" s="207" t="s">
        <v>37</v>
      </c>
      <c r="L86" s="45"/>
      <c r="M86" s="212" t="s">
        <v>37</v>
      </c>
      <c r="N86" s="213" t="s">
        <v>50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148</v>
      </c>
      <c r="AT86" s="216" t="s">
        <v>151</v>
      </c>
      <c r="AU86" s="216" t="s">
        <v>77</v>
      </c>
      <c r="AY86" s="18" t="s">
        <v>149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148</v>
      </c>
      <c r="BK86" s="217">
        <f>ROUND(I86*H86,2)</f>
        <v>0</v>
      </c>
      <c r="BL86" s="18" t="s">
        <v>148</v>
      </c>
      <c r="BM86" s="216" t="s">
        <v>164</v>
      </c>
    </row>
    <row r="87" spans="1:47" s="2" customFormat="1" ht="12">
      <c r="A87" s="39"/>
      <c r="B87" s="40"/>
      <c r="C87" s="41"/>
      <c r="D87" s="218" t="s">
        <v>155</v>
      </c>
      <c r="E87" s="41"/>
      <c r="F87" s="219" t="s">
        <v>160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155</v>
      </c>
      <c r="AU87" s="18" t="s">
        <v>77</v>
      </c>
    </row>
    <row r="88" spans="1:65" s="2" customFormat="1" ht="16.5" customHeight="1">
      <c r="A88" s="39"/>
      <c r="B88" s="40"/>
      <c r="C88" s="205" t="s">
        <v>77</v>
      </c>
      <c r="D88" s="205" t="s">
        <v>151</v>
      </c>
      <c r="E88" s="206" t="s">
        <v>744</v>
      </c>
      <c r="F88" s="207" t="s">
        <v>163</v>
      </c>
      <c r="G88" s="208" t="s">
        <v>154</v>
      </c>
      <c r="H88" s="209">
        <v>1</v>
      </c>
      <c r="I88" s="210"/>
      <c r="J88" s="211">
        <f>ROUND(I88*H88,2)</f>
        <v>0</v>
      </c>
      <c r="K88" s="207" t="s">
        <v>37</v>
      </c>
      <c r="L88" s="45"/>
      <c r="M88" s="212" t="s">
        <v>37</v>
      </c>
      <c r="N88" s="213" t="s">
        <v>50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148</v>
      </c>
      <c r="AT88" s="216" t="s">
        <v>151</v>
      </c>
      <c r="AU88" s="216" t="s">
        <v>77</v>
      </c>
      <c r="AY88" s="18" t="s">
        <v>149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148</v>
      </c>
      <c r="BK88" s="217">
        <f>ROUND(I88*H88,2)</f>
        <v>0</v>
      </c>
      <c r="BL88" s="18" t="s">
        <v>148</v>
      </c>
      <c r="BM88" s="216" t="s">
        <v>209</v>
      </c>
    </row>
    <row r="89" spans="1:47" s="2" customFormat="1" ht="12">
      <c r="A89" s="39"/>
      <c r="B89" s="40"/>
      <c r="C89" s="41"/>
      <c r="D89" s="218" t="s">
        <v>155</v>
      </c>
      <c r="E89" s="41"/>
      <c r="F89" s="219" t="s">
        <v>163</v>
      </c>
      <c r="G89" s="41"/>
      <c r="H89" s="41"/>
      <c r="I89" s="220"/>
      <c r="J89" s="41"/>
      <c r="K89" s="41"/>
      <c r="L89" s="45"/>
      <c r="M89" s="223"/>
      <c r="N89" s="224"/>
      <c r="O89" s="225"/>
      <c r="P89" s="225"/>
      <c r="Q89" s="225"/>
      <c r="R89" s="225"/>
      <c r="S89" s="225"/>
      <c r="T89" s="22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155</v>
      </c>
      <c r="AU89" s="18" t="s">
        <v>77</v>
      </c>
    </row>
    <row r="90" spans="1:31" s="2" customFormat="1" ht="6.95" customHeight="1">
      <c r="A90" s="39"/>
      <c r="B90" s="60"/>
      <c r="C90" s="61"/>
      <c r="D90" s="61"/>
      <c r="E90" s="61"/>
      <c r="F90" s="61"/>
      <c r="G90" s="61"/>
      <c r="H90" s="61"/>
      <c r="I90" s="61"/>
      <c r="J90" s="61"/>
      <c r="K90" s="61"/>
      <c r="L90" s="45"/>
      <c r="M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</sheetData>
  <sheetProtection password="CC35" sheet="1" objects="1" scenarios="1" formatColumns="0" formatRows="0" autoFilter="0"/>
  <autoFilter ref="C78:K89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pans="2:46" s="1" customFormat="1" ht="24.95" customHeight="1">
      <c r="B4" s="21"/>
      <c r="D4" s="131" t="s">
        <v>123</v>
      </c>
      <c r="L4" s="21"/>
      <c r="M4" s="132" t="s">
        <v>10</v>
      </c>
      <c r="AT4" s="18" t="s">
        <v>38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Objekty Z3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124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745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37</v>
      </c>
      <c r="G11" s="39"/>
      <c r="H11" s="39"/>
      <c r="I11" s="133" t="s">
        <v>20</v>
      </c>
      <c r="J11" s="137" t="s">
        <v>37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4. 3. 2021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26</v>
      </c>
      <c r="E14" s="39"/>
      <c r="F14" s="39"/>
      <c r="G14" s="39"/>
      <c r="H14" s="39"/>
      <c r="I14" s="133" t="s">
        <v>27</v>
      </c>
      <c r="J14" s="137" t="s">
        <v>28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29</v>
      </c>
      <c r="F15" s="39"/>
      <c r="G15" s="39"/>
      <c r="H15" s="39"/>
      <c r="I15" s="133" t="s">
        <v>30</v>
      </c>
      <c r="J15" s="137" t="s">
        <v>31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32</v>
      </c>
      <c r="E17" s="39"/>
      <c r="F17" s="39"/>
      <c r="G17" s="39"/>
      <c r="H17" s="39"/>
      <c r="I17" s="133" t="s">
        <v>27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30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34</v>
      </c>
      <c r="E20" s="39"/>
      <c r="F20" s="39"/>
      <c r="G20" s="39"/>
      <c r="H20" s="39"/>
      <c r="I20" s="133" t="s">
        <v>27</v>
      </c>
      <c r="J20" s="137" t="s">
        <v>35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36</v>
      </c>
      <c r="F21" s="39"/>
      <c r="G21" s="39"/>
      <c r="H21" s="39"/>
      <c r="I21" s="133" t="s">
        <v>30</v>
      </c>
      <c r="J21" s="137" t="s">
        <v>37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39</v>
      </c>
      <c r="E23" s="39"/>
      <c r="F23" s="39"/>
      <c r="G23" s="39"/>
      <c r="H23" s="39"/>
      <c r="I23" s="133" t="s">
        <v>27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30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41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39"/>
      <c r="B27" s="140"/>
      <c r="C27" s="139"/>
      <c r="D27" s="139"/>
      <c r="E27" s="141" t="s">
        <v>126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43</v>
      </c>
      <c r="E30" s="39"/>
      <c r="F30" s="39"/>
      <c r="G30" s="39"/>
      <c r="H30" s="39"/>
      <c r="I30" s="39"/>
      <c r="J30" s="145">
        <f>ROUND(J81,2)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45</v>
      </c>
      <c r="G32" s="39"/>
      <c r="H32" s="39"/>
      <c r="I32" s="146" t="s">
        <v>44</v>
      </c>
      <c r="J32" s="146" t="s">
        <v>46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47</v>
      </c>
      <c r="E33" s="133" t="s">
        <v>48</v>
      </c>
      <c r="F33" s="148">
        <f>ROUND((SUM(BE81:BE185)),2)</f>
        <v>0</v>
      </c>
      <c r="G33" s="39"/>
      <c r="H33" s="39"/>
      <c r="I33" s="149">
        <v>0.21</v>
      </c>
      <c r="J33" s="148">
        <f>ROUND(((SUM(BE81:BE185))*I33),2)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49</v>
      </c>
      <c r="F34" s="148">
        <f>ROUND((SUM(BF81:BF185)),2)</f>
        <v>0</v>
      </c>
      <c r="G34" s="39"/>
      <c r="H34" s="39"/>
      <c r="I34" s="149">
        <v>0.15</v>
      </c>
      <c r="J34" s="148">
        <f>ROUND(((SUM(BF81:BF185))*I34),2)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50</v>
      </c>
      <c r="F35" s="148">
        <f>ROUND((SUM(BG81:BG185)),2)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51</v>
      </c>
      <c r="F36" s="148">
        <f>ROUND((SUM(BH81:BH185)),2)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52</v>
      </c>
      <c r="F37" s="148">
        <f>ROUND((SUM(BI81:BI185)),2)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53</v>
      </c>
      <c r="E39" s="152"/>
      <c r="F39" s="152"/>
      <c r="G39" s="153" t="s">
        <v>54</v>
      </c>
      <c r="H39" s="154" t="s">
        <v>55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Objekty Z3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124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01 (2) - Venkovní objekty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22</v>
      </c>
      <c r="D52" s="41"/>
      <c r="E52" s="41"/>
      <c r="F52" s="28" t="str">
        <f>F12</f>
        <v>Jablonec nad Nisou</v>
      </c>
      <c r="G52" s="41"/>
      <c r="H52" s="41"/>
      <c r="I52" s="33" t="s">
        <v>24</v>
      </c>
      <c r="J52" s="73" t="str">
        <f>IF(J12="","",J12)</f>
        <v>4. 3. 2021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26</v>
      </c>
      <c r="D54" s="41"/>
      <c r="E54" s="41"/>
      <c r="F54" s="28" t="str">
        <f>E15</f>
        <v>Povodí Labe, státní podnik, OIČ, Hradec Králové</v>
      </c>
      <c r="G54" s="41"/>
      <c r="H54" s="41"/>
      <c r="I54" s="33" t="s">
        <v>34</v>
      </c>
      <c r="J54" s="37" t="str">
        <f>E21</f>
        <v>LHOTA - Stavitelství, B. Lhota, Ing. Lhota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32</v>
      </c>
      <c r="D55" s="41"/>
      <c r="E55" s="41"/>
      <c r="F55" s="28" t="str">
        <f>IF(E18="","",E18)</f>
        <v>Vyplň údaj</v>
      </c>
      <c r="G55" s="41"/>
      <c r="H55" s="41"/>
      <c r="I55" s="33" t="s">
        <v>39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128</v>
      </c>
      <c r="D57" s="163"/>
      <c r="E57" s="163"/>
      <c r="F57" s="163"/>
      <c r="G57" s="163"/>
      <c r="H57" s="163"/>
      <c r="I57" s="163"/>
      <c r="J57" s="164" t="s">
        <v>129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75</v>
      </c>
      <c r="D59" s="41"/>
      <c r="E59" s="41"/>
      <c r="F59" s="41"/>
      <c r="G59" s="41"/>
      <c r="H59" s="41"/>
      <c r="I59" s="41"/>
      <c r="J59" s="103">
        <f>J81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130</v>
      </c>
    </row>
    <row r="60" spans="1:31" s="9" customFormat="1" ht="24.95" customHeight="1">
      <c r="A60" s="9"/>
      <c r="B60" s="166"/>
      <c r="C60" s="167"/>
      <c r="D60" s="168" t="s">
        <v>746</v>
      </c>
      <c r="E60" s="169"/>
      <c r="F60" s="169"/>
      <c r="G60" s="169"/>
      <c r="H60" s="169"/>
      <c r="I60" s="169"/>
      <c r="J60" s="170">
        <f>J82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747</v>
      </c>
      <c r="E61" s="175"/>
      <c r="F61" s="175"/>
      <c r="G61" s="175"/>
      <c r="H61" s="175"/>
      <c r="I61" s="175"/>
      <c r="J61" s="176">
        <f>J83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3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4" t="s">
        <v>133</v>
      </c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6.5" customHeight="1">
      <c r="A71" s="39"/>
      <c r="B71" s="40"/>
      <c r="C71" s="41"/>
      <c r="D71" s="41"/>
      <c r="E71" s="161" t="str">
        <f>E7</f>
        <v>Objekty Z3</v>
      </c>
      <c r="F71" s="33"/>
      <c r="G71" s="33"/>
      <c r="H71" s="33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124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70" t="str">
        <f>E9</f>
        <v>SO 01 (2) - Venkovní objekty</v>
      </c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22</v>
      </c>
      <c r="D75" s="41"/>
      <c r="E75" s="41"/>
      <c r="F75" s="28" t="str">
        <f>F12</f>
        <v>Jablonec nad Nisou</v>
      </c>
      <c r="G75" s="41"/>
      <c r="H75" s="41"/>
      <c r="I75" s="33" t="s">
        <v>24</v>
      </c>
      <c r="J75" s="73" t="str">
        <f>IF(J12="","",J12)</f>
        <v>4. 3. 2021</v>
      </c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5.65" customHeight="1">
      <c r="A77" s="39"/>
      <c r="B77" s="40"/>
      <c r="C77" s="33" t="s">
        <v>26</v>
      </c>
      <c r="D77" s="41"/>
      <c r="E77" s="41"/>
      <c r="F77" s="28" t="str">
        <f>E15</f>
        <v>Povodí Labe, státní podnik, OIČ, Hradec Králové</v>
      </c>
      <c r="G77" s="41"/>
      <c r="H77" s="41"/>
      <c r="I77" s="33" t="s">
        <v>34</v>
      </c>
      <c r="J77" s="37" t="str">
        <f>E21</f>
        <v>LHOTA - Stavitelství, B. Lhota, Ing. Lhota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3" t="s">
        <v>32</v>
      </c>
      <c r="D78" s="41"/>
      <c r="E78" s="41"/>
      <c r="F78" s="28" t="str">
        <f>IF(E18="","",E18)</f>
        <v>Vyplň údaj</v>
      </c>
      <c r="G78" s="41"/>
      <c r="H78" s="41"/>
      <c r="I78" s="33" t="s">
        <v>39</v>
      </c>
      <c r="J78" s="37" t="str">
        <f>E24</f>
        <v xml:space="preserve"> 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78"/>
      <c r="B80" s="179"/>
      <c r="C80" s="180" t="s">
        <v>134</v>
      </c>
      <c r="D80" s="181" t="s">
        <v>62</v>
      </c>
      <c r="E80" s="181" t="s">
        <v>58</v>
      </c>
      <c r="F80" s="181" t="s">
        <v>59</v>
      </c>
      <c r="G80" s="181" t="s">
        <v>135</v>
      </c>
      <c r="H80" s="181" t="s">
        <v>136</v>
      </c>
      <c r="I80" s="181" t="s">
        <v>137</v>
      </c>
      <c r="J80" s="181" t="s">
        <v>129</v>
      </c>
      <c r="K80" s="182" t="s">
        <v>138</v>
      </c>
      <c r="L80" s="183"/>
      <c r="M80" s="93" t="s">
        <v>37</v>
      </c>
      <c r="N80" s="94" t="s">
        <v>47</v>
      </c>
      <c r="O80" s="94" t="s">
        <v>139</v>
      </c>
      <c r="P80" s="94" t="s">
        <v>140</v>
      </c>
      <c r="Q80" s="94" t="s">
        <v>141</v>
      </c>
      <c r="R80" s="94" t="s">
        <v>142</v>
      </c>
      <c r="S80" s="94" t="s">
        <v>143</v>
      </c>
      <c r="T80" s="95" t="s">
        <v>144</v>
      </c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</row>
    <row r="81" spans="1:63" s="2" customFormat="1" ht="22.8" customHeight="1">
      <c r="A81" s="39"/>
      <c r="B81" s="40"/>
      <c r="C81" s="100" t="s">
        <v>145</v>
      </c>
      <c r="D81" s="41"/>
      <c r="E81" s="41"/>
      <c r="F81" s="41"/>
      <c r="G81" s="41"/>
      <c r="H81" s="41"/>
      <c r="I81" s="41"/>
      <c r="J81" s="184">
        <f>BK81</f>
        <v>0</v>
      </c>
      <c r="K81" s="41"/>
      <c r="L81" s="45"/>
      <c r="M81" s="96"/>
      <c r="N81" s="185"/>
      <c r="O81" s="97"/>
      <c r="P81" s="186">
        <f>P82</f>
        <v>0</v>
      </c>
      <c r="Q81" s="97"/>
      <c r="R81" s="186">
        <f>R82</f>
        <v>0</v>
      </c>
      <c r="S81" s="97"/>
      <c r="T81" s="187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76</v>
      </c>
      <c r="AU81" s="18" t="s">
        <v>130</v>
      </c>
      <c r="BK81" s="188">
        <f>BK82</f>
        <v>0</v>
      </c>
    </row>
    <row r="82" spans="1:63" s="12" customFormat="1" ht="25.9" customHeight="1">
      <c r="A82" s="12"/>
      <c r="B82" s="189"/>
      <c r="C82" s="190"/>
      <c r="D82" s="191" t="s">
        <v>76</v>
      </c>
      <c r="E82" s="192" t="s">
        <v>748</v>
      </c>
      <c r="F82" s="192" t="s">
        <v>749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</f>
        <v>0</v>
      </c>
      <c r="Q82" s="197"/>
      <c r="R82" s="198">
        <f>R83</f>
        <v>0</v>
      </c>
      <c r="S82" s="197"/>
      <c r="T82" s="19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21</v>
      </c>
      <c r="AT82" s="201" t="s">
        <v>76</v>
      </c>
      <c r="AU82" s="201" t="s">
        <v>77</v>
      </c>
      <c r="AY82" s="200" t="s">
        <v>149</v>
      </c>
      <c r="BK82" s="202">
        <f>BK83</f>
        <v>0</v>
      </c>
    </row>
    <row r="83" spans="1:63" s="12" customFormat="1" ht="22.8" customHeight="1">
      <c r="A83" s="12"/>
      <c r="B83" s="189"/>
      <c r="C83" s="190"/>
      <c r="D83" s="191" t="s">
        <v>76</v>
      </c>
      <c r="E83" s="203" t="s">
        <v>158</v>
      </c>
      <c r="F83" s="203" t="s">
        <v>115</v>
      </c>
      <c r="G83" s="190"/>
      <c r="H83" s="190"/>
      <c r="I83" s="193"/>
      <c r="J83" s="204">
        <f>BK83</f>
        <v>0</v>
      </c>
      <c r="K83" s="190"/>
      <c r="L83" s="195"/>
      <c r="M83" s="196"/>
      <c r="N83" s="197"/>
      <c r="O83" s="197"/>
      <c r="P83" s="198">
        <f>SUM(P84:P185)</f>
        <v>0</v>
      </c>
      <c r="Q83" s="197"/>
      <c r="R83" s="198">
        <f>SUM(R84:R185)</f>
        <v>0</v>
      </c>
      <c r="S83" s="197"/>
      <c r="T83" s="199">
        <f>SUM(T84:T185)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21</v>
      </c>
      <c r="AT83" s="201" t="s">
        <v>76</v>
      </c>
      <c r="AU83" s="201" t="s">
        <v>21</v>
      </c>
      <c r="AY83" s="200" t="s">
        <v>149</v>
      </c>
      <c r="BK83" s="202">
        <f>SUM(BK84:BK185)</f>
        <v>0</v>
      </c>
    </row>
    <row r="84" spans="1:65" s="2" customFormat="1" ht="16.5" customHeight="1">
      <c r="A84" s="39"/>
      <c r="B84" s="40"/>
      <c r="C84" s="205" t="s">
        <v>21</v>
      </c>
      <c r="D84" s="205" t="s">
        <v>151</v>
      </c>
      <c r="E84" s="206" t="s">
        <v>750</v>
      </c>
      <c r="F84" s="207" t="s">
        <v>751</v>
      </c>
      <c r="G84" s="208" t="s">
        <v>539</v>
      </c>
      <c r="H84" s="209">
        <v>23.7</v>
      </c>
      <c r="I84" s="210"/>
      <c r="J84" s="211">
        <f>ROUND(I84*H84,2)</f>
        <v>0</v>
      </c>
      <c r="K84" s="207" t="s">
        <v>37</v>
      </c>
      <c r="L84" s="45"/>
      <c r="M84" s="212" t="s">
        <v>37</v>
      </c>
      <c r="N84" s="213" t="s">
        <v>50</v>
      </c>
      <c r="O84" s="85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6" t="s">
        <v>148</v>
      </c>
      <c r="AT84" s="216" t="s">
        <v>151</v>
      </c>
      <c r="AU84" s="216" t="s">
        <v>86</v>
      </c>
      <c r="AY84" s="18" t="s">
        <v>149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8" t="s">
        <v>148</v>
      </c>
      <c r="BK84" s="217">
        <f>ROUND(I84*H84,2)</f>
        <v>0</v>
      </c>
      <c r="BL84" s="18" t="s">
        <v>148</v>
      </c>
      <c r="BM84" s="216" t="s">
        <v>86</v>
      </c>
    </row>
    <row r="85" spans="1:47" s="2" customFormat="1" ht="12">
      <c r="A85" s="39"/>
      <c r="B85" s="40"/>
      <c r="C85" s="41"/>
      <c r="D85" s="218" t="s">
        <v>155</v>
      </c>
      <c r="E85" s="41"/>
      <c r="F85" s="219" t="s">
        <v>751</v>
      </c>
      <c r="G85" s="41"/>
      <c r="H85" s="41"/>
      <c r="I85" s="220"/>
      <c r="J85" s="41"/>
      <c r="K85" s="41"/>
      <c r="L85" s="45"/>
      <c r="M85" s="221"/>
      <c r="N85" s="222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155</v>
      </c>
      <c r="AU85" s="18" t="s">
        <v>86</v>
      </c>
    </row>
    <row r="86" spans="1:51" s="13" customFormat="1" ht="12">
      <c r="A86" s="13"/>
      <c r="B86" s="227"/>
      <c r="C86" s="228"/>
      <c r="D86" s="218" t="s">
        <v>182</v>
      </c>
      <c r="E86" s="229" t="s">
        <v>37</v>
      </c>
      <c r="F86" s="230" t="s">
        <v>752</v>
      </c>
      <c r="G86" s="228"/>
      <c r="H86" s="231">
        <v>15.6</v>
      </c>
      <c r="I86" s="232"/>
      <c r="J86" s="228"/>
      <c r="K86" s="228"/>
      <c r="L86" s="233"/>
      <c r="M86" s="234"/>
      <c r="N86" s="235"/>
      <c r="O86" s="235"/>
      <c r="P86" s="235"/>
      <c r="Q86" s="235"/>
      <c r="R86" s="235"/>
      <c r="S86" s="235"/>
      <c r="T86" s="236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37" t="s">
        <v>182</v>
      </c>
      <c r="AU86" s="237" t="s">
        <v>86</v>
      </c>
      <c r="AV86" s="13" t="s">
        <v>86</v>
      </c>
      <c r="AW86" s="13" t="s">
        <v>38</v>
      </c>
      <c r="AX86" s="13" t="s">
        <v>77</v>
      </c>
      <c r="AY86" s="237" t="s">
        <v>149</v>
      </c>
    </row>
    <row r="87" spans="1:51" s="13" customFormat="1" ht="12">
      <c r="A87" s="13"/>
      <c r="B87" s="227"/>
      <c r="C87" s="228"/>
      <c r="D87" s="218" t="s">
        <v>182</v>
      </c>
      <c r="E87" s="229" t="s">
        <v>37</v>
      </c>
      <c r="F87" s="230" t="s">
        <v>753</v>
      </c>
      <c r="G87" s="228"/>
      <c r="H87" s="231">
        <v>8.1</v>
      </c>
      <c r="I87" s="232"/>
      <c r="J87" s="228"/>
      <c r="K87" s="228"/>
      <c r="L87" s="233"/>
      <c r="M87" s="234"/>
      <c r="N87" s="235"/>
      <c r="O87" s="235"/>
      <c r="P87" s="235"/>
      <c r="Q87" s="235"/>
      <c r="R87" s="235"/>
      <c r="S87" s="235"/>
      <c r="T87" s="236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7" t="s">
        <v>182</v>
      </c>
      <c r="AU87" s="237" t="s">
        <v>86</v>
      </c>
      <c r="AV87" s="13" t="s">
        <v>86</v>
      </c>
      <c r="AW87" s="13" t="s">
        <v>38</v>
      </c>
      <c r="AX87" s="13" t="s">
        <v>77</v>
      </c>
      <c r="AY87" s="237" t="s">
        <v>149</v>
      </c>
    </row>
    <row r="88" spans="1:51" s="14" customFormat="1" ht="12">
      <c r="A88" s="14"/>
      <c r="B88" s="238"/>
      <c r="C88" s="239"/>
      <c r="D88" s="218" t="s">
        <v>182</v>
      </c>
      <c r="E88" s="240" t="s">
        <v>37</v>
      </c>
      <c r="F88" s="241" t="s">
        <v>187</v>
      </c>
      <c r="G88" s="239"/>
      <c r="H88" s="242">
        <v>23.7</v>
      </c>
      <c r="I88" s="243"/>
      <c r="J88" s="239"/>
      <c r="K88" s="239"/>
      <c r="L88" s="244"/>
      <c r="M88" s="245"/>
      <c r="N88" s="246"/>
      <c r="O88" s="246"/>
      <c r="P88" s="246"/>
      <c r="Q88" s="246"/>
      <c r="R88" s="246"/>
      <c r="S88" s="246"/>
      <c r="T88" s="247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48" t="s">
        <v>182</v>
      </c>
      <c r="AU88" s="248" t="s">
        <v>86</v>
      </c>
      <c r="AV88" s="14" t="s">
        <v>148</v>
      </c>
      <c r="AW88" s="14" t="s">
        <v>38</v>
      </c>
      <c r="AX88" s="14" t="s">
        <v>21</v>
      </c>
      <c r="AY88" s="248" t="s">
        <v>149</v>
      </c>
    </row>
    <row r="89" spans="1:65" s="2" customFormat="1" ht="16.5" customHeight="1">
      <c r="A89" s="39"/>
      <c r="B89" s="40"/>
      <c r="C89" s="205" t="s">
        <v>86</v>
      </c>
      <c r="D89" s="205" t="s">
        <v>151</v>
      </c>
      <c r="E89" s="206" t="s">
        <v>754</v>
      </c>
      <c r="F89" s="207" t="s">
        <v>755</v>
      </c>
      <c r="G89" s="208" t="s">
        <v>539</v>
      </c>
      <c r="H89" s="209">
        <v>1.8</v>
      </c>
      <c r="I89" s="210"/>
      <c r="J89" s="211">
        <f>ROUND(I89*H89,2)</f>
        <v>0</v>
      </c>
      <c r="K89" s="207" t="s">
        <v>37</v>
      </c>
      <c r="L89" s="45"/>
      <c r="M89" s="212" t="s">
        <v>37</v>
      </c>
      <c r="N89" s="213" t="s">
        <v>50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148</v>
      </c>
      <c r="AT89" s="216" t="s">
        <v>151</v>
      </c>
      <c r="AU89" s="216" t="s">
        <v>86</v>
      </c>
      <c r="AY89" s="18" t="s">
        <v>149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148</v>
      </c>
      <c r="BK89" s="217">
        <f>ROUND(I89*H89,2)</f>
        <v>0</v>
      </c>
      <c r="BL89" s="18" t="s">
        <v>148</v>
      </c>
      <c r="BM89" s="216" t="s">
        <v>148</v>
      </c>
    </row>
    <row r="90" spans="1:47" s="2" customFormat="1" ht="12">
      <c r="A90" s="39"/>
      <c r="B90" s="40"/>
      <c r="C90" s="41"/>
      <c r="D90" s="218" t="s">
        <v>155</v>
      </c>
      <c r="E90" s="41"/>
      <c r="F90" s="219" t="s">
        <v>755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155</v>
      </c>
      <c r="AU90" s="18" t="s">
        <v>86</v>
      </c>
    </row>
    <row r="91" spans="1:51" s="13" customFormat="1" ht="12">
      <c r="A91" s="13"/>
      <c r="B91" s="227"/>
      <c r="C91" s="228"/>
      <c r="D91" s="218" t="s">
        <v>182</v>
      </c>
      <c r="E91" s="229" t="s">
        <v>37</v>
      </c>
      <c r="F91" s="230" t="s">
        <v>756</v>
      </c>
      <c r="G91" s="228"/>
      <c r="H91" s="231">
        <v>0.9</v>
      </c>
      <c r="I91" s="232"/>
      <c r="J91" s="228"/>
      <c r="K91" s="228"/>
      <c r="L91" s="233"/>
      <c r="M91" s="234"/>
      <c r="N91" s="235"/>
      <c r="O91" s="235"/>
      <c r="P91" s="235"/>
      <c r="Q91" s="235"/>
      <c r="R91" s="235"/>
      <c r="S91" s="235"/>
      <c r="T91" s="236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7" t="s">
        <v>182</v>
      </c>
      <c r="AU91" s="237" t="s">
        <v>86</v>
      </c>
      <c r="AV91" s="13" t="s">
        <v>86</v>
      </c>
      <c r="AW91" s="13" t="s">
        <v>38</v>
      </c>
      <c r="AX91" s="13" t="s">
        <v>77</v>
      </c>
      <c r="AY91" s="237" t="s">
        <v>149</v>
      </c>
    </row>
    <row r="92" spans="1:51" s="13" customFormat="1" ht="12">
      <c r="A92" s="13"/>
      <c r="B92" s="227"/>
      <c r="C92" s="228"/>
      <c r="D92" s="218" t="s">
        <v>182</v>
      </c>
      <c r="E92" s="229" t="s">
        <v>37</v>
      </c>
      <c r="F92" s="230" t="s">
        <v>757</v>
      </c>
      <c r="G92" s="228"/>
      <c r="H92" s="231">
        <v>0.9</v>
      </c>
      <c r="I92" s="232"/>
      <c r="J92" s="228"/>
      <c r="K92" s="228"/>
      <c r="L92" s="233"/>
      <c r="M92" s="234"/>
      <c r="N92" s="235"/>
      <c r="O92" s="235"/>
      <c r="P92" s="235"/>
      <c r="Q92" s="235"/>
      <c r="R92" s="235"/>
      <c r="S92" s="235"/>
      <c r="T92" s="236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7" t="s">
        <v>182</v>
      </c>
      <c r="AU92" s="237" t="s">
        <v>86</v>
      </c>
      <c r="AV92" s="13" t="s">
        <v>86</v>
      </c>
      <c r="AW92" s="13" t="s">
        <v>38</v>
      </c>
      <c r="AX92" s="13" t="s">
        <v>77</v>
      </c>
      <c r="AY92" s="237" t="s">
        <v>149</v>
      </c>
    </row>
    <row r="93" spans="1:51" s="14" customFormat="1" ht="12">
      <c r="A93" s="14"/>
      <c r="B93" s="238"/>
      <c r="C93" s="239"/>
      <c r="D93" s="218" t="s">
        <v>182</v>
      </c>
      <c r="E93" s="240" t="s">
        <v>37</v>
      </c>
      <c r="F93" s="241" t="s">
        <v>187</v>
      </c>
      <c r="G93" s="239"/>
      <c r="H93" s="242">
        <v>1.8</v>
      </c>
      <c r="I93" s="243"/>
      <c r="J93" s="239"/>
      <c r="K93" s="239"/>
      <c r="L93" s="244"/>
      <c r="M93" s="245"/>
      <c r="N93" s="246"/>
      <c r="O93" s="246"/>
      <c r="P93" s="246"/>
      <c r="Q93" s="246"/>
      <c r="R93" s="246"/>
      <c r="S93" s="246"/>
      <c r="T93" s="247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8" t="s">
        <v>182</v>
      </c>
      <c r="AU93" s="248" t="s">
        <v>86</v>
      </c>
      <c r="AV93" s="14" t="s">
        <v>148</v>
      </c>
      <c r="AW93" s="14" t="s">
        <v>38</v>
      </c>
      <c r="AX93" s="14" t="s">
        <v>21</v>
      </c>
      <c r="AY93" s="248" t="s">
        <v>149</v>
      </c>
    </row>
    <row r="94" spans="1:65" s="2" customFormat="1" ht="16.5" customHeight="1">
      <c r="A94" s="39"/>
      <c r="B94" s="40"/>
      <c r="C94" s="205" t="s">
        <v>158</v>
      </c>
      <c r="D94" s="205" t="s">
        <v>151</v>
      </c>
      <c r="E94" s="206" t="s">
        <v>758</v>
      </c>
      <c r="F94" s="207" t="s">
        <v>759</v>
      </c>
      <c r="G94" s="208" t="s">
        <v>539</v>
      </c>
      <c r="H94" s="209">
        <v>7.515</v>
      </c>
      <c r="I94" s="210"/>
      <c r="J94" s="211">
        <f>ROUND(I94*H94,2)</f>
        <v>0</v>
      </c>
      <c r="K94" s="207" t="s">
        <v>37</v>
      </c>
      <c r="L94" s="45"/>
      <c r="M94" s="212" t="s">
        <v>37</v>
      </c>
      <c r="N94" s="213" t="s">
        <v>50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148</v>
      </c>
      <c r="AT94" s="216" t="s">
        <v>151</v>
      </c>
      <c r="AU94" s="216" t="s">
        <v>86</v>
      </c>
      <c r="AY94" s="18" t="s">
        <v>149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148</v>
      </c>
      <c r="BK94" s="217">
        <f>ROUND(I94*H94,2)</f>
        <v>0</v>
      </c>
      <c r="BL94" s="18" t="s">
        <v>148</v>
      </c>
      <c r="BM94" s="216" t="s">
        <v>161</v>
      </c>
    </row>
    <row r="95" spans="1:47" s="2" customFormat="1" ht="12">
      <c r="A95" s="39"/>
      <c r="B95" s="40"/>
      <c r="C95" s="41"/>
      <c r="D95" s="218" t="s">
        <v>155</v>
      </c>
      <c r="E95" s="41"/>
      <c r="F95" s="219" t="s">
        <v>759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155</v>
      </c>
      <c r="AU95" s="18" t="s">
        <v>86</v>
      </c>
    </row>
    <row r="96" spans="1:51" s="13" customFormat="1" ht="12">
      <c r="A96" s="13"/>
      <c r="B96" s="227"/>
      <c r="C96" s="228"/>
      <c r="D96" s="218" t="s">
        <v>182</v>
      </c>
      <c r="E96" s="229" t="s">
        <v>37</v>
      </c>
      <c r="F96" s="230" t="s">
        <v>760</v>
      </c>
      <c r="G96" s="228"/>
      <c r="H96" s="231">
        <v>4.68</v>
      </c>
      <c r="I96" s="232"/>
      <c r="J96" s="228"/>
      <c r="K96" s="228"/>
      <c r="L96" s="233"/>
      <c r="M96" s="234"/>
      <c r="N96" s="235"/>
      <c r="O96" s="235"/>
      <c r="P96" s="235"/>
      <c r="Q96" s="235"/>
      <c r="R96" s="235"/>
      <c r="S96" s="235"/>
      <c r="T96" s="236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7" t="s">
        <v>182</v>
      </c>
      <c r="AU96" s="237" t="s">
        <v>86</v>
      </c>
      <c r="AV96" s="13" t="s">
        <v>86</v>
      </c>
      <c r="AW96" s="13" t="s">
        <v>38</v>
      </c>
      <c r="AX96" s="13" t="s">
        <v>77</v>
      </c>
      <c r="AY96" s="237" t="s">
        <v>149</v>
      </c>
    </row>
    <row r="97" spans="1:51" s="13" customFormat="1" ht="12">
      <c r="A97" s="13"/>
      <c r="B97" s="227"/>
      <c r="C97" s="228"/>
      <c r="D97" s="218" t="s">
        <v>182</v>
      </c>
      <c r="E97" s="229" t="s">
        <v>37</v>
      </c>
      <c r="F97" s="230" t="s">
        <v>761</v>
      </c>
      <c r="G97" s="228"/>
      <c r="H97" s="231">
        <v>2.835</v>
      </c>
      <c r="I97" s="232"/>
      <c r="J97" s="228"/>
      <c r="K97" s="228"/>
      <c r="L97" s="233"/>
      <c r="M97" s="234"/>
      <c r="N97" s="235"/>
      <c r="O97" s="235"/>
      <c r="P97" s="235"/>
      <c r="Q97" s="235"/>
      <c r="R97" s="235"/>
      <c r="S97" s="235"/>
      <c r="T97" s="23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7" t="s">
        <v>182</v>
      </c>
      <c r="AU97" s="237" t="s">
        <v>86</v>
      </c>
      <c r="AV97" s="13" t="s">
        <v>86</v>
      </c>
      <c r="AW97" s="13" t="s">
        <v>38</v>
      </c>
      <c r="AX97" s="13" t="s">
        <v>77</v>
      </c>
      <c r="AY97" s="237" t="s">
        <v>149</v>
      </c>
    </row>
    <row r="98" spans="1:51" s="14" customFormat="1" ht="12">
      <c r="A98" s="14"/>
      <c r="B98" s="238"/>
      <c r="C98" s="239"/>
      <c r="D98" s="218" t="s">
        <v>182</v>
      </c>
      <c r="E98" s="240" t="s">
        <v>37</v>
      </c>
      <c r="F98" s="241" t="s">
        <v>187</v>
      </c>
      <c r="G98" s="239"/>
      <c r="H98" s="242">
        <v>7.515</v>
      </c>
      <c r="I98" s="243"/>
      <c r="J98" s="239"/>
      <c r="K98" s="239"/>
      <c r="L98" s="244"/>
      <c r="M98" s="245"/>
      <c r="N98" s="246"/>
      <c r="O98" s="246"/>
      <c r="P98" s="246"/>
      <c r="Q98" s="246"/>
      <c r="R98" s="246"/>
      <c r="S98" s="246"/>
      <c r="T98" s="247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8" t="s">
        <v>182</v>
      </c>
      <c r="AU98" s="248" t="s">
        <v>86</v>
      </c>
      <c r="AV98" s="14" t="s">
        <v>148</v>
      </c>
      <c r="AW98" s="14" t="s">
        <v>38</v>
      </c>
      <c r="AX98" s="14" t="s">
        <v>21</v>
      </c>
      <c r="AY98" s="248" t="s">
        <v>149</v>
      </c>
    </row>
    <row r="99" spans="1:65" s="2" customFormat="1" ht="16.5" customHeight="1">
      <c r="A99" s="39"/>
      <c r="B99" s="40"/>
      <c r="C99" s="205" t="s">
        <v>148</v>
      </c>
      <c r="D99" s="205" t="s">
        <v>151</v>
      </c>
      <c r="E99" s="206" t="s">
        <v>762</v>
      </c>
      <c r="F99" s="207" t="s">
        <v>763</v>
      </c>
      <c r="G99" s="208" t="s">
        <v>539</v>
      </c>
      <c r="H99" s="209">
        <v>17.985</v>
      </c>
      <c r="I99" s="210"/>
      <c r="J99" s="211">
        <f>ROUND(I99*H99,2)</f>
        <v>0</v>
      </c>
      <c r="K99" s="207" t="s">
        <v>37</v>
      </c>
      <c r="L99" s="45"/>
      <c r="M99" s="212" t="s">
        <v>37</v>
      </c>
      <c r="N99" s="213" t="s">
        <v>50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148</v>
      </c>
      <c r="AT99" s="216" t="s">
        <v>151</v>
      </c>
      <c r="AU99" s="216" t="s">
        <v>86</v>
      </c>
      <c r="AY99" s="18" t="s">
        <v>149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148</v>
      </c>
      <c r="BK99" s="217">
        <f>ROUND(I99*H99,2)</f>
        <v>0</v>
      </c>
      <c r="BL99" s="18" t="s">
        <v>148</v>
      </c>
      <c r="BM99" s="216" t="s">
        <v>164</v>
      </c>
    </row>
    <row r="100" spans="1:47" s="2" customFormat="1" ht="12">
      <c r="A100" s="39"/>
      <c r="B100" s="40"/>
      <c r="C100" s="41"/>
      <c r="D100" s="218" t="s">
        <v>155</v>
      </c>
      <c r="E100" s="41"/>
      <c r="F100" s="219" t="s">
        <v>763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155</v>
      </c>
      <c r="AU100" s="18" t="s">
        <v>86</v>
      </c>
    </row>
    <row r="101" spans="1:51" s="13" customFormat="1" ht="12">
      <c r="A101" s="13"/>
      <c r="B101" s="227"/>
      <c r="C101" s="228"/>
      <c r="D101" s="218" t="s">
        <v>182</v>
      </c>
      <c r="E101" s="229" t="s">
        <v>37</v>
      </c>
      <c r="F101" s="230" t="s">
        <v>764</v>
      </c>
      <c r="G101" s="228"/>
      <c r="H101" s="231">
        <v>10.92</v>
      </c>
      <c r="I101" s="232"/>
      <c r="J101" s="228"/>
      <c r="K101" s="228"/>
      <c r="L101" s="233"/>
      <c r="M101" s="234"/>
      <c r="N101" s="235"/>
      <c r="O101" s="235"/>
      <c r="P101" s="235"/>
      <c r="Q101" s="235"/>
      <c r="R101" s="235"/>
      <c r="S101" s="235"/>
      <c r="T101" s="23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7" t="s">
        <v>182</v>
      </c>
      <c r="AU101" s="237" t="s">
        <v>86</v>
      </c>
      <c r="AV101" s="13" t="s">
        <v>86</v>
      </c>
      <c r="AW101" s="13" t="s">
        <v>38</v>
      </c>
      <c r="AX101" s="13" t="s">
        <v>77</v>
      </c>
      <c r="AY101" s="237" t="s">
        <v>149</v>
      </c>
    </row>
    <row r="102" spans="1:51" s="13" customFormat="1" ht="12">
      <c r="A102" s="13"/>
      <c r="B102" s="227"/>
      <c r="C102" s="228"/>
      <c r="D102" s="218" t="s">
        <v>182</v>
      </c>
      <c r="E102" s="229" t="s">
        <v>37</v>
      </c>
      <c r="F102" s="230" t="s">
        <v>765</v>
      </c>
      <c r="G102" s="228"/>
      <c r="H102" s="231">
        <v>5.265</v>
      </c>
      <c r="I102" s="232"/>
      <c r="J102" s="228"/>
      <c r="K102" s="228"/>
      <c r="L102" s="233"/>
      <c r="M102" s="234"/>
      <c r="N102" s="235"/>
      <c r="O102" s="235"/>
      <c r="P102" s="235"/>
      <c r="Q102" s="235"/>
      <c r="R102" s="235"/>
      <c r="S102" s="235"/>
      <c r="T102" s="236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7" t="s">
        <v>182</v>
      </c>
      <c r="AU102" s="237" t="s">
        <v>86</v>
      </c>
      <c r="AV102" s="13" t="s">
        <v>86</v>
      </c>
      <c r="AW102" s="13" t="s">
        <v>38</v>
      </c>
      <c r="AX102" s="13" t="s">
        <v>77</v>
      </c>
      <c r="AY102" s="237" t="s">
        <v>149</v>
      </c>
    </row>
    <row r="103" spans="1:51" s="13" customFormat="1" ht="12">
      <c r="A103" s="13"/>
      <c r="B103" s="227"/>
      <c r="C103" s="228"/>
      <c r="D103" s="218" t="s">
        <v>182</v>
      </c>
      <c r="E103" s="229" t="s">
        <v>37</v>
      </c>
      <c r="F103" s="230" t="s">
        <v>766</v>
      </c>
      <c r="G103" s="228"/>
      <c r="H103" s="231">
        <v>0.9</v>
      </c>
      <c r="I103" s="232"/>
      <c r="J103" s="228"/>
      <c r="K103" s="228"/>
      <c r="L103" s="233"/>
      <c r="M103" s="234"/>
      <c r="N103" s="235"/>
      <c r="O103" s="235"/>
      <c r="P103" s="235"/>
      <c r="Q103" s="235"/>
      <c r="R103" s="235"/>
      <c r="S103" s="235"/>
      <c r="T103" s="23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7" t="s">
        <v>182</v>
      </c>
      <c r="AU103" s="237" t="s">
        <v>86</v>
      </c>
      <c r="AV103" s="13" t="s">
        <v>86</v>
      </c>
      <c r="AW103" s="13" t="s">
        <v>38</v>
      </c>
      <c r="AX103" s="13" t="s">
        <v>77</v>
      </c>
      <c r="AY103" s="237" t="s">
        <v>149</v>
      </c>
    </row>
    <row r="104" spans="1:51" s="13" customFormat="1" ht="12">
      <c r="A104" s="13"/>
      <c r="B104" s="227"/>
      <c r="C104" s="228"/>
      <c r="D104" s="218" t="s">
        <v>182</v>
      </c>
      <c r="E104" s="229" t="s">
        <v>37</v>
      </c>
      <c r="F104" s="230" t="s">
        <v>767</v>
      </c>
      <c r="G104" s="228"/>
      <c r="H104" s="231">
        <v>0.9</v>
      </c>
      <c r="I104" s="232"/>
      <c r="J104" s="228"/>
      <c r="K104" s="228"/>
      <c r="L104" s="233"/>
      <c r="M104" s="234"/>
      <c r="N104" s="235"/>
      <c r="O104" s="235"/>
      <c r="P104" s="235"/>
      <c r="Q104" s="235"/>
      <c r="R104" s="235"/>
      <c r="S104" s="235"/>
      <c r="T104" s="23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7" t="s">
        <v>182</v>
      </c>
      <c r="AU104" s="237" t="s">
        <v>86</v>
      </c>
      <c r="AV104" s="13" t="s">
        <v>86</v>
      </c>
      <c r="AW104" s="13" t="s">
        <v>38</v>
      </c>
      <c r="AX104" s="13" t="s">
        <v>77</v>
      </c>
      <c r="AY104" s="237" t="s">
        <v>149</v>
      </c>
    </row>
    <row r="105" spans="1:51" s="14" customFormat="1" ht="12">
      <c r="A105" s="14"/>
      <c r="B105" s="238"/>
      <c r="C105" s="239"/>
      <c r="D105" s="218" t="s">
        <v>182</v>
      </c>
      <c r="E105" s="240" t="s">
        <v>37</v>
      </c>
      <c r="F105" s="241" t="s">
        <v>187</v>
      </c>
      <c r="G105" s="239"/>
      <c r="H105" s="242">
        <v>17.985</v>
      </c>
      <c r="I105" s="243"/>
      <c r="J105" s="239"/>
      <c r="K105" s="239"/>
      <c r="L105" s="244"/>
      <c r="M105" s="245"/>
      <c r="N105" s="246"/>
      <c r="O105" s="246"/>
      <c r="P105" s="246"/>
      <c r="Q105" s="246"/>
      <c r="R105" s="246"/>
      <c r="S105" s="246"/>
      <c r="T105" s="247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8" t="s">
        <v>182</v>
      </c>
      <c r="AU105" s="248" t="s">
        <v>86</v>
      </c>
      <c r="AV105" s="14" t="s">
        <v>148</v>
      </c>
      <c r="AW105" s="14" t="s">
        <v>38</v>
      </c>
      <c r="AX105" s="14" t="s">
        <v>21</v>
      </c>
      <c r="AY105" s="248" t="s">
        <v>149</v>
      </c>
    </row>
    <row r="106" spans="1:65" s="2" customFormat="1" ht="16.5" customHeight="1">
      <c r="A106" s="39"/>
      <c r="B106" s="40"/>
      <c r="C106" s="205" t="s">
        <v>191</v>
      </c>
      <c r="D106" s="205" t="s">
        <v>151</v>
      </c>
      <c r="E106" s="206" t="s">
        <v>768</v>
      </c>
      <c r="F106" s="207" t="s">
        <v>769</v>
      </c>
      <c r="G106" s="208" t="s">
        <v>539</v>
      </c>
      <c r="H106" s="209">
        <v>8.492</v>
      </c>
      <c r="I106" s="210"/>
      <c r="J106" s="211">
        <f>ROUND(I106*H106,2)</f>
        <v>0</v>
      </c>
      <c r="K106" s="207" t="s">
        <v>37</v>
      </c>
      <c r="L106" s="45"/>
      <c r="M106" s="212" t="s">
        <v>37</v>
      </c>
      <c r="N106" s="213" t="s">
        <v>50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148</v>
      </c>
      <c r="AT106" s="216" t="s">
        <v>151</v>
      </c>
      <c r="AU106" s="216" t="s">
        <v>86</v>
      </c>
      <c r="AY106" s="18" t="s">
        <v>149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148</v>
      </c>
      <c r="BK106" s="217">
        <f>ROUND(I106*H106,2)</f>
        <v>0</v>
      </c>
      <c r="BL106" s="18" t="s">
        <v>148</v>
      </c>
      <c r="BM106" s="216" t="s">
        <v>209</v>
      </c>
    </row>
    <row r="107" spans="1:47" s="2" customFormat="1" ht="12">
      <c r="A107" s="39"/>
      <c r="B107" s="40"/>
      <c r="C107" s="41"/>
      <c r="D107" s="218" t="s">
        <v>155</v>
      </c>
      <c r="E107" s="41"/>
      <c r="F107" s="219" t="s">
        <v>769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155</v>
      </c>
      <c r="AU107" s="18" t="s">
        <v>86</v>
      </c>
    </row>
    <row r="108" spans="1:51" s="13" customFormat="1" ht="12">
      <c r="A108" s="13"/>
      <c r="B108" s="227"/>
      <c r="C108" s="228"/>
      <c r="D108" s="218" t="s">
        <v>182</v>
      </c>
      <c r="E108" s="229" t="s">
        <v>37</v>
      </c>
      <c r="F108" s="230" t="s">
        <v>770</v>
      </c>
      <c r="G108" s="228"/>
      <c r="H108" s="231">
        <v>5.288</v>
      </c>
      <c r="I108" s="232"/>
      <c r="J108" s="228"/>
      <c r="K108" s="228"/>
      <c r="L108" s="233"/>
      <c r="M108" s="234"/>
      <c r="N108" s="235"/>
      <c r="O108" s="235"/>
      <c r="P108" s="235"/>
      <c r="Q108" s="235"/>
      <c r="R108" s="235"/>
      <c r="S108" s="235"/>
      <c r="T108" s="23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7" t="s">
        <v>182</v>
      </c>
      <c r="AU108" s="237" t="s">
        <v>86</v>
      </c>
      <c r="AV108" s="13" t="s">
        <v>86</v>
      </c>
      <c r="AW108" s="13" t="s">
        <v>38</v>
      </c>
      <c r="AX108" s="13" t="s">
        <v>77</v>
      </c>
      <c r="AY108" s="237" t="s">
        <v>149</v>
      </c>
    </row>
    <row r="109" spans="1:51" s="13" customFormat="1" ht="12">
      <c r="A109" s="13"/>
      <c r="B109" s="227"/>
      <c r="C109" s="228"/>
      <c r="D109" s="218" t="s">
        <v>182</v>
      </c>
      <c r="E109" s="229" t="s">
        <v>37</v>
      </c>
      <c r="F109" s="230" t="s">
        <v>771</v>
      </c>
      <c r="G109" s="228"/>
      <c r="H109" s="231">
        <v>3.204</v>
      </c>
      <c r="I109" s="232"/>
      <c r="J109" s="228"/>
      <c r="K109" s="228"/>
      <c r="L109" s="233"/>
      <c r="M109" s="234"/>
      <c r="N109" s="235"/>
      <c r="O109" s="235"/>
      <c r="P109" s="235"/>
      <c r="Q109" s="235"/>
      <c r="R109" s="235"/>
      <c r="S109" s="235"/>
      <c r="T109" s="236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7" t="s">
        <v>182</v>
      </c>
      <c r="AU109" s="237" t="s">
        <v>86</v>
      </c>
      <c r="AV109" s="13" t="s">
        <v>86</v>
      </c>
      <c r="AW109" s="13" t="s">
        <v>38</v>
      </c>
      <c r="AX109" s="13" t="s">
        <v>77</v>
      </c>
      <c r="AY109" s="237" t="s">
        <v>149</v>
      </c>
    </row>
    <row r="110" spans="1:51" s="14" customFormat="1" ht="12">
      <c r="A110" s="14"/>
      <c r="B110" s="238"/>
      <c r="C110" s="239"/>
      <c r="D110" s="218" t="s">
        <v>182</v>
      </c>
      <c r="E110" s="240" t="s">
        <v>37</v>
      </c>
      <c r="F110" s="241" t="s">
        <v>187</v>
      </c>
      <c r="G110" s="239"/>
      <c r="H110" s="242">
        <v>8.492</v>
      </c>
      <c r="I110" s="243"/>
      <c r="J110" s="239"/>
      <c r="K110" s="239"/>
      <c r="L110" s="244"/>
      <c r="M110" s="245"/>
      <c r="N110" s="246"/>
      <c r="O110" s="246"/>
      <c r="P110" s="246"/>
      <c r="Q110" s="246"/>
      <c r="R110" s="246"/>
      <c r="S110" s="246"/>
      <c r="T110" s="247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8" t="s">
        <v>182</v>
      </c>
      <c r="AU110" s="248" t="s">
        <v>86</v>
      </c>
      <c r="AV110" s="14" t="s">
        <v>148</v>
      </c>
      <c r="AW110" s="14" t="s">
        <v>38</v>
      </c>
      <c r="AX110" s="14" t="s">
        <v>21</v>
      </c>
      <c r="AY110" s="248" t="s">
        <v>149</v>
      </c>
    </row>
    <row r="111" spans="1:65" s="2" customFormat="1" ht="16.5" customHeight="1">
      <c r="A111" s="39"/>
      <c r="B111" s="40"/>
      <c r="C111" s="205" t="s">
        <v>161</v>
      </c>
      <c r="D111" s="205" t="s">
        <v>151</v>
      </c>
      <c r="E111" s="206" t="s">
        <v>772</v>
      </c>
      <c r="F111" s="207" t="s">
        <v>773</v>
      </c>
      <c r="G111" s="208" t="s">
        <v>539</v>
      </c>
      <c r="H111" s="209">
        <v>8.492</v>
      </c>
      <c r="I111" s="210"/>
      <c r="J111" s="211">
        <f>ROUND(I111*H111,2)</f>
        <v>0</v>
      </c>
      <c r="K111" s="207" t="s">
        <v>37</v>
      </c>
      <c r="L111" s="45"/>
      <c r="M111" s="212" t="s">
        <v>37</v>
      </c>
      <c r="N111" s="213" t="s">
        <v>50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148</v>
      </c>
      <c r="AT111" s="216" t="s">
        <v>151</v>
      </c>
      <c r="AU111" s="216" t="s">
        <v>86</v>
      </c>
      <c r="AY111" s="18" t="s">
        <v>149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148</v>
      </c>
      <c r="BK111" s="217">
        <f>ROUND(I111*H111,2)</f>
        <v>0</v>
      </c>
      <c r="BL111" s="18" t="s">
        <v>148</v>
      </c>
      <c r="BM111" s="216" t="s">
        <v>217</v>
      </c>
    </row>
    <row r="112" spans="1:47" s="2" customFormat="1" ht="12">
      <c r="A112" s="39"/>
      <c r="B112" s="40"/>
      <c r="C112" s="41"/>
      <c r="D112" s="218" t="s">
        <v>155</v>
      </c>
      <c r="E112" s="41"/>
      <c r="F112" s="219" t="s">
        <v>773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155</v>
      </c>
      <c r="AU112" s="18" t="s">
        <v>86</v>
      </c>
    </row>
    <row r="113" spans="1:51" s="13" customFormat="1" ht="12">
      <c r="A113" s="13"/>
      <c r="B113" s="227"/>
      <c r="C113" s="228"/>
      <c r="D113" s="218" t="s">
        <v>182</v>
      </c>
      <c r="E113" s="229" t="s">
        <v>37</v>
      </c>
      <c r="F113" s="230" t="s">
        <v>770</v>
      </c>
      <c r="G113" s="228"/>
      <c r="H113" s="231">
        <v>5.288</v>
      </c>
      <c r="I113" s="232"/>
      <c r="J113" s="228"/>
      <c r="K113" s="228"/>
      <c r="L113" s="233"/>
      <c r="M113" s="234"/>
      <c r="N113" s="235"/>
      <c r="O113" s="235"/>
      <c r="P113" s="235"/>
      <c r="Q113" s="235"/>
      <c r="R113" s="235"/>
      <c r="S113" s="235"/>
      <c r="T113" s="23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7" t="s">
        <v>182</v>
      </c>
      <c r="AU113" s="237" t="s">
        <v>86</v>
      </c>
      <c r="AV113" s="13" t="s">
        <v>86</v>
      </c>
      <c r="AW113" s="13" t="s">
        <v>38</v>
      </c>
      <c r="AX113" s="13" t="s">
        <v>77</v>
      </c>
      <c r="AY113" s="237" t="s">
        <v>149</v>
      </c>
    </row>
    <row r="114" spans="1:51" s="13" customFormat="1" ht="12">
      <c r="A114" s="13"/>
      <c r="B114" s="227"/>
      <c r="C114" s="228"/>
      <c r="D114" s="218" t="s">
        <v>182</v>
      </c>
      <c r="E114" s="229" t="s">
        <v>37</v>
      </c>
      <c r="F114" s="230" t="s">
        <v>771</v>
      </c>
      <c r="G114" s="228"/>
      <c r="H114" s="231">
        <v>3.204</v>
      </c>
      <c r="I114" s="232"/>
      <c r="J114" s="228"/>
      <c r="K114" s="228"/>
      <c r="L114" s="233"/>
      <c r="M114" s="234"/>
      <c r="N114" s="235"/>
      <c r="O114" s="235"/>
      <c r="P114" s="235"/>
      <c r="Q114" s="235"/>
      <c r="R114" s="235"/>
      <c r="S114" s="235"/>
      <c r="T114" s="23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7" t="s">
        <v>182</v>
      </c>
      <c r="AU114" s="237" t="s">
        <v>86</v>
      </c>
      <c r="AV114" s="13" t="s">
        <v>86</v>
      </c>
      <c r="AW114" s="13" t="s">
        <v>38</v>
      </c>
      <c r="AX114" s="13" t="s">
        <v>77</v>
      </c>
      <c r="AY114" s="237" t="s">
        <v>149</v>
      </c>
    </row>
    <row r="115" spans="1:51" s="14" customFormat="1" ht="12">
      <c r="A115" s="14"/>
      <c r="B115" s="238"/>
      <c r="C115" s="239"/>
      <c r="D115" s="218" t="s">
        <v>182</v>
      </c>
      <c r="E115" s="240" t="s">
        <v>37</v>
      </c>
      <c r="F115" s="241" t="s">
        <v>187</v>
      </c>
      <c r="G115" s="239"/>
      <c r="H115" s="242">
        <v>8.492</v>
      </c>
      <c r="I115" s="243"/>
      <c r="J115" s="239"/>
      <c r="K115" s="239"/>
      <c r="L115" s="244"/>
      <c r="M115" s="245"/>
      <c r="N115" s="246"/>
      <c r="O115" s="246"/>
      <c r="P115" s="246"/>
      <c r="Q115" s="246"/>
      <c r="R115" s="246"/>
      <c r="S115" s="246"/>
      <c r="T115" s="247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8" t="s">
        <v>182</v>
      </c>
      <c r="AU115" s="248" t="s">
        <v>86</v>
      </c>
      <c r="AV115" s="14" t="s">
        <v>148</v>
      </c>
      <c r="AW115" s="14" t="s">
        <v>38</v>
      </c>
      <c r="AX115" s="14" t="s">
        <v>21</v>
      </c>
      <c r="AY115" s="248" t="s">
        <v>149</v>
      </c>
    </row>
    <row r="116" spans="1:65" s="2" customFormat="1" ht="16.5" customHeight="1">
      <c r="A116" s="39"/>
      <c r="B116" s="40"/>
      <c r="C116" s="205" t="s">
        <v>198</v>
      </c>
      <c r="D116" s="205" t="s">
        <v>151</v>
      </c>
      <c r="E116" s="206" t="s">
        <v>774</v>
      </c>
      <c r="F116" s="207" t="s">
        <v>775</v>
      </c>
      <c r="G116" s="208" t="s">
        <v>539</v>
      </c>
      <c r="H116" s="209">
        <v>8.492</v>
      </c>
      <c r="I116" s="210"/>
      <c r="J116" s="211">
        <f>ROUND(I116*H116,2)</f>
        <v>0</v>
      </c>
      <c r="K116" s="207" t="s">
        <v>37</v>
      </c>
      <c r="L116" s="45"/>
      <c r="M116" s="212" t="s">
        <v>37</v>
      </c>
      <c r="N116" s="213" t="s">
        <v>50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148</v>
      </c>
      <c r="AT116" s="216" t="s">
        <v>151</v>
      </c>
      <c r="AU116" s="216" t="s">
        <v>86</v>
      </c>
      <c r="AY116" s="18" t="s">
        <v>149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148</v>
      </c>
      <c r="BK116" s="217">
        <f>ROUND(I116*H116,2)</f>
        <v>0</v>
      </c>
      <c r="BL116" s="18" t="s">
        <v>148</v>
      </c>
      <c r="BM116" s="216" t="s">
        <v>229</v>
      </c>
    </row>
    <row r="117" spans="1:47" s="2" customFormat="1" ht="12">
      <c r="A117" s="39"/>
      <c r="B117" s="40"/>
      <c r="C117" s="41"/>
      <c r="D117" s="218" t="s">
        <v>155</v>
      </c>
      <c r="E117" s="41"/>
      <c r="F117" s="219" t="s">
        <v>775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155</v>
      </c>
      <c r="AU117" s="18" t="s">
        <v>86</v>
      </c>
    </row>
    <row r="118" spans="1:51" s="13" customFormat="1" ht="12">
      <c r="A118" s="13"/>
      <c r="B118" s="227"/>
      <c r="C118" s="228"/>
      <c r="D118" s="218" t="s">
        <v>182</v>
      </c>
      <c r="E118" s="229" t="s">
        <v>37</v>
      </c>
      <c r="F118" s="230" t="s">
        <v>770</v>
      </c>
      <c r="G118" s="228"/>
      <c r="H118" s="231">
        <v>5.288</v>
      </c>
      <c r="I118" s="232"/>
      <c r="J118" s="228"/>
      <c r="K118" s="228"/>
      <c r="L118" s="233"/>
      <c r="M118" s="234"/>
      <c r="N118" s="235"/>
      <c r="O118" s="235"/>
      <c r="P118" s="235"/>
      <c r="Q118" s="235"/>
      <c r="R118" s="235"/>
      <c r="S118" s="235"/>
      <c r="T118" s="23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7" t="s">
        <v>182</v>
      </c>
      <c r="AU118" s="237" t="s">
        <v>86</v>
      </c>
      <c r="AV118" s="13" t="s">
        <v>86</v>
      </c>
      <c r="AW118" s="13" t="s">
        <v>38</v>
      </c>
      <c r="AX118" s="13" t="s">
        <v>77</v>
      </c>
      <c r="AY118" s="237" t="s">
        <v>149</v>
      </c>
    </row>
    <row r="119" spans="1:51" s="13" customFormat="1" ht="12">
      <c r="A119" s="13"/>
      <c r="B119" s="227"/>
      <c r="C119" s="228"/>
      <c r="D119" s="218" t="s">
        <v>182</v>
      </c>
      <c r="E119" s="229" t="s">
        <v>37</v>
      </c>
      <c r="F119" s="230" t="s">
        <v>771</v>
      </c>
      <c r="G119" s="228"/>
      <c r="H119" s="231">
        <v>3.204</v>
      </c>
      <c r="I119" s="232"/>
      <c r="J119" s="228"/>
      <c r="K119" s="228"/>
      <c r="L119" s="233"/>
      <c r="M119" s="234"/>
      <c r="N119" s="235"/>
      <c r="O119" s="235"/>
      <c r="P119" s="235"/>
      <c r="Q119" s="235"/>
      <c r="R119" s="235"/>
      <c r="S119" s="235"/>
      <c r="T119" s="23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7" t="s">
        <v>182</v>
      </c>
      <c r="AU119" s="237" t="s">
        <v>86</v>
      </c>
      <c r="AV119" s="13" t="s">
        <v>86</v>
      </c>
      <c r="AW119" s="13" t="s">
        <v>38</v>
      </c>
      <c r="AX119" s="13" t="s">
        <v>77</v>
      </c>
      <c r="AY119" s="237" t="s">
        <v>149</v>
      </c>
    </row>
    <row r="120" spans="1:51" s="14" customFormat="1" ht="12">
      <c r="A120" s="14"/>
      <c r="B120" s="238"/>
      <c r="C120" s="239"/>
      <c r="D120" s="218" t="s">
        <v>182</v>
      </c>
      <c r="E120" s="240" t="s">
        <v>37</v>
      </c>
      <c r="F120" s="241" t="s">
        <v>187</v>
      </c>
      <c r="G120" s="239"/>
      <c r="H120" s="242">
        <v>8.492</v>
      </c>
      <c r="I120" s="243"/>
      <c r="J120" s="239"/>
      <c r="K120" s="239"/>
      <c r="L120" s="244"/>
      <c r="M120" s="245"/>
      <c r="N120" s="246"/>
      <c r="O120" s="246"/>
      <c r="P120" s="246"/>
      <c r="Q120" s="246"/>
      <c r="R120" s="246"/>
      <c r="S120" s="246"/>
      <c r="T120" s="247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8" t="s">
        <v>182</v>
      </c>
      <c r="AU120" s="248" t="s">
        <v>86</v>
      </c>
      <c r="AV120" s="14" t="s">
        <v>148</v>
      </c>
      <c r="AW120" s="14" t="s">
        <v>38</v>
      </c>
      <c r="AX120" s="14" t="s">
        <v>21</v>
      </c>
      <c r="AY120" s="248" t="s">
        <v>149</v>
      </c>
    </row>
    <row r="121" spans="1:65" s="2" customFormat="1" ht="16.5" customHeight="1">
      <c r="A121" s="39"/>
      <c r="B121" s="40"/>
      <c r="C121" s="205" t="s">
        <v>164</v>
      </c>
      <c r="D121" s="205" t="s">
        <v>151</v>
      </c>
      <c r="E121" s="206" t="s">
        <v>776</v>
      </c>
      <c r="F121" s="207" t="s">
        <v>777</v>
      </c>
      <c r="G121" s="208" t="s">
        <v>539</v>
      </c>
      <c r="H121" s="209">
        <v>8.492</v>
      </c>
      <c r="I121" s="210"/>
      <c r="J121" s="211">
        <f>ROUND(I121*H121,2)</f>
        <v>0</v>
      </c>
      <c r="K121" s="207" t="s">
        <v>37</v>
      </c>
      <c r="L121" s="45"/>
      <c r="M121" s="212" t="s">
        <v>37</v>
      </c>
      <c r="N121" s="213" t="s">
        <v>50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148</v>
      </c>
      <c r="AT121" s="216" t="s">
        <v>151</v>
      </c>
      <c r="AU121" s="216" t="s">
        <v>86</v>
      </c>
      <c r="AY121" s="18" t="s">
        <v>149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148</v>
      </c>
      <c r="BK121" s="217">
        <f>ROUND(I121*H121,2)</f>
        <v>0</v>
      </c>
      <c r="BL121" s="18" t="s">
        <v>148</v>
      </c>
      <c r="BM121" s="216" t="s">
        <v>239</v>
      </c>
    </row>
    <row r="122" spans="1:47" s="2" customFormat="1" ht="12">
      <c r="A122" s="39"/>
      <c r="B122" s="40"/>
      <c r="C122" s="41"/>
      <c r="D122" s="218" t="s">
        <v>155</v>
      </c>
      <c r="E122" s="41"/>
      <c r="F122" s="219" t="s">
        <v>777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155</v>
      </c>
      <c r="AU122" s="18" t="s">
        <v>86</v>
      </c>
    </row>
    <row r="123" spans="1:51" s="13" customFormat="1" ht="12">
      <c r="A123" s="13"/>
      <c r="B123" s="227"/>
      <c r="C123" s="228"/>
      <c r="D123" s="218" t="s">
        <v>182</v>
      </c>
      <c r="E123" s="229" t="s">
        <v>37</v>
      </c>
      <c r="F123" s="230" t="s">
        <v>770</v>
      </c>
      <c r="G123" s="228"/>
      <c r="H123" s="231">
        <v>5.288</v>
      </c>
      <c r="I123" s="232"/>
      <c r="J123" s="228"/>
      <c r="K123" s="228"/>
      <c r="L123" s="233"/>
      <c r="M123" s="234"/>
      <c r="N123" s="235"/>
      <c r="O123" s="235"/>
      <c r="P123" s="235"/>
      <c r="Q123" s="235"/>
      <c r="R123" s="235"/>
      <c r="S123" s="235"/>
      <c r="T123" s="23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7" t="s">
        <v>182</v>
      </c>
      <c r="AU123" s="237" t="s">
        <v>86</v>
      </c>
      <c r="AV123" s="13" t="s">
        <v>86</v>
      </c>
      <c r="AW123" s="13" t="s">
        <v>38</v>
      </c>
      <c r="AX123" s="13" t="s">
        <v>77</v>
      </c>
      <c r="AY123" s="237" t="s">
        <v>149</v>
      </c>
    </row>
    <row r="124" spans="1:51" s="13" customFormat="1" ht="12">
      <c r="A124" s="13"/>
      <c r="B124" s="227"/>
      <c r="C124" s="228"/>
      <c r="D124" s="218" t="s">
        <v>182</v>
      </c>
      <c r="E124" s="229" t="s">
        <v>37</v>
      </c>
      <c r="F124" s="230" t="s">
        <v>771</v>
      </c>
      <c r="G124" s="228"/>
      <c r="H124" s="231">
        <v>3.204</v>
      </c>
      <c r="I124" s="232"/>
      <c r="J124" s="228"/>
      <c r="K124" s="228"/>
      <c r="L124" s="233"/>
      <c r="M124" s="234"/>
      <c r="N124" s="235"/>
      <c r="O124" s="235"/>
      <c r="P124" s="235"/>
      <c r="Q124" s="235"/>
      <c r="R124" s="235"/>
      <c r="S124" s="235"/>
      <c r="T124" s="23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7" t="s">
        <v>182</v>
      </c>
      <c r="AU124" s="237" t="s">
        <v>86</v>
      </c>
      <c r="AV124" s="13" t="s">
        <v>86</v>
      </c>
      <c r="AW124" s="13" t="s">
        <v>38</v>
      </c>
      <c r="AX124" s="13" t="s">
        <v>77</v>
      </c>
      <c r="AY124" s="237" t="s">
        <v>149</v>
      </c>
    </row>
    <row r="125" spans="1:51" s="14" customFormat="1" ht="12">
      <c r="A125" s="14"/>
      <c r="B125" s="238"/>
      <c r="C125" s="239"/>
      <c r="D125" s="218" t="s">
        <v>182</v>
      </c>
      <c r="E125" s="240" t="s">
        <v>37</v>
      </c>
      <c r="F125" s="241" t="s">
        <v>187</v>
      </c>
      <c r="G125" s="239"/>
      <c r="H125" s="242">
        <v>8.492</v>
      </c>
      <c r="I125" s="243"/>
      <c r="J125" s="239"/>
      <c r="K125" s="239"/>
      <c r="L125" s="244"/>
      <c r="M125" s="245"/>
      <c r="N125" s="246"/>
      <c r="O125" s="246"/>
      <c r="P125" s="246"/>
      <c r="Q125" s="246"/>
      <c r="R125" s="246"/>
      <c r="S125" s="246"/>
      <c r="T125" s="247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8" t="s">
        <v>182</v>
      </c>
      <c r="AU125" s="248" t="s">
        <v>86</v>
      </c>
      <c r="AV125" s="14" t="s">
        <v>148</v>
      </c>
      <c r="AW125" s="14" t="s">
        <v>38</v>
      </c>
      <c r="AX125" s="14" t="s">
        <v>21</v>
      </c>
      <c r="AY125" s="248" t="s">
        <v>149</v>
      </c>
    </row>
    <row r="126" spans="1:65" s="2" customFormat="1" ht="16.5" customHeight="1">
      <c r="A126" s="39"/>
      <c r="B126" s="40"/>
      <c r="C126" s="205" t="s">
        <v>205</v>
      </c>
      <c r="D126" s="205" t="s">
        <v>151</v>
      </c>
      <c r="E126" s="206" t="s">
        <v>778</v>
      </c>
      <c r="F126" s="207" t="s">
        <v>779</v>
      </c>
      <c r="G126" s="208" t="s">
        <v>340</v>
      </c>
      <c r="H126" s="209">
        <v>14.436</v>
      </c>
      <c r="I126" s="210"/>
      <c r="J126" s="211">
        <f>ROUND(I126*H126,2)</f>
        <v>0</v>
      </c>
      <c r="K126" s="207" t="s">
        <v>37</v>
      </c>
      <c r="L126" s="45"/>
      <c r="M126" s="212" t="s">
        <v>37</v>
      </c>
      <c r="N126" s="213" t="s">
        <v>50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148</v>
      </c>
      <c r="AT126" s="216" t="s">
        <v>151</v>
      </c>
      <c r="AU126" s="216" t="s">
        <v>86</v>
      </c>
      <c r="AY126" s="18" t="s">
        <v>149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148</v>
      </c>
      <c r="BK126" s="217">
        <f>ROUND(I126*H126,2)</f>
        <v>0</v>
      </c>
      <c r="BL126" s="18" t="s">
        <v>148</v>
      </c>
      <c r="BM126" s="216" t="s">
        <v>247</v>
      </c>
    </row>
    <row r="127" spans="1:47" s="2" customFormat="1" ht="12">
      <c r="A127" s="39"/>
      <c r="B127" s="40"/>
      <c r="C127" s="41"/>
      <c r="D127" s="218" t="s">
        <v>155</v>
      </c>
      <c r="E127" s="41"/>
      <c r="F127" s="219" t="s">
        <v>779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155</v>
      </c>
      <c r="AU127" s="18" t="s">
        <v>86</v>
      </c>
    </row>
    <row r="128" spans="1:51" s="13" customFormat="1" ht="12">
      <c r="A128" s="13"/>
      <c r="B128" s="227"/>
      <c r="C128" s="228"/>
      <c r="D128" s="218" t="s">
        <v>182</v>
      </c>
      <c r="E128" s="229" t="s">
        <v>37</v>
      </c>
      <c r="F128" s="230" t="s">
        <v>780</v>
      </c>
      <c r="G128" s="228"/>
      <c r="H128" s="231">
        <v>8.99</v>
      </c>
      <c r="I128" s="232"/>
      <c r="J128" s="228"/>
      <c r="K128" s="228"/>
      <c r="L128" s="233"/>
      <c r="M128" s="234"/>
      <c r="N128" s="235"/>
      <c r="O128" s="235"/>
      <c r="P128" s="235"/>
      <c r="Q128" s="235"/>
      <c r="R128" s="235"/>
      <c r="S128" s="235"/>
      <c r="T128" s="23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7" t="s">
        <v>182</v>
      </c>
      <c r="AU128" s="237" t="s">
        <v>86</v>
      </c>
      <c r="AV128" s="13" t="s">
        <v>86</v>
      </c>
      <c r="AW128" s="13" t="s">
        <v>38</v>
      </c>
      <c r="AX128" s="13" t="s">
        <v>77</v>
      </c>
      <c r="AY128" s="237" t="s">
        <v>149</v>
      </c>
    </row>
    <row r="129" spans="1:51" s="13" customFormat="1" ht="12">
      <c r="A129" s="13"/>
      <c r="B129" s="227"/>
      <c r="C129" s="228"/>
      <c r="D129" s="218" t="s">
        <v>182</v>
      </c>
      <c r="E129" s="229" t="s">
        <v>37</v>
      </c>
      <c r="F129" s="230" t="s">
        <v>781</v>
      </c>
      <c r="G129" s="228"/>
      <c r="H129" s="231">
        <v>5.446</v>
      </c>
      <c r="I129" s="232"/>
      <c r="J129" s="228"/>
      <c r="K129" s="228"/>
      <c r="L129" s="233"/>
      <c r="M129" s="234"/>
      <c r="N129" s="235"/>
      <c r="O129" s="235"/>
      <c r="P129" s="235"/>
      <c r="Q129" s="235"/>
      <c r="R129" s="235"/>
      <c r="S129" s="235"/>
      <c r="T129" s="23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7" t="s">
        <v>182</v>
      </c>
      <c r="AU129" s="237" t="s">
        <v>86</v>
      </c>
      <c r="AV129" s="13" t="s">
        <v>86</v>
      </c>
      <c r="AW129" s="13" t="s">
        <v>38</v>
      </c>
      <c r="AX129" s="13" t="s">
        <v>77</v>
      </c>
      <c r="AY129" s="237" t="s">
        <v>149</v>
      </c>
    </row>
    <row r="130" spans="1:51" s="14" customFormat="1" ht="12">
      <c r="A130" s="14"/>
      <c r="B130" s="238"/>
      <c r="C130" s="239"/>
      <c r="D130" s="218" t="s">
        <v>182</v>
      </c>
      <c r="E130" s="240" t="s">
        <v>37</v>
      </c>
      <c r="F130" s="241" t="s">
        <v>187</v>
      </c>
      <c r="G130" s="239"/>
      <c r="H130" s="242">
        <v>14.436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8" t="s">
        <v>182</v>
      </c>
      <c r="AU130" s="248" t="s">
        <v>86</v>
      </c>
      <c r="AV130" s="14" t="s">
        <v>148</v>
      </c>
      <c r="AW130" s="14" t="s">
        <v>38</v>
      </c>
      <c r="AX130" s="14" t="s">
        <v>21</v>
      </c>
      <c r="AY130" s="248" t="s">
        <v>149</v>
      </c>
    </row>
    <row r="131" spans="1:65" s="2" customFormat="1" ht="16.5" customHeight="1">
      <c r="A131" s="39"/>
      <c r="B131" s="40"/>
      <c r="C131" s="205" t="s">
        <v>209</v>
      </c>
      <c r="D131" s="205" t="s">
        <v>151</v>
      </c>
      <c r="E131" s="206" t="s">
        <v>782</v>
      </c>
      <c r="F131" s="207" t="s">
        <v>783</v>
      </c>
      <c r="G131" s="208" t="s">
        <v>232</v>
      </c>
      <c r="H131" s="209">
        <v>4</v>
      </c>
      <c r="I131" s="210"/>
      <c r="J131" s="211">
        <f>ROUND(I131*H131,2)</f>
        <v>0</v>
      </c>
      <c r="K131" s="207" t="s">
        <v>37</v>
      </c>
      <c r="L131" s="45"/>
      <c r="M131" s="212" t="s">
        <v>37</v>
      </c>
      <c r="N131" s="213" t="s">
        <v>50</v>
      </c>
      <c r="O131" s="85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148</v>
      </c>
      <c r="AT131" s="216" t="s">
        <v>151</v>
      </c>
      <c r="AU131" s="216" t="s">
        <v>86</v>
      </c>
      <c r="AY131" s="18" t="s">
        <v>149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148</v>
      </c>
      <c r="BK131" s="217">
        <f>ROUND(I131*H131,2)</f>
        <v>0</v>
      </c>
      <c r="BL131" s="18" t="s">
        <v>148</v>
      </c>
      <c r="BM131" s="216" t="s">
        <v>256</v>
      </c>
    </row>
    <row r="132" spans="1:47" s="2" customFormat="1" ht="12">
      <c r="A132" s="39"/>
      <c r="B132" s="40"/>
      <c r="C132" s="41"/>
      <c r="D132" s="218" t="s">
        <v>155</v>
      </c>
      <c r="E132" s="41"/>
      <c r="F132" s="219" t="s">
        <v>783</v>
      </c>
      <c r="G132" s="41"/>
      <c r="H132" s="41"/>
      <c r="I132" s="220"/>
      <c r="J132" s="41"/>
      <c r="K132" s="41"/>
      <c r="L132" s="45"/>
      <c r="M132" s="221"/>
      <c r="N132" s="222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155</v>
      </c>
      <c r="AU132" s="18" t="s">
        <v>86</v>
      </c>
    </row>
    <row r="133" spans="1:51" s="13" customFormat="1" ht="12">
      <c r="A133" s="13"/>
      <c r="B133" s="227"/>
      <c r="C133" s="228"/>
      <c r="D133" s="218" t="s">
        <v>182</v>
      </c>
      <c r="E133" s="229" t="s">
        <v>37</v>
      </c>
      <c r="F133" s="230" t="s">
        <v>784</v>
      </c>
      <c r="G133" s="228"/>
      <c r="H133" s="231">
        <v>4</v>
      </c>
      <c r="I133" s="232"/>
      <c r="J133" s="228"/>
      <c r="K133" s="228"/>
      <c r="L133" s="233"/>
      <c r="M133" s="234"/>
      <c r="N133" s="235"/>
      <c r="O133" s="235"/>
      <c r="P133" s="235"/>
      <c r="Q133" s="235"/>
      <c r="R133" s="235"/>
      <c r="S133" s="235"/>
      <c r="T133" s="23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7" t="s">
        <v>182</v>
      </c>
      <c r="AU133" s="237" t="s">
        <v>86</v>
      </c>
      <c r="AV133" s="13" t="s">
        <v>86</v>
      </c>
      <c r="AW133" s="13" t="s">
        <v>38</v>
      </c>
      <c r="AX133" s="13" t="s">
        <v>77</v>
      </c>
      <c r="AY133" s="237" t="s">
        <v>149</v>
      </c>
    </row>
    <row r="134" spans="1:51" s="14" customFormat="1" ht="12">
      <c r="A134" s="14"/>
      <c r="B134" s="238"/>
      <c r="C134" s="239"/>
      <c r="D134" s="218" t="s">
        <v>182</v>
      </c>
      <c r="E134" s="240" t="s">
        <v>37</v>
      </c>
      <c r="F134" s="241" t="s">
        <v>187</v>
      </c>
      <c r="G134" s="239"/>
      <c r="H134" s="242">
        <v>4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8" t="s">
        <v>182</v>
      </c>
      <c r="AU134" s="248" t="s">
        <v>86</v>
      </c>
      <c r="AV134" s="14" t="s">
        <v>148</v>
      </c>
      <c r="AW134" s="14" t="s">
        <v>38</v>
      </c>
      <c r="AX134" s="14" t="s">
        <v>21</v>
      </c>
      <c r="AY134" s="248" t="s">
        <v>149</v>
      </c>
    </row>
    <row r="135" spans="1:65" s="2" customFormat="1" ht="16.5" customHeight="1">
      <c r="A135" s="39"/>
      <c r="B135" s="40"/>
      <c r="C135" s="249" t="s">
        <v>213</v>
      </c>
      <c r="D135" s="249" t="s">
        <v>252</v>
      </c>
      <c r="E135" s="250" t="s">
        <v>785</v>
      </c>
      <c r="F135" s="251" t="s">
        <v>786</v>
      </c>
      <c r="G135" s="252" t="s">
        <v>232</v>
      </c>
      <c r="H135" s="253">
        <v>4</v>
      </c>
      <c r="I135" s="254"/>
      <c r="J135" s="255">
        <f>ROUND(I135*H135,2)</f>
        <v>0</v>
      </c>
      <c r="K135" s="251" t="s">
        <v>37</v>
      </c>
      <c r="L135" s="256"/>
      <c r="M135" s="257" t="s">
        <v>37</v>
      </c>
      <c r="N135" s="258" t="s">
        <v>50</v>
      </c>
      <c r="O135" s="85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164</v>
      </c>
      <c r="AT135" s="216" t="s">
        <v>252</v>
      </c>
      <c r="AU135" s="216" t="s">
        <v>86</v>
      </c>
      <c r="AY135" s="18" t="s">
        <v>149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148</v>
      </c>
      <c r="BK135" s="217">
        <f>ROUND(I135*H135,2)</f>
        <v>0</v>
      </c>
      <c r="BL135" s="18" t="s">
        <v>148</v>
      </c>
      <c r="BM135" s="216" t="s">
        <v>263</v>
      </c>
    </row>
    <row r="136" spans="1:47" s="2" customFormat="1" ht="12">
      <c r="A136" s="39"/>
      <c r="B136" s="40"/>
      <c r="C136" s="41"/>
      <c r="D136" s="218" t="s">
        <v>155</v>
      </c>
      <c r="E136" s="41"/>
      <c r="F136" s="219" t="s">
        <v>786</v>
      </c>
      <c r="G136" s="41"/>
      <c r="H136" s="41"/>
      <c r="I136" s="220"/>
      <c r="J136" s="41"/>
      <c r="K136" s="41"/>
      <c r="L136" s="45"/>
      <c r="M136" s="221"/>
      <c r="N136" s="222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155</v>
      </c>
      <c r="AU136" s="18" t="s">
        <v>86</v>
      </c>
    </row>
    <row r="137" spans="1:51" s="13" customFormat="1" ht="12">
      <c r="A137" s="13"/>
      <c r="B137" s="227"/>
      <c r="C137" s="228"/>
      <c r="D137" s="218" t="s">
        <v>182</v>
      </c>
      <c r="E137" s="229" t="s">
        <v>37</v>
      </c>
      <c r="F137" s="230" t="s">
        <v>784</v>
      </c>
      <c r="G137" s="228"/>
      <c r="H137" s="231">
        <v>4</v>
      </c>
      <c r="I137" s="232"/>
      <c r="J137" s="228"/>
      <c r="K137" s="228"/>
      <c r="L137" s="233"/>
      <c r="M137" s="234"/>
      <c r="N137" s="235"/>
      <c r="O137" s="235"/>
      <c r="P137" s="235"/>
      <c r="Q137" s="235"/>
      <c r="R137" s="235"/>
      <c r="S137" s="235"/>
      <c r="T137" s="23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7" t="s">
        <v>182</v>
      </c>
      <c r="AU137" s="237" t="s">
        <v>86</v>
      </c>
      <c r="AV137" s="13" t="s">
        <v>86</v>
      </c>
      <c r="AW137" s="13" t="s">
        <v>38</v>
      </c>
      <c r="AX137" s="13" t="s">
        <v>77</v>
      </c>
      <c r="AY137" s="237" t="s">
        <v>149</v>
      </c>
    </row>
    <row r="138" spans="1:51" s="14" customFormat="1" ht="12">
      <c r="A138" s="14"/>
      <c r="B138" s="238"/>
      <c r="C138" s="239"/>
      <c r="D138" s="218" t="s">
        <v>182</v>
      </c>
      <c r="E138" s="240" t="s">
        <v>37</v>
      </c>
      <c r="F138" s="241" t="s">
        <v>187</v>
      </c>
      <c r="G138" s="239"/>
      <c r="H138" s="242">
        <v>4</v>
      </c>
      <c r="I138" s="243"/>
      <c r="J138" s="239"/>
      <c r="K138" s="239"/>
      <c r="L138" s="244"/>
      <c r="M138" s="245"/>
      <c r="N138" s="246"/>
      <c r="O138" s="246"/>
      <c r="P138" s="246"/>
      <c r="Q138" s="246"/>
      <c r="R138" s="246"/>
      <c r="S138" s="246"/>
      <c r="T138" s="247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8" t="s">
        <v>182</v>
      </c>
      <c r="AU138" s="248" t="s">
        <v>86</v>
      </c>
      <c r="AV138" s="14" t="s">
        <v>148</v>
      </c>
      <c r="AW138" s="14" t="s">
        <v>38</v>
      </c>
      <c r="AX138" s="14" t="s">
        <v>21</v>
      </c>
      <c r="AY138" s="248" t="s">
        <v>149</v>
      </c>
    </row>
    <row r="139" spans="1:65" s="2" customFormat="1" ht="16.5" customHeight="1">
      <c r="A139" s="39"/>
      <c r="B139" s="40"/>
      <c r="C139" s="205" t="s">
        <v>217</v>
      </c>
      <c r="D139" s="205" t="s">
        <v>151</v>
      </c>
      <c r="E139" s="206" t="s">
        <v>787</v>
      </c>
      <c r="F139" s="207" t="s">
        <v>788</v>
      </c>
      <c r="G139" s="208" t="s">
        <v>539</v>
      </c>
      <c r="H139" s="209">
        <v>0.072</v>
      </c>
      <c r="I139" s="210"/>
      <c r="J139" s="211">
        <f>ROUND(I139*H139,2)</f>
        <v>0</v>
      </c>
      <c r="K139" s="207" t="s">
        <v>37</v>
      </c>
      <c r="L139" s="45"/>
      <c r="M139" s="212" t="s">
        <v>37</v>
      </c>
      <c r="N139" s="213" t="s">
        <v>50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148</v>
      </c>
      <c r="AT139" s="216" t="s">
        <v>151</v>
      </c>
      <c r="AU139" s="216" t="s">
        <v>86</v>
      </c>
      <c r="AY139" s="18" t="s">
        <v>149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148</v>
      </c>
      <c r="BK139" s="217">
        <f>ROUND(I139*H139,2)</f>
        <v>0</v>
      </c>
      <c r="BL139" s="18" t="s">
        <v>148</v>
      </c>
      <c r="BM139" s="216" t="s">
        <v>272</v>
      </c>
    </row>
    <row r="140" spans="1:47" s="2" customFormat="1" ht="12">
      <c r="A140" s="39"/>
      <c r="B140" s="40"/>
      <c r="C140" s="41"/>
      <c r="D140" s="218" t="s">
        <v>155</v>
      </c>
      <c r="E140" s="41"/>
      <c r="F140" s="219" t="s">
        <v>788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155</v>
      </c>
      <c r="AU140" s="18" t="s">
        <v>86</v>
      </c>
    </row>
    <row r="141" spans="1:51" s="13" customFormat="1" ht="12">
      <c r="A141" s="13"/>
      <c r="B141" s="227"/>
      <c r="C141" s="228"/>
      <c r="D141" s="218" t="s">
        <v>182</v>
      </c>
      <c r="E141" s="229" t="s">
        <v>37</v>
      </c>
      <c r="F141" s="230" t="s">
        <v>789</v>
      </c>
      <c r="G141" s="228"/>
      <c r="H141" s="231">
        <v>0.072</v>
      </c>
      <c r="I141" s="232"/>
      <c r="J141" s="228"/>
      <c r="K141" s="228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182</v>
      </c>
      <c r="AU141" s="237" t="s">
        <v>86</v>
      </c>
      <c r="AV141" s="13" t="s">
        <v>86</v>
      </c>
      <c r="AW141" s="13" t="s">
        <v>38</v>
      </c>
      <c r="AX141" s="13" t="s">
        <v>77</v>
      </c>
      <c r="AY141" s="237" t="s">
        <v>149</v>
      </c>
    </row>
    <row r="142" spans="1:51" s="14" customFormat="1" ht="12">
      <c r="A142" s="14"/>
      <c r="B142" s="238"/>
      <c r="C142" s="239"/>
      <c r="D142" s="218" t="s">
        <v>182</v>
      </c>
      <c r="E142" s="240" t="s">
        <v>37</v>
      </c>
      <c r="F142" s="241" t="s">
        <v>187</v>
      </c>
      <c r="G142" s="239"/>
      <c r="H142" s="242">
        <v>0.072</v>
      </c>
      <c r="I142" s="243"/>
      <c r="J142" s="239"/>
      <c r="K142" s="239"/>
      <c r="L142" s="244"/>
      <c r="M142" s="245"/>
      <c r="N142" s="246"/>
      <c r="O142" s="246"/>
      <c r="P142" s="246"/>
      <c r="Q142" s="246"/>
      <c r="R142" s="246"/>
      <c r="S142" s="246"/>
      <c r="T142" s="247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8" t="s">
        <v>182</v>
      </c>
      <c r="AU142" s="248" t="s">
        <v>86</v>
      </c>
      <c r="AV142" s="14" t="s">
        <v>148</v>
      </c>
      <c r="AW142" s="14" t="s">
        <v>38</v>
      </c>
      <c r="AX142" s="14" t="s">
        <v>21</v>
      </c>
      <c r="AY142" s="248" t="s">
        <v>149</v>
      </c>
    </row>
    <row r="143" spans="1:65" s="2" customFormat="1" ht="16.5" customHeight="1">
      <c r="A143" s="39"/>
      <c r="B143" s="40"/>
      <c r="C143" s="205" t="s">
        <v>225</v>
      </c>
      <c r="D143" s="205" t="s">
        <v>151</v>
      </c>
      <c r="E143" s="206" t="s">
        <v>790</v>
      </c>
      <c r="F143" s="207" t="s">
        <v>791</v>
      </c>
      <c r="G143" s="208" t="s">
        <v>232</v>
      </c>
      <c r="H143" s="209">
        <v>4</v>
      </c>
      <c r="I143" s="210"/>
      <c r="J143" s="211">
        <f>ROUND(I143*H143,2)</f>
        <v>0</v>
      </c>
      <c r="K143" s="207" t="s">
        <v>37</v>
      </c>
      <c r="L143" s="45"/>
      <c r="M143" s="212" t="s">
        <v>37</v>
      </c>
      <c r="N143" s="213" t="s">
        <v>50</v>
      </c>
      <c r="O143" s="85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148</v>
      </c>
      <c r="AT143" s="216" t="s">
        <v>151</v>
      </c>
      <c r="AU143" s="216" t="s">
        <v>86</v>
      </c>
      <c r="AY143" s="18" t="s">
        <v>149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148</v>
      </c>
      <c r="BK143" s="217">
        <f>ROUND(I143*H143,2)</f>
        <v>0</v>
      </c>
      <c r="BL143" s="18" t="s">
        <v>148</v>
      </c>
      <c r="BM143" s="216" t="s">
        <v>286</v>
      </c>
    </row>
    <row r="144" spans="1:47" s="2" customFormat="1" ht="12">
      <c r="A144" s="39"/>
      <c r="B144" s="40"/>
      <c r="C144" s="41"/>
      <c r="D144" s="218" t="s">
        <v>155</v>
      </c>
      <c r="E144" s="41"/>
      <c r="F144" s="219" t="s">
        <v>791</v>
      </c>
      <c r="G144" s="41"/>
      <c r="H144" s="41"/>
      <c r="I144" s="220"/>
      <c r="J144" s="41"/>
      <c r="K144" s="41"/>
      <c r="L144" s="45"/>
      <c r="M144" s="221"/>
      <c r="N144" s="222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155</v>
      </c>
      <c r="AU144" s="18" t="s">
        <v>86</v>
      </c>
    </row>
    <row r="145" spans="1:51" s="13" customFormat="1" ht="12">
      <c r="A145" s="13"/>
      <c r="B145" s="227"/>
      <c r="C145" s="228"/>
      <c r="D145" s="218" t="s">
        <v>182</v>
      </c>
      <c r="E145" s="229" t="s">
        <v>37</v>
      </c>
      <c r="F145" s="230" t="s">
        <v>784</v>
      </c>
      <c r="G145" s="228"/>
      <c r="H145" s="231">
        <v>4</v>
      </c>
      <c r="I145" s="232"/>
      <c r="J145" s="228"/>
      <c r="K145" s="228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182</v>
      </c>
      <c r="AU145" s="237" t="s">
        <v>86</v>
      </c>
      <c r="AV145" s="13" t="s">
        <v>86</v>
      </c>
      <c r="AW145" s="13" t="s">
        <v>38</v>
      </c>
      <c r="AX145" s="13" t="s">
        <v>77</v>
      </c>
      <c r="AY145" s="237" t="s">
        <v>149</v>
      </c>
    </row>
    <row r="146" spans="1:51" s="14" customFormat="1" ht="12">
      <c r="A146" s="14"/>
      <c r="B146" s="238"/>
      <c r="C146" s="239"/>
      <c r="D146" s="218" t="s">
        <v>182</v>
      </c>
      <c r="E146" s="240" t="s">
        <v>37</v>
      </c>
      <c r="F146" s="241" t="s">
        <v>187</v>
      </c>
      <c r="G146" s="239"/>
      <c r="H146" s="242">
        <v>4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8" t="s">
        <v>182</v>
      </c>
      <c r="AU146" s="248" t="s">
        <v>86</v>
      </c>
      <c r="AV146" s="14" t="s">
        <v>148</v>
      </c>
      <c r="AW146" s="14" t="s">
        <v>38</v>
      </c>
      <c r="AX146" s="14" t="s">
        <v>21</v>
      </c>
      <c r="AY146" s="248" t="s">
        <v>149</v>
      </c>
    </row>
    <row r="147" spans="1:65" s="2" customFormat="1" ht="16.5" customHeight="1">
      <c r="A147" s="39"/>
      <c r="B147" s="40"/>
      <c r="C147" s="205" t="s">
        <v>229</v>
      </c>
      <c r="D147" s="205" t="s">
        <v>151</v>
      </c>
      <c r="E147" s="206" t="s">
        <v>792</v>
      </c>
      <c r="F147" s="207" t="s">
        <v>793</v>
      </c>
      <c r="G147" s="208" t="s">
        <v>232</v>
      </c>
      <c r="H147" s="209">
        <v>4</v>
      </c>
      <c r="I147" s="210"/>
      <c r="J147" s="211">
        <f>ROUND(I147*H147,2)</f>
        <v>0</v>
      </c>
      <c r="K147" s="207" t="s">
        <v>37</v>
      </c>
      <c r="L147" s="45"/>
      <c r="M147" s="212" t="s">
        <v>37</v>
      </c>
      <c r="N147" s="213" t="s">
        <v>50</v>
      </c>
      <c r="O147" s="85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148</v>
      </c>
      <c r="AT147" s="216" t="s">
        <v>151</v>
      </c>
      <c r="AU147" s="216" t="s">
        <v>86</v>
      </c>
      <c r="AY147" s="18" t="s">
        <v>149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148</v>
      </c>
      <c r="BK147" s="217">
        <f>ROUND(I147*H147,2)</f>
        <v>0</v>
      </c>
      <c r="BL147" s="18" t="s">
        <v>148</v>
      </c>
      <c r="BM147" s="216" t="s">
        <v>290</v>
      </c>
    </row>
    <row r="148" spans="1:47" s="2" customFormat="1" ht="12">
      <c r="A148" s="39"/>
      <c r="B148" s="40"/>
      <c r="C148" s="41"/>
      <c r="D148" s="218" t="s">
        <v>155</v>
      </c>
      <c r="E148" s="41"/>
      <c r="F148" s="219" t="s">
        <v>793</v>
      </c>
      <c r="G148" s="41"/>
      <c r="H148" s="41"/>
      <c r="I148" s="220"/>
      <c r="J148" s="41"/>
      <c r="K148" s="41"/>
      <c r="L148" s="45"/>
      <c r="M148" s="221"/>
      <c r="N148" s="22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155</v>
      </c>
      <c r="AU148" s="18" t="s">
        <v>86</v>
      </c>
    </row>
    <row r="149" spans="1:51" s="13" customFormat="1" ht="12">
      <c r="A149" s="13"/>
      <c r="B149" s="227"/>
      <c r="C149" s="228"/>
      <c r="D149" s="218" t="s">
        <v>182</v>
      </c>
      <c r="E149" s="229" t="s">
        <v>37</v>
      </c>
      <c r="F149" s="230" t="s">
        <v>784</v>
      </c>
      <c r="G149" s="228"/>
      <c r="H149" s="231">
        <v>4</v>
      </c>
      <c r="I149" s="232"/>
      <c r="J149" s="228"/>
      <c r="K149" s="228"/>
      <c r="L149" s="233"/>
      <c r="M149" s="234"/>
      <c r="N149" s="235"/>
      <c r="O149" s="235"/>
      <c r="P149" s="235"/>
      <c r="Q149" s="235"/>
      <c r="R149" s="235"/>
      <c r="S149" s="235"/>
      <c r="T149" s="23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7" t="s">
        <v>182</v>
      </c>
      <c r="AU149" s="237" t="s">
        <v>86</v>
      </c>
      <c r="AV149" s="13" t="s">
        <v>86</v>
      </c>
      <c r="AW149" s="13" t="s">
        <v>38</v>
      </c>
      <c r="AX149" s="13" t="s">
        <v>77</v>
      </c>
      <c r="AY149" s="237" t="s">
        <v>149</v>
      </c>
    </row>
    <row r="150" spans="1:51" s="14" customFormat="1" ht="12">
      <c r="A150" s="14"/>
      <c r="B150" s="238"/>
      <c r="C150" s="239"/>
      <c r="D150" s="218" t="s">
        <v>182</v>
      </c>
      <c r="E150" s="240" t="s">
        <v>37</v>
      </c>
      <c r="F150" s="241" t="s">
        <v>187</v>
      </c>
      <c r="G150" s="239"/>
      <c r="H150" s="242">
        <v>4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8" t="s">
        <v>182</v>
      </c>
      <c r="AU150" s="248" t="s">
        <v>86</v>
      </c>
      <c r="AV150" s="14" t="s">
        <v>148</v>
      </c>
      <c r="AW150" s="14" t="s">
        <v>38</v>
      </c>
      <c r="AX150" s="14" t="s">
        <v>21</v>
      </c>
      <c r="AY150" s="248" t="s">
        <v>149</v>
      </c>
    </row>
    <row r="151" spans="1:65" s="2" customFormat="1" ht="16.5" customHeight="1">
      <c r="A151" s="39"/>
      <c r="B151" s="40"/>
      <c r="C151" s="205" t="s">
        <v>8</v>
      </c>
      <c r="D151" s="205" t="s">
        <v>151</v>
      </c>
      <c r="E151" s="206" t="s">
        <v>794</v>
      </c>
      <c r="F151" s="207" t="s">
        <v>795</v>
      </c>
      <c r="G151" s="208" t="s">
        <v>220</v>
      </c>
      <c r="H151" s="209">
        <v>52</v>
      </c>
      <c r="I151" s="210"/>
      <c r="J151" s="211">
        <f>ROUND(I151*H151,2)</f>
        <v>0</v>
      </c>
      <c r="K151" s="207" t="s">
        <v>37</v>
      </c>
      <c r="L151" s="45"/>
      <c r="M151" s="212" t="s">
        <v>37</v>
      </c>
      <c r="N151" s="213" t="s">
        <v>50</v>
      </c>
      <c r="O151" s="85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148</v>
      </c>
      <c r="AT151" s="216" t="s">
        <v>151</v>
      </c>
      <c r="AU151" s="216" t="s">
        <v>86</v>
      </c>
      <c r="AY151" s="18" t="s">
        <v>149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148</v>
      </c>
      <c r="BK151" s="217">
        <f>ROUND(I151*H151,2)</f>
        <v>0</v>
      </c>
      <c r="BL151" s="18" t="s">
        <v>148</v>
      </c>
      <c r="BM151" s="216" t="s">
        <v>302</v>
      </c>
    </row>
    <row r="152" spans="1:47" s="2" customFormat="1" ht="12">
      <c r="A152" s="39"/>
      <c r="B152" s="40"/>
      <c r="C152" s="41"/>
      <c r="D152" s="218" t="s">
        <v>155</v>
      </c>
      <c r="E152" s="41"/>
      <c r="F152" s="219" t="s">
        <v>795</v>
      </c>
      <c r="G152" s="41"/>
      <c r="H152" s="41"/>
      <c r="I152" s="220"/>
      <c r="J152" s="41"/>
      <c r="K152" s="41"/>
      <c r="L152" s="45"/>
      <c r="M152" s="221"/>
      <c r="N152" s="22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155</v>
      </c>
      <c r="AU152" s="18" t="s">
        <v>86</v>
      </c>
    </row>
    <row r="153" spans="1:65" s="2" customFormat="1" ht="16.5" customHeight="1">
      <c r="A153" s="39"/>
      <c r="B153" s="40"/>
      <c r="C153" s="249" t="s">
        <v>239</v>
      </c>
      <c r="D153" s="249" t="s">
        <v>252</v>
      </c>
      <c r="E153" s="250" t="s">
        <v>796</v>
      </c>
      <c r="F153" s="251" t="s">
        <v>797</v>
      </c>
      <c r="G153" s="252" t="s">
        <v>220</v>
      </c>
      <c r="H153" s="253">
        <v>52</v>
      </c>
      <c r="I153" s="254"/>
      <c r="J153" s="255">
        <f>ROUND(I153*H153,2)</f>
        <v>0</v>
      </c>
      <c r="K153" s="251" t="s">
        <v>37</v>
      </c>
      <c r="L153" s="256"/>
      <c r="M153" s="257" t="s">
        <v>37</v>
      </c>
      <c r="N153" s="258" t="s">
        <v>50</v>
      </c>
      <c r="O153" s="85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164</v>
      </c>
      <c r="AT153" s="216" t="s">
        <v>252</v>
      </c>
      <c r="AU153" s="216" t="s">
        <v>86</v>
      </c>
      <c r="AY153" s="18" t="s">
        <v>149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148</v>
      </c>
      <c r="BK153" s="217">
        <f>ROUND(I153*H153,2)</f>
        <v>0</v>
      </c>
      <c r="BL153" s="18" t="s">
        <v>148</v>
      </c>
      <c r="BM153" s="216" t="s">
        <v>313</v>
      </c>
    </row>
    <row r="154" spans="1:47" s="2" customFormat="1" ht="12">
      <c r="A154" s="39"/>
      <c r="B154" s="40"/>
      <c r="C154" s="41"/>
      <c r="D154" s="218" t="s">
        <v>155</v>
      </c>
      <c r="E154" s="41"/>
      <c r="F154" s="219" t="s">
        <v>797</v>
      </c>
      <c r="G154" s="41"/>
      <c r="H154" s="41"/>
      <c r="I154" s="220"/>
      <c r="J154" s="41"/>
      <c r="K154" s="41"/>
      <c r="L154" s="45"/>
      <c r="M154" s="221"/>
      <c r="N154" s="222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155</v>
      </c>
      <c r="AU154" s="18" t="s">
        <v>86</v>
      </c>
    </row>
    <row r="155" spans="1:65" s="2" customFormat="1" ht="16.5" customHeight="1">
      <c r="A155" s="39"/>
      <c r="B155" s="40"/>
      <c r="C155" s="205" t="s">
        <v>243</v>
      </c>
      <c r="D155" s="205" t="s">
        <v>151</v>
      </c>
      <c r="E155" s="206" t="s">
        <v>798</v>
      </c>
      <c r="F155" s="207" t="s">
        <v>799</v>
      </c>
      <c r="G155" s="208" t="s">
        <v>220</v>
      </c>
      <c r="H155" s="209">
        <v>27</v>
      </c>
      <c r="I155" s="210"/>
      <c r="J155" s="211">
        <f>ROUND(I155*H155,2)</f>
        <v>0</v>
      </c>
      <c r="K155" s="207" t="s">
        <v>37</v>
      </c>
      <c r="L155" s="45"/>
      <c r="M155" s="212" t="s">
        <v>37</v>
      </c>
      <c r="N155" s="213" t="s">
        <v>50</v>
      </c>
      <c r="O155" s="85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148</v>
      </c>
      <c r="AT155" s="216" t="s">
        <v>151</v>
      </c>
      <c r="AU155" s="216" t="s">
        <v>86</v>
      </c>
      <c r="AY155" s="18" t="s">
        <v>149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148</v>
      </c>
      <c r="BK155" s="217">
        <f>ROUND(I155*H155,2)</f>
        <v>0</v>
      </c>
      <c r="BL155" s="18" t="s">
        <v>148</v>
      </c>
      <c r="BM155" s="216" t="s">
        <v>323</v>
      </c>
    </row>
    <row r="156" spans="1:47" s="2" customFormat="1" ht="12">
      <c r="A156" s="39"/>
      <c r="B156" s="40"/>
      <c r="C156" s="41"/>
      <c r="D156" s="218" t="s">
        <v>155</v>
      </c>
      <c r="E156" s="41"/>
      <c r="F156" s="219" t="s">
        <v>799</v>
      </c>
      <c r="G156" s="41"/>
      <c r="H156" s="41"/>
      <c r="I156" s="220"/>
      <c r="J156" s="41"/>
      <c r="K156" s="41"/>
      <c r="L156" s="45"/>
      <c r="M156" s="221"/>
      <c r="N156" s="222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155</v>
      </c>
      <c r="AU156" s="18" t="s">
        <v>86</v>
      </c>
    </row>
    <row r="157" spans="1:65" s="2" customFormat="1" ht="16.5" customHeight="1">
      <c r="A157" s="39"/>
      <c r="B157" s="40"/>
      <c r="C157" s="249" t="s">
        <v>247</v>
      </c>
      <c r="D157" s="249" t="s">
        <v>252</v>
      </c>
      <c r="E157" s="250" t="s">
        <v>800</v>
      </c>
      <c r="F157" s="251" t="s">
        <v>801</v>
      </c>
      <c r="G157" s="252" t="s">
        <v>220</v>
      </c>
      <c r="H157" s="253">
        <v>27</v>
      </c>
      <c r="I157" s="254"/>
      <c r="J157" s="255">
        <f>ROUND(I157*H157,2)</f>
        <v>0</v>
      </c>
      <c r="K157" s="251" t="s">
        <v>37</v>
      </c>
      <c r="L157" s="256"/>
      <c r="M157" s="257" t="s">
        <v>37</v>
      </c>
      <c r="N157" s="258" t="s">
        <v>50</v>
      </c>
      <c r="O157" s="85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164</v>
      </c>
      <c r="AT157" s="216" t="s">
        <v>252</v>
      </c>
      <c r="AU157" s="216" t="s">
        <v>86</v>
      </c>
      <c r="AY157" s="18" t="s">
        <v>149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148</v>
      </c>
      <c r="BK157" s="217">
        <f>ROUND(I157*H157,2)</f>
        <v>0</v>
      </c>
      <c r="BL157" s="18" t="s">
        <v>148</v>
      </c>
      <c r="BM157" s="216" t="s">
        <v>332</v>
      </c>
    </row>
    <row r="158" spans="1:47" s="2" customFormat="1" ht="12">
      <c r="A158" s="39"/>
      <c r="B158" s="40"/>
      <c r="C158" s="41"/>
      <c r="D158" s="218" t="s">
        <v>155</v>
      </c>
      <c r="E158" s="41"/>
      <c r="F158" s="219" t="s">
        <v>801</v>
      </c>
      <c r="G158" s="41"/>
      <c r="H158" s="41"/>
      <c r="I158" s="220"/>
      <c r="J158" s="41"/>
      <c r="K158" s="41"/>
      <c r="L158" s="45"/>
      <c r="M158" s="221"/>
      <c r="N158" s="222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155</v>
      </c>
      <c r="AU158" s="18" t="s">
        <v>86</v>
      </c>
    </row>
    <row r="159" spans="1:65" s="2" customFormat="1" ht="16.5" customHeight="1">
      <c r="A159" s="39"/>
      <c r="B159" s="40"/>
      <c r="C159" s="205" t="s">
        <v>251</v>
      </c>
      <c r="D159" s="205" t="s">
        <v>151</v>
      </c>
      <c r="E159" s="206" t="s">
        <v>802</v>
      </c>
      <c r="F159" s="207" t="s">
        <v>803</v>
      </c>
      <c r="G159" s="208" t="s">
        <v>232</v>
      </c>
      <c r="H159" s="209">
        <v>4</v>
      </c>
      <c r="I159" s="210"/>
      <c r="J159" s="211">
        <f>ROUND(I159*H159,2)</f>
        <v>0</v>
      </c>
      <c r="K159" s="207" t="s">
        <v>37</v>
      </c>
      <c r="L159" s="45"/>
      <c r="M159" s="212" t="s">
        <v>37</v>
      </c>
      <c r="N159" s="213" t="s">
        <v>50</v>
      </c>
      <c r="O159" s="85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148</v>
      </c>
      <c r="AT159" s="216" t="s">
        <v>151</v>
      </c>
      <c r="AU159" s="216" t="s">
        <v>86</v>
      </c>
      <c r="AY159" s="18" t="s">
        <v>149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148</v>
      </c>
      <c r="BK159" s="217">
        <f>ROUND(I159*H159,2)</f>
        <v>0</v>
      </c>
      <c r="BL159" s="18" t="s">
        <v>148</v>
      </c>
      <c r="BM159" s="216" t="s">
        <v>342</v>
      </c>
    </row>
    <row r="160" spans="1:47" s="2" customFormat="1" ht="12">
      <c r="A160" s="39"/>
      <c r="B160" s="40"/>
      <c r="C160" s="41"/>
      <c r="D160" s="218" t="s">
        <v>155</v>
      </c>
      <c r="E160" s="41"/>
      <c r="F160" s="219" t="s">
        <v>803</v>
      </c>
      <c r="G160" s="41"/>
      <c r="H160" s="41"/>
      <c r="I160" s="220"/>
      <c r="J160" s="41"/>
      <c r="K160" s="41"/>
      <c r="L160" s="45"/>
      <c r="M160" s="221"/>
      <c r="N160" s="222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155</v>
      </c>
      <c r="AU160" s="18" t="s">
        <v>86</v>
      </c>
    </row>
    <row r="161" spans="1:51" s="13" customFormat="1" ht="12">
      <c r="A161" s="13"/>
      <c r="B161" s="227"/>
      <c r="C161" s="228"/>
      <c r="D161" s="218" t="s">
        <v>182</v>
      </c>
      <c r="E161" s="229" t="s">
        <v>37</v>
      </c>
      <c r="F161" s="230" t="s">
        <v>804</v>
      </c>
      <c r="G161" s="228"/>
      <c r="H161" s="231">
        <v>3</v>
      </c>
      <c r="I161" s="232"/>
      <c r="J161" s="228"/>
      <c r="K161" s="228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182</v>
      </c>
      <c r="AU161" s="237" t="s">
        <v>86</v>
      </c>
      <c r="AV161" s="13" t="s">
        <v>86</v>
      </c>
      <c r="AW161" s="13" t="s">
        <v>38</v>
      </c>
      <c r="AX161" s="13" t="s">
        <v>77</v>
      </c>
      <c r="AY161" s="237" t="s">
        <v>149</v>
      </c>
    </row>
    <row r="162" spans="1:51" s="13" customFormat="1" ht="12">
      <c r="A162" s="13"/>
      <c r="B162" s="227"/>
      <c r="C162" s="228"/>
      <c r="D162" s="218" t="s">
        <v>182</v>
      </c>
      <c r="E162" s="229" t="s">
        <v>37</v>
      </c>
      <c r="F162" s="230" t="s">
        <v>805</v>
      </c>
      <c r="G162" s="228"/>
      <c r="H162" s="231">
        <v>1</v>
      </c>
      <c r="I162" s="232"/>
      <c r="J162" s="228"/>
      <c r="K162" s="228"/>
      <c r="L162" s="233"/>
      <c r="M162" s="234"/>
      <c r="N162" s="235"/>
      <c r="O162" s="235"/>
      <c r="P162" s="235"/>
      <c r="Q162" s="235"/>
      <c r="R162" s="235"/>
      <c r="S162" s="235"/>
      <c r="T162" s="23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7" t="s">
        <v>182</v>
      </c>
      <c r="AU162" s="237" t="s">
        <v>86</v>
      </c>
      <c r="AV162" s="13" t="s">
        <v>86</v>
      </c>
      <c r="AW162" s="13" t="s">
        <v>38</v>
      </c>
      <c r="AX162" s="13" t="s">
        <v>77</v>
      </c>
      <c r="AY162" s="237" t="s">
        <v>149</v>
      </c>
    </row>
    <row r="163" spans="1:51" s="14" customFormat="1" ht="12">
      <c r="A163" s="14"/>
      <c r="B163" s="238"/>
      <c r="C163" s="239"/>
      <c r="D163" s="218" t="s">
        <v>182</v>
      </c>
      <c r="E163" s="240" t="s">
        <v>37</v>
      </c>
      <c r="F163" s="241" t="s">
        <v>187</v>
      </c>
      <c r="G163" s="239"/>
      <c r="H163" s="242">
        <v>4</v>
      </c>
      <c r="I163" s="243"/>
      <c r="J163" s="239"/>
      <c r="K163" s="239"/>
      <c r="L163" s="244"/>
      <c r="M163" s="245"/>
      <c r="N163" s="246"/>
      <c r="O163" s="246"/>
      <c r="P163" s="246"/>
      <c r="Q163" s="246"/>
      <c r="R163" s="246"/>
      <c r="S163" s="246"/>
      <c r="T163" s="247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8" t="s">
        <v>182</v>
      </c>
      <c r="AU163" s="248" t="s">
        <v>86</v>
      </c>
      <c r="AV163" s="14" t="s">
        <v>148</v>
      </c>
      <c r="AW163" s="14" t="s">
        <v>38</v>
      </c>
      <c r="AX163" s="14" t="s">
        <v>21</v>
      </c>
      <c r="AY163" s="248" t="s">
        <v>149</v>
      </c>
    </row>
    <row r="164" spans="1:65" s="2" customFormat="1" ht="16.5" customHeight="1">
      <c r="A164" s="39"/>
      <c r="B164" s="40"/>
      <c r="C164" s="249" t="s">
        <v>256</v>
      </c>
      <c r="D164" s="249" t="s">
        <v>252</v>
      </c>
      <c r="E164" s="250" t="s">
        <v>806</v>
      </c>
      <c r="F164" s="251" t="s">
        <v>807</v>
      </c>
      <c r="G164" s="252" t="s">
        <v>232</v>
      </c>
      <c r="H164" s="253">
        <v>3</v>
      </c>
      <c r="I164" s="254"/>
      <c r="J164" s="255">
        <f>ROUND(I164*H164,2)</f>
        <v>0</v>
      </c>
      <c r="K164" s="251" t="s">
        <v>37</v>
      </c>
      <c r="L164" s="256"/>
      <c r="M164" s="257" t="s">
        <v>37</v>
      </c>
      <c r="N164" s="258" t="s">
        <v>50</v>
      </c>
      <c r="O164" s="85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164</v>
      </c>
      <c r="AT164" s="216" t="s">
        <v>252</v>
      </c>
      <c r="AU164" s="216" t="s">
        <v>86</v>
      </c>
      <c r="AY164" s="18" t="s">
        <v>149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148</v>
      </c>
      <c r="BK164" s="217">
        <f>ROUND(I164*H164,2)</f>
        <v>0</v>
      </c>
      <c r="BL164" s="18" t="s">
        <v>148</v>
      </c>
      <c r="BM164" s="216" t="s">
        <v>394</v>
      </c>
    </row>
    <row r="165" spans="1:47" s="2" customFormat="1" ht="12">
      <c r="A165" s="39"/>
      <c r="B165" s="40"/>
      <c r="C165" s="41"/>
      <c r="D165" s="218" t="s">
        <v>155</v>
      </c>
      <c r="E165" s="41"/>
      <c r="F165" s="219" t="s">
        <v>807</v>
      </c>
      <c r="G165" s="41"/>
      <c r="H165" s="41"/>
      <c r="I165" s="220"/>
      <c r="J165" s="41"/>
      <c r="K165" s="41"/>
      <c r="L165" s="45"/>
      <c r="M165" s="221"/>
      <c r="N165" s="222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155</v>
      </c>
      <c r="AU165" s="18" t="s">
        <v>86</v>
      </c>
    </row>
    <row r="166" spans="1:51" s="13" customFormat="1" ht="12">
      <c r="A166" s="13"/>
      <c r="B166" s="227"/>
      <c r="C166" s="228"/>
      <c r="D166" s="218" t="s">
        <v>182</v>
      </c>
      <c r="E166" s="229" t="s">
        <v>37</v>
      </c>
      <c r="F166" s="230" t="s">
        <v>804</v>
      </c>
      <c r="G166" s="228"/>
      <c r="H166" s="231">
        <v>3</v>
      </c>
      <c r="I166" s="232"/>
      <c r="J166" s="228"/>
      <c r="K166" s="228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182</v>
      </c>
      <c r="AU166" s="237" t="s">
        <v>86</v>
      </c>
      <c r="AV166" s="13" t="s">
        <v>86</v>
      </c>
      <c r="AW166" s="13" t="s">
        <v>38</v>
      </c>
      <c r="AX166" s="13" t="s">
        <v>77</v>
      </c>
      <c r="AY166" s="237" t="s">
        <v>149</v>
      </c>
    </row>
    <row r="167" spans="1:51" s="14" customFormat="1" ht="12">
      <c r="A167" s="14"/>
      <c r="B167" s="238"/>
      <c r="C167" s="239"/>
      <c r="D167" s="218" t="s">
        <v>182</v>
      </c>
      <c r="E167" s="240" t="s">
        <v>37</v>
      </c>
      <c r="F167" s="241" t="s">
        <v>187</v>
      </c>
      <c r="G167" s="239"/>
      <c r="H167" s="242">
        <v>3</v>
      </c>
      <c r="I167" s="243"/>
      <c r="J167" s="239"/>
      <c r="K167" s="239"/>
      <c r="L167" s="244"/>
      <c r="M167" s="245"/>
      <c r="N167" s="246"/>
      <c r="O167" s="246"/>
      <c r="P167" s="246"/>
      <c r="Q167" s="246"/>
      <c r="R167" s="246"/>
      <c r="S167" s="246"/>
      <c r="T167" s="24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8" t="s">
        <v>182</v>
      </c>
      <c r="AU167" s="248" t="s">
        <v>86</v>
      </c>
      <c r="AV167" s="14" t="s">
        <v>148</v>
      </c>
      <c r="AW167" s="14" t="s">
        <v>38</v>
      </c>
      <c r="AX167" s="14" t="s">
        <v>21</v>
      </c>
      <c r="AY167" s="248" t="s">
        <v>149</v>
      </c>
    </row>
    <row r="168" spans="1:65" s="2" customFormat="1" ht="16.5" customHeight="1">
      <c r="A168" s="39"/>
      <c r="B168" s="40"/>
      <c r="C168" s="249" t="s">
        <v>7</v>
      </c>
      <c r="D168" s="249" t="s">
        <v>252</v>
      </c>
      <c r="E168" s="250" t="s">
        <v>808</v>
      </c>
      <c r="F168" s="251" t="s">
        <v>809</v>
      </c>
      <c r="G168" s="252" t="s">
        <v>232</v>
      </c>
      <c r="H168" s="253">
        <v>1</v>
      </c>
      <c r="I168" s="254"/>
      <c r="J168" s="255">
        <f>ROUND(I168*H168,2)</f>
        <v>0</v>
      </c>
      <c r="K168" s="251" t="s">
        <v>37</v>
      </c>
      <c r="L168" s="256"/>
      <c r="M168" s="257" t="s">
        <v>37</v>
      </c>
      <c r="N168" s="258" t="s">
        <v>50</v>
      </c>
      <c r="O168" s="85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164</v>
      </c>
      <c r="AT168" s="216" t="s">
        <v>252</v>
      </c>
      <c r="AU168" s="216" t="s">
        <v>86</v>
      </c>
      <c r="AY168" s="18" t="s">
        <v>149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148</v>
      </c>
      <c r="BK168" s="217">
        <f>ROUND(I168*H168,2)</f>
        <v>0</v>
      </c>
      <c r="BL168" s="18" t="s">
        <v>148</v>
      </c>
      <c r="BM168" s="216" t="s">
        <v>396</v>
      </c>
    </row>
    <row r="169" spans="1:47" s="2" customFormat="1" ht="12">
      <c r="A169" s="39"/>
      <c r="B169" s="40"/>
      <c r="C169" s="41"/>
      <c r="D169" s="218" t="s">
        <v>155</v>
      </c>
      <c r="E169" s="41"/>
      <c r="F169" s="219" t="s">
        <v>809</v>
      </c>
      <c r="G169" s="41"/>
      <c r="H169" s="41"/>
      <c r="I169" s="220"/>
      <c r="J169" s="41"/>
      <c r="K169" s="41"/>
      <c r="L169" s="45"/>
      <c r="M169" s="221"/>
      <c r="N169" s="222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155</v>
      </c>
      <c r="AU169" s="18" t="s">
        <v>86</v>
      </c>
    </row>
    <row r="170" spans="1:51" s="13" customFormat="1" ht="12">
      <c r="A170" s="13"/>
      <c r="B170" s="227"/>
      <c r="C170" s="228"/>
      <c r="D170" s="218" t="s">
        <v>182</v>
      </c>
      <c r="E170" s="229" t="s">
        <v>37</v>
      </c>
      <c r="F170" s="230" t="s">
        <v>805</v>
      </c>
      <c r="G170" s="228"/>
      <c r="H170" s="231">
        <v>1</v>
      </c>
      <c r="I170" s="232"/>
      <c r="J170" s="228"/>
      <c r="K170" s="228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182</v>
      </c>
      <c r="AU170" s="237" t="s">
        <v>86</v>
      </c>
      <c r="AV170" s="13" t="s">
        <v>86</v>
      </c>
      <c r="AW170" s="13" t="s">
        <v>38</v>
      </c>
      <c r="AX170" s="13" t="s">
        <v>77</v>
      </c>
      <c r="AY170" s="237" t="s">
        <v>149</v>
      </c>
    </row>
    <row r="171" spans="1:51" s="14" customFormat="1" ht="12">
      <c r="A171" s="14"/>
      <c r="B171" s="238"/>
      <c r="C171" s="239"/>
      <c r="D171" s="218" t="s">
        <v>182</v>
      </c>
      <c r="E171" s="240" t="s">
        <v>37</v>
      </c>
      <c r="F171" s="241" t="s">
        <v>187</v>
      </c>
      <c r="G171" s="239"/>
      <c r="H171" s="242">
        <v>1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8" t="s">
        <v>182</v>
      </c>
      <c r="AU171" s="248" t="s">
        <v>86</v>
      </c>
      <c r="AV171" s="14" t="s">
        <v>148</v>
      </c>
      <c r="AW171" s="14" t="s">
        <v>38</v>
      </c>
      <c r="AX171" s="14" t="s">
        <v>21</v>
      </c>
      <c r="AY171" s="248" t="s">
        <v>149</v>
      </c>
    </row>
    <row r="172" spans="1:65" s="2" customFormat="1" ht="21.75" customHeight="1">
      <c r="A172" s="39"/>
      <c r="B172" s="40"/>
      <c r="C172" s="205" t="s">
        <v>263</v>
      </c>
      <c r="D172" s="205" t="s">
        <v>151</v>
      </c>
      <c r="E172" s="206" t="s">
        <v>810</v>
      </c>
      <c r="F172" s="207" t="s">
        <v>811</v>
      </c>
      <c r="G172" s="208" t="s">
        <v>232</v>
      </c>
      <c r="H172" s="209">
        <v>2</v>
      </c>
      <c r="I172" s="210"/>
      <c r="J172" s="211">
        <f>ROUND(I172*H172,2)</f>
        <v>0</v>
      </c>
      <c r="K172" s="207" t="s">
        <v>37</v>
      </c>
      <c r="L172" s="45"/>
      <c r="M172" s="212" t="s">
        <v>37</v>
      </c>
      <c r="N172" s="213" t="s">
        <v>50</v>
      </c>
      <c r="O172" s="85"/>
      <c r="P172" s="214">
        <f>O172*H172</f>
        <v>0</v>
      </c>
      <c r="Q172" s="214">
        <v>0</v>
      </c>
      <c r="R172" s="214">
        <f>Q172*H172</f>
        <v>0</v>
      </c>
      <c r="S172" s="214">
        <v>0</v>
      </c>
      <c r="T172" s="21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6" t="s">
        <v>148</v>
      </c>
      <c r="AT172" s="216" t="s">
        <v>151</v>
      </c>
      <c r="AU172" s="216" t="s">
        <v>86</v>
      </c>
      <c r="AY172" s="18" t="s">
        <v>149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8" t="s">
        <v>148</v>
      </c>
      <c r="BK172" s="217">
        <f>ROUND(I172*H172,2)</f>
        <v>0</v>
      </c>
      <c r="BL172" s="18" t="s">
        <v>148</v>
      </c>
      <c r="BM172" s="216" t="s">
        <v>398</v>
      </c>
    </row>
    <row r="173" spans="1:47" s="2" customFormat="1" ht="12">
      <c r="A173" s="39"/>
      <c r="B173" s="40"/>
      <c r="C173" s="41"/>
      <c r="D173" s="218" t="s">
        <v>155</v>
      </c>
      <c r="E173" s="41"/>
      <c r="F173" s="219" t="s">
        <v>811</v>
      </c>
      <c r="G173" s="41"/>
      <c r="H173" s="41"/>
      <c r="I173" s="220"/>
      <c r="J173" s="41"/>
      <c r="K173" s="41"/>
      <c r="L173" s="45"/>
      <c r="M173" s="221"/>
      <c r="N173" s="222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155</v>
      </c>
      <c r="AU173" s="18" t="s">
        <v>86</v>
      </c>
    </row>
    <row r="174" spans="1:51" s="13" customFormat="1" ht="12">
      <c r="A174" s="13"/>
      <c r="B174" s="227"/>
      <c r="C174" s="228"/>
      <c r="D174" s="218" t="s">
        <v>182</v>
      </c>
      <c r="E174" s="229" t="s">
        <v>37</v>
      </c>
      <c r="F174" s="230" t="s">
        <v>812</v>
      </c>
      <c r="G174" s="228"/>
      <c r="H174" s="231">
        <v>2</v>
      </c>
      <c r="I174" s="232"/>
      <c r="J174" s="228"/>
      <c r="K174" s="228"/>
      <c r="L174" s="233"/>
      <c r="M174" s="234"/>
      <c r="N174" s="235"/>
      <c r="O174" s="235"/>
      <c r="P174" s="235"/>
      <c r="Q174" s="235"/>
      <c r="R174" s="235"/>
      <c r="S174" s="235"/>
      <c r="T174" s="23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7" t="s">
        <v>182</v>
      </c>
      <c r="AU174" s="237" t="s">
        <v>86</v>
      </c>
      <c r="AV174" s="13" t="s">
        <v>86</v>
      </c>
      <c r="AW174" s="13" t="s">
        <v>38</v>
      </c>
      <c r="AX174" s="13" t="s">
        <v>77</v>
      </c>
      <c r="AY174" s="237" t="s">
        <v>149</v>
      </c>
    </row>
    <row r="175" spans="1:51" s="14" customFormat="1" ht="12">
      <c r="A175" s="14"/>
      <c r="B175" s="238"/>
      <c r="C175" s="239"/>
      <c r="D175" s="218" t="s">
        <v>182</v>
      </c>
      <c r="E175" s="240" t="s">
        <v>37</v>
      </c>
      <c r="F175" s="241" t="s">
        <v>187</v>
      </c>
      <c r="G175" s="239"/>
      <c r="H175" s="242">
        <v>2</v>
      </c>
      <c r="I175" s="243"/>
      <c r="J175" s="239"/>
      <c r="K175" s="239"/>
      <c r="L175" s="244"/>
      <c r="M175" s="245"/>
      <c r="N175" s="246"/>
      <c r="O175" s="246"/>
      <c r="P175" s="246"/>
      <c r="Q175" s="246"/>
      <c r="R175" s="246"/>
      <c r="S175" s="246"/>
      <c r="T175" s="24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8" t="s">
        <v>182</v>
      </c>
      <c r="AU175" s="248" t="s">
        <v>86</v>
      </c>
      <c r="AV175" s="14" t="s">
        <v>148</v>
      </c>
      <c r="AW175" s="14" t="s">
        <v>38</v>
      </c>
      <c r="AX175" s="14" t="s">
        <v>21</v>
      </c>
      <c r="AY175" s="248" t="s">
        <v>149</v>
      </c>
    </row>
    <row r="176" spans="1:65" s="2" customFormat="1" ht="16.5" customHeight="1">
      <c r="A176" s="39"/>
      <c r="B176" s="40"/>
      <c r="C176" s="205" t="s">
        <v>267</v>
      </c>
      <c r="D176" s="205" t="s">
        <v>151</v>
      </c>
      <c r="E176" s="206" t="s">
        <v>813</v>
      </c>
      <c r="F176" s="207" t="s">
        <v>814</v>
      </c>
      <c r="G176" s="208" t="s">
        <v>232</v>
      </c>
      <c r="H176" s="209">
        <v>2</v>
      </c>
      <c r="I176" s="210"/>
      <c r="J176" s="211">
        <f>ROUND(I176*H176,2)</f>
        <v>0</v>
      </c>
      <c r="K176" s="207" t="s">
        <v>37</v>
      </c>
      <c r="L176" s="45"/>
      <c r="M176" s="212" t="s">
        <v>37</v>
      </c>
      <c r="N176" s="213" t="s">
        <v>50</v>
      </c>
      <c r="O176" s="85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148</v>
      </c>
      <c r="AT176" s="216" t="s">
        <v>151</v>
      </c>
      <c r="AU176" s="216" t="s">
        <v>86</v>
      </c>
      <c r="AY176" s="18" t="s">
        <v>149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148</v>
      </c>
      <c r="BK176" s="217">
        <f>ROUND(I176*H176,2)</f>
        <v>0</v>
      </c>
      <c r="BL176" s="18" t="s">
        <v>148</v>
      </c>
      <c r="BM176" s="216" t="s">
        <v>400</v>
      </c>
    </row>
    <row r="177" spans="1:47" s="2" customFormat="1" ht="12">
      <c r="A177" s="39"/>
      <c r="B177" s="40"/>
      <c r="C177" s="41"/>
      <c r="D177" s="218" t="s">
        <v>155</v>
      </c>
      <c r="E177" s="41"/>
      <c r="F177" s="219" t="s">
        <v>814</v>
      </c>
      <c r="G177" s="41"/>
      <c r="H177" s="41"/>
      <c r="I177" s="220"/>
      <c r="J177" s="41"/>
      <c r="K177" s="41"/>
      <c r="L177" s="45"/>
      <c r="M177" s="221"/>
      <c r="N177" s="222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155</v>
      </c>
      <c r="AU177" s="18" t="s">
        <v>86</v>
      </c>
    </row>
    <row r="178" spans="1:51" s="13" customFormat="1" ht="12">
      <c r="A178" s="13"/>
      <c r="B178" s="227"/>
      <c r="C178" s="228"/>
      <c r="D178" s="218" t="s">
        <v>182</v>
      </c>
      <c r="E178" s="229" t="s">
        <v>37</v>
      </c>
      <c r="F178" s="230" t="s">
        <v>815</v>
      </c>
      <c r="G178" s="228"/>
      <c r="H178" s="231">
        <v>2</v>
      </c>
      <c r="I178" s="232"/>
      <c r="J178" s="228"/>
      <c r="K178" s="228"/>
      <c r="L178" s="233"/>
      <c r="M178" s="234"/>
      <c r="N178" s="235"/>
      <c r="O178" s="235"/>
      <c r="P178" s="235"/>
      <c r="Q178" s="235"/>
      <c r="R178" s="235"/>
      <c r="S178" s="235"/>
      <c r="T178" s="23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7" t="s">
        <v>182</v>
      </c>
      <c r="AU178" s="237" t="s">
        <v>86</v>
      </c>
      <c r="AV178" s="13" t="s">
        <v>86</v>
      </c>
      <c r="AW178" s="13" t="s">
        <v>38</v>
      </c>
      <c r="AX178" s="13" t="s">
        <v>77</v>
      </c>
      <c r="AY178" s="237" t="s">
        <v>149</v>
      </c>
    </row>
    <row r="179" spans="1:51" s="14" customFormat="1" ht="12">
      <c r="A179" s="14"/>
      <c r="B179" s="238"/>
      <c r="C179" s="239"/>
      <c r="D179" s="218" t="s">
        <v>182</v>
      </c>
      <c r="E179" s="240" t="s">
        <v>37</v>
      </c>
      <c r="F179" s="241" t="s">
        <v>187</v>
      </c>
      <c r="G179" s="239"/>
      <c r="H179" s="242">
        <v>2</v>
      </c>
      <c r="I179" s="243"/>
      <c r="J179" s="239"/>
      <c r="K179" s="239"/>
      <c r="L179" s="244"/>
      <c r="M179" s="245"/>
      <c r="N179" s="246"/>
      <c r="O179" s="246"/>
      <c r="P179" s="246"/>
      <c r="Q179" s="246"/>
      <c r="R179" s="246"/>
      <c r="S179" s="246"/>
      <c r="T179" s="247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8" t="s">
        <v>182</v>
      </c>
      <c r="AU179" s="248" t="s">
        <v>86</v>
      </c>
      <c r="AV179" s="14" t="s">
        <v>148</v>
      </c>
      <c r="AW179" s="14" t="s">
        <v>38</v>
      </c>
      <c r="AX179" s="14" t="s">
        <v>21</v>
      </c>
      <c r="AY179" s="248" t="s">
        <v>149</v>
      </c>
    </row>
    <row r="180" spans="1:65" s="2" customFormat="1" ht="16.5" customHeight="1">
      <c r="A180" s="39"/>
      <c r="B180" s="40"/>
      <c r="C180" s="205" t="s">
        <v>272</v>
      </c>
      <c r="D180" s="205" t="s">
        <v>151</v>
      </c>
      <c r="E180" s="206" t="s">
        <v>816</v>
      </c>
      <c r="F180" s="207" t="s">
        <v>817</v>
      </c>
      <c r="G180" s="208" t="s">
        <v>220</v>
      </c>
      <c r="H180" s="209">
        <v>79</v>
      </c>
      <c r="I180" s="210"/>
      <c r="J180" s="211">
        <f>ROUND(I180*H180,2)</f>
        <v>0</v>
      </c>
      <c r="K180" s="207" t="s">
        <v>37</v>
      </c>
      <c r="L180" s="45"/>
      <c r="M180" s="212" t="s">
        <v>37</v>
      </c>
      <c r="N180" s="213" t="s">
        <v>50</v>
      </c>
      <c r="O180" s="85"/>
      <c r="P180" s="214">
        <f>O180*H180</f>
        <v>0</v>
      </c>
      <c r="Q180" s="214">
        <v>0</v>
      </c>
      <c r="R180" s="214">
        <f>Q180*H180</f>
        <v>0</v>
      </c>
      <c r="S180" s="214">
        <v>0</v>
      </c>
      <c r="T180" s="21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148</v>
      </c>
      <c r="AT180" s="216" t="s">
        <v>151</v>
      </c>
      <c r="AU180" s="216" t="s">
        <v>86</v>
      </c>
      <c r="AY180" s="18" t="s">
        <v>149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148</v>
      </c>
      <c r="BK180" s="217">
        <f>ROUND(I180*H180,2)</f>
        <v>0</v>
      </c>
      <c r="BL180" s="18" t="s">
        <v>148</v>
      </c>
      <c r="BM180" s="216" t="s">
        <v>401</v>
      </c>
    </row>
    <row r="181" spans="1:47" s="2" customFormat="1" ht="12">
      <c r="A181" s="39"/>
      <c r="B181" s="40"/>
      <c r="C181" s="41"/>
      <c r="D181" s="218" t="s">
        <v>155</v>
      </c>
      <c r="E181" s="41"/>
      <c r="F181" s="219" t="s">
        <v>817</v>
      </c>
      <c r="G181" s="41"/>
      <c r="H181" s="41"/>
      <c r="I181" s="220"/>
      <c r="J181" s="41"/>
      <c r="K181" s="41"/>
      <c r="L181" s="45"/>
      <c r="M181" s="221"/>
      <c r="N181" s="222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155</v>
      </c>
      <c r="AU181" s="18" t="s">
        <v>86</v>
      </c>
    </row>
    <row r="182" spans="1:51" s="13" customFormat="1" ht="12">
      <c r="A182" s="13"/>
      <c r="B182" s="227"/>
      <c r="C182" s="228"/>
      <c r="D182" s="218" t="s">
        <v>182</v>
      </c>
      <c r="E182" s="229" t="s">
        <v>37</v>
      </c>
      <c r="F182" s="230" t="s">
        <v>818</v>
      </c>
      <c r="G182" s="228"/>
      <c r="H182" s="231">
        <v>79</v>
      </c>
      <c r="I182" s="232"/>
      <c r="J182" s="228"/>
      <c r="K182" s="228"/>
      <c r="L182" s="233"/>
      <c r="M182" s="234"/>
      <c r="N182" s="235"/>
      <c r="O182" s="235"/>
      <c r="P182" s="235"/>
      <c r="Q182" s="235"/>
      <c r="R182" s="235"/>
      <c r="S182" s="235"/>
      <c r="T182" s="23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7" t="s">
        <v>182</v>
      </c>
      <c r="AU182" s="237" t="s">
        <v>86</v>
      </c>
      <c r="AV182" s="13" t="s">
        <v>86</v>
      </c>
      <c r="AW182" s="13" t="s">
        <v>38</v>
      </c>
      <c r="AX182" s="13" t="s">
        <v>77</v>
      </c>
      <c r="AY182" s="237" t="s">
        <v>149</v>
      </c>
    </row>
    <row r="183" spans="1:51" s="14" customFormat="1" ht="12">
      <c r="A183" s="14"/>
      <c r="B183" s="238"/>
      <c r="C183" s="239"/>
      <c r="D183" s="218" t="s">
        <v>182</v>
      </c>
      <c r="E183" s="240" t="s">
        <v>37</v>
      </c>
      <c r="F183" s="241" t="s">
        <v>187</v>
      </c>
      <c r="G183" s="239"/>
      <c r="H183" s="242">
        <v>79</v>
      </c>
      <c r="I183" s="243"/>
      <c r="J183" s="239"/>
      <c r="K183" s="239"/>
      <c r="L183" s="244"/>
      <c r="M183" s="245"/>
      <c r="N183" s="246"/>
      <c r="O183" s="246"/>
      <c r="P183" s="246"/>
      <c r="Q183" s="246"/>
      <c r="R183" s="246"/>
      <c r="S183" s="246"/>
      <c r="T183" s="247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8" t="s">
        <v>182</v>
      </c>
      <c r="AU183" s="248" t="s">
        <v>86</v>
      </c>
      <c r="AV183" s="14" t="s">
        <v>148</v>
      </c>
      <c r="AW183" s="14" t="s">
        <v>38</v>
      </c>
      <c r="AX183" s="14" t="s">
        <v>21</v>
      </c>
      <c r="AY183" s="248" t="s">
        <v>149</v>
      </c>
    </row>
    <row r="184" spans="1:65" s="2" customFormat="1" ht="16.5" customHeight="1">
      <c r="A184" s="39"/>
      <c r="B184" s="40"/>
      <c r="C184" s="205" t="s">
        <v>277</v>
      </c>
      <c r="D184" s="205" t="s">
        <v>151</v>
      </c>
      <c r="E184" s="206" t="s">
        <v>819</v>
      </c>
      <c r="F184" s="207" t="s">
        <v>820</v>
      </c>
      <c r="G184" s="208" t="s">
        <v>320</v>
      </c>
      <c r="H184" s="209">
        <v>1</v>
      </c>
      <c r="I184" s="210"/>
      <c r="J184" s="211">
        <f>ROUND(I184*H184,2)</f>
        <v>0</v>
      </c>
      <c r="K184" s="207" t="s">
        <v>37</v>
      </c>
      <c r="L184" s="45"/>
      <c r="M184" s="212" t="s">
        <v>37</v>
      </c>
      <c r="N184" s="213" t="s">
        <v>50</v>
      </c>
      <c r="O184" s="85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148</v>
      </c>
      <c r="AT184" s="216" t="s">
        <v>151</v>
      </c>
      <c r="AU184" s="216" t="s">
        <v>86</v>
      </c>
      <c r="AY184" s="18" t="s">
        <v>149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148</v>
      </c>
      <c r="BK184" s="217">
        <f>ROUND(I184*H184,2)</f>
        <v>0</v>
      </c>
      <c r="BL184" s="18" t="s">
        <v>148</v>
      </c>
      <c r="BM184" s="216" t="s">
        <v>405</v>
      </c>
    </row>
    <row r="185" spans="1:47" s="2" customFormat="1" ht="12">
      <c r="A185" s="39"/>
      <c r="B185" s="40"/>
      <c r="C185" s="41"/>
      <c r="D185" s="218" t="s">
        <v>155</v>
      </c>
      <c r="E185" s="41"/>
      <c r="F185" s="219" t="s">
        <v>820</v>
      </c>
      <c r="G185" s="41"/>
      <c r="H185" s="41"/>
      <c r="I185" s="220"/>
      <c r="J185" s="41"/>
      <c r="K185" s="41"/>
      <c r="L185" s="45"/>
      <c r="M185" s="223"/>
      <c r="N185" s="224"/>
      <c r="O185" s="225"/>
      <c r="P185" s="225"/>
      <c r="Q185" s="225"/>
      <c r="R185" s="225"/>
      <c r="S185" s="225"/>
      <c r="T185" s="22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155</v>
      </c>
      <c r="AU185" s="18" t="s">
        <v>86</v>
      </c>
    </row>
    <row r="186" spans="1:31" s="2" customFormat="1" ht="6.95" customHeight="1">
      <c r="A186" s="39"/>
      <c r="B186" s="60"/>
      <c r="C186" s="61"/>
      <c r="D186" s="61"/>
      <c r="E186" s="61"/>
      <c r="F186" s="61"/>
      <c r="G186" s="61"/>
      <c r="H186" s="61"/>
      <c r="I186" s="61"/>
      <c r="J186" s="61"/>
      <c r="K186" s="61"/>
      <c r="L186" s="45"/>
      <c r="M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</row>
  </sheetData>
  <sheetProtection password="CC35" sheet="1" objects="1" scenarios="1" formatColumns="0" formatRows="0" autoFilter="0"/>
  <autoFilter ref="C80:K185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119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pans="2:46" s="1" customFormat="1" ht="24.95" customHeight="1">
      <c r="B4" s="21"/>
      <c r="D4" s="131" t="s">
        <v>123</v>
      </c>
      <c r="L4" s="21"/>
      <c r="M4" s="132" t="s">
        <v>10</v>
      </c>
      <c r="AT4" s="18" t="s">
        <v>38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Objekty Z3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124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821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37</v>
      </c>
      <c r="G11" s="39"/>
      <c r="H11" s="39"/>
      <c r="I11" s="133" t="s">
        <v>20</v>
      </c>
      <c r="J11" s="137" t="s">
        <v>37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4. 3. 2021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26</v>
      </c>
      <c r="E14" s="39"/>
      <c r="F14" s="39"/>
      <c r="G14" s="39"/>
      <c r="H14" s="39"/>
      <c r="I14" s="133" t="s">
        <v>27</v>
      </c>
      <c r="J14" s="137" t="s">
        <v>28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29</v>
      </c>
      <c r="F15" s="39"/>
      <c r="G15" s="39"/>
      <c r="H15" s="39"/>
      <c r="I15" s="133" t="s">
        <v>30</v>
      </c>
      <c r="J15" s="137" t="s">
        <v>31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32</v>
      </c>
      <c r="E17" s="39"/>
      <c r="F17" s="39"/>
      <c r="G17" s="39"/>
      <c r="H17" s="39"/>
      <c r="I17" s="133" t="s">
        <v>27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30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34</v>
      </c>
      <c r="E20" s="39"/>
      <c r="F20" s="39"/>
      <c r="G20" s="39"/>
      <c r="H20" s="39"/>
      <c r="I20" s="133" t="s">
        <v>27</v>
      </c>
      <c r="J20" s="137" t="s">
        <v>35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36</v>
      </c>
      <c r="F21" s="39"/>
      <c r="G21" s="39"/>
      <c r="H21" s="39"/>
      <c r="I21" s="133" t="s">
        <v>30</v>
      </c>
      <c r="J21" s="137" t="s">
        <v>37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39</v>
      </c>
      <c r="E23" s="39"/>
      <c r="F23" s="39"/>
      <c r="G23" s="39"/>
      <c r="H23" s="39"/>
      <c r="I23" s="133" t="s">
        <v>27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30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41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39"/>
      <c r="B27" s="140"/>
      <c r="C27" s="139"/>
      <c r="D27" s="139"/>
      <c r="E27" s="141" t="s">
        <v>126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43</v>
      </c>
      <c r="E30" s="39"/>
      <c r="F30" s="39"/>
      <c r="G30" s="39"/>
      <c r="H30" s="39"/>
      <c r="I30" s="39"/>
      <c r="J30" s="145">
        <f>ROUND(J125,2)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45</v>
      </c>
      <c r="G32" s="39"/>
      <c r="H32" s="39"/>
      <c r="I32" s="146" t="s">
        <v>44</v>
      </c>
      <c r="J32" s="146" t="s">
        <v>46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47</v>
      </c>
      <c r="E33" s="133" t="s">
        <v>48</v>
      </c>
      <c r="F33" s="148">
        <f>ROUND((SUM(BE125:BE1921)),2)</f>
        <v>0</v>
      </c>
      <c r="G33" s="39"/>
      <c r="H33" s="39"/>
      <c r="I33" s="149">
        <v>0.21</v>
      </c>
      <c r="J33" s="148">
        <f>ROUND(((SUM(BE125:BE1921))*I33),2)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49</v>
      </c>
      <c r="F34" s="148">
        <f>ROUND((SUM(BF125:BF1921)),2)</f>
        <v>0</v>
      </c>
      <c r="G34" s="39"/>
      <c r="H34" s="39"/>
      <c r="I34" s="149">
        <v>0.15</v>
      </c>
      <c r="J34" s="148">
        <f>ROUND(((SUM(BF125:BF1921))*I34),2)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50</v>
      </c>
      <c r="F35" s="148">
        <f>ROUND((SUM(BG125:BG1921)),2)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51</v>
      </c>
      <c r="F36" s="148">
        <f>ROUND((SUM(BH125:BH1921)),2)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52</v>
      </c>
      <c r="F37" s="148">
        <f>ROUND((SUM(BI125:BI1921)),2)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53</v>
      </c>
      <c r="E39" s="152"/>
      <c r="F39" s="152"/>
      <c r="G39" s="153" t="s">
        <v>54</v>
      </c>
      <c r="H39" s="154" t="s">
        <v>55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Objekty Z3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124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02 (2) - Hala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22</v>
      </c>
      <c r="D52" s="41"/>
      <c r="E52" s="41"/>
      <c r="F52" s="28" t="str">
        <f>F12</f>
        <v>Jablonec nad Nisou</v>
      </c>
      <c r="G52" s="41"/>
      <c r="H52" s="41"/>
      <c r="I52" s="33" t="s">
        <v>24</v>
      </c>
      <c r="J52" s="73" t="str">
        <f>IF(J12="","",J12)</f>
        <v>4. 3. 2021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26</v>
      </c>
      <c r="D54" s="41"/>
      <c r="E54" s="41"/>
      <c r="F54" s="28" t="str">
        <f>E15</f>
        <v>Povodí Labe, státní podnik, OIČ, Hradec Králové</v>
      </c>
      <c r="G54" s="41"/>
      <c r="H54" s="41"/>
      <c r="I54" s="33" t="s">
        <v>34</v>
      </c>
      <c r="J54" s="37" t="str">
        <f>E21</f>
        <v>LHOTA - Stavitelství, B. Lhota, Ing. Lhota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32</v>
      </c>
      <c r="D55" s="41"/>
      <c r="E55" s="41"/>
      <c r="F55" s="28" t="str">
        <f>IF(E18="","",E18)</f>
        <v>Vyplň údaj</v>
      </c>
      <c r="G55" s="41"/>
      <c r="H55" s="41"/>
      <c r="I55" s="33" t="s">
        <v>39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128</v>
      </c>
      <c r="D57" s="163"/>
      <c r="E57" s="163"/>
      <c r="F57" s="163"/>
      <c r="G57" s="163"/>
      <c r="H57" s="163"/>
      <c r="I57" s="163"/>
      <c r="J57" s="164" t="s">
        <v>129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75</v>
      </c>
      <c r="D59" s="41"/>
      <c r="E59" s="41"/>
      <c r="F59" s="41"/>
      <c r="G59" s="41"/>
      <c r="H59" s="41"/>
      <c r="I59" s="41"/>
      <c r="J59" s="103">
        <f>J125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130</v>
      </c>
    </row>
    <row r="60" spans="1:31" s="9" customFormat="1" ht="24.95" customHeight="1">
      <c r="A60" s="9"/>
      <c r="B60" s="166"/>
      <c r="C60" s="167"/>
      <c r="D60" s="168" t="s">
        <v>746</v>
      </c>
      <c r="E60" s="169"/>
      <c r="F60" s="169"/>
      <c r="G60" s="169"/>
      <c r="H60" s="169"/>
      <c r="I60" s="169"/>
      <c r="J60" s="170">
        <f>J126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822</v>
      </c>
      <c r="E61" s="175"/>
      <c r="F61" s="175"/>
      <c r="G61" s="175"/>
      <c r="H61" s="175"/>
      <c r="I61" s="175"/>
      <c r="J61" s="176">
        <f>J127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823</v>
      </c>
      <c r="E62" s="175"/>
      <c r="F62" s="175"/>
      <c r="G62" s="175"/>
      <c r="H62" s="175"/>
      <c r="I62" s="175"/>
      <c r="J62" s="176">
        <f>J154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824</v>
      </c>
      <c r="E63" s="175"/>
      <c r="F63" s="175"/>
      <c r="G63" s="175"/>
      <c r="H63" s="175"/>
      <c r="I63" s="175"/>
      <c r="J63" s="176">
        <f>J169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825</v>
      </c>
      <c r="E64" s="175"/>
      <c r="F64" s="175"/>
      <c r="G64" s="175"/>
      <c r="H64" s="175"/>
      <c r="I64" s="175"/>
      <c r="J64" s="176">
        <f>J221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826</v>
      </c>
      <c r="E65" s="175"/>
      <c r="F65" s="175"/>
      <c r="G65" s="175"/>
      <c r="H65" s="175"/>
      <c r="I65" s="175"/>
      <c r="J65" s="176">
        <f>J268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827</v>
      </c>
      <c r="E66" s="175"/>
      <c r="F66" s="175"/>
      <c r="G66" s="175"/>
      <c r="H66" s="175"/>
      <c r="I66" s="175"/>
      <c r="J66" s="176">
        <f>J487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828</v>
      </c>
      <c r="E67" s="175"/>
      <c r="F67" s="175"/>
      <c r="G67" s="175"/>
      <c r="H67" s="175"/>
      <c r="I67" s="175"/>
      <c r="J67" s="176">
        <f>J512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6"/>
      <c r="C68" s="167"/>
      <c r="D68" s="168" t="s">
        <v>829</v>
      </c>
      <c r="E68" s="169"/>
      <c r="F68" s="169"/>
      <c r="G68" s="169"/>
      <c r="H68" s="169"/>
      <c r="I68" s="169"/>
      <c r="J68" s="170">
        <f>J515</f>
        <v>0</v>
      </c>
      <c r="K68" s="167"/>
      <c r="L68" s="17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2"/>
      <c r="C69" s="173"/>
      <c r="D69" s="174" t="s">
        <v>830</v>
      </c>
      <c r="E69" s="175"/>
      <c r="F69" s="175"/>
      <c r="G69" s="175"/>
      <c r="H69" s="175"/>
      <c r="I69" s="175"/>
      <c r="J69" s="176">
        <f>J516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831</v>
      </c>
      <c r="E70" s="175"/>
      <c r="F70" s="175"/>
      <c r="G70" s="175"/>
      <c r="H70" s="175"/>
      <c r="I70" s="175"/>
      <c r="J70" s="176">
        <f>J557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832</v>
      </c>
      <c r="E71" s="175"/>
      <c r="F71" s="175"/>
      <c r="G71" s="175"/>
      <c r="H71" s="175"/>
      <c r="I71" s="175"/>
      <c r="J71" s="176">
        <f>J584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2"/>
      <c r="C72" s="173"/>
      <c r="D72" s="174" t="s">
        <v>833</v>
      </c>
      <c r="E72" s="175"/>
      <c r="F72" s="175"/>
      <c r="G72" s="175"/>
      <c r="H72" s="175"/>
      <c r="I72" s="175"/>
      <c r="J72" s="176">
        <f>J805</f>
        <v>0</v>
      </c>
      <c r="K72" s="173"/>
      <c r="L72" s="17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2"/>
      <c r="C73" s="173"/>
      <c r="D73" s="174" t="s">
        <v>834</v>
      </c>
      <c r="E73" s="175"/>
      <c r="F73" s="175"/>
      <c r="G73" s="175"/>
      <c r="H73" s="175"/>
      <c r="I73" s="175"/>
      <c r="J73" s="176">
        <f>J810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2"/>
      <c r="C74" s="173"/>
      <c r="D74" s="174" t="s">
        <v>835</v>
      </c>
      <c r="E74" s="175"/>
      <c r="F74" s="175"/>
      <c r="G74" s="175"/>
      <c r="H74" s="175"/>
      <c r="I74" s="175"/>
      <c r="J74" s="176">
        <f>J837</f>
        <v>0</v>
      </c>
      <c r="K74" s="173"/>
      <c r="L74" s="1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2"/>
      <c r="C75" s="173"/>
      <c r="D75" s="174" t="s">
        <v>836</v>
      </c>
      <c r="E75" s="175"/>
      <c r="F75" s="175"/>
      <c r="G75" s="175"/>
      <c r="H75" s="175"/>
      <c r="I75" s="175"/>
      <c r="J75" s="176">
        <f>J846</f>
        <v>0</v>
      </c>
      <c r="K75" s="173"/>
      <c r="L75" s="17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2"/>
      <c r="C76" s="173"/>
      <c r="D76" s="174" t="s">
        <v>837</v>
      </c>
      <c r="E76" s="175"/>
      <c r="F76" s="175"/>
      <c r="G76" s="175"/>
      <c r="H76" s="175"/>
      <c r="I76" s="175"/>
      <c r="J76" s="176">
        <f>J871</f>
        <v>0</v>
      </c>
      <c r="K76" s="173"/>
      <c r="L76" s="17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2"/>
      <c r="C77" s="173"/>
      <c r="D77" s="174" t="s">
        <v>838</v>
      </c>
      <c r="E77" s="175"/>
      <c r="F77" s="175"/>
      <c r="G77" s="175"/>
      <c r="H77" s="175"/>
      <c r="I77" s="175"/>
      <c r="J77" s="176">
        <f>J890</f>
        <v>0</v>
      </c>
      <c r="K77" s="173"/>
      <c r="L77" s="177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2"/>
      <c r="C78" s="173"/>
      <c r="D78" s="174" t="s">
        <v>839</v>
      </c>
      <c r="E78" s="175"/>
      <c r="F78" s="175"/>
      <c r="G78" s="175"/>
      <c r="H78" s="175"/>
      <c r="I78" s="175"/>
      <c r="J78" s="176">
        <f>J917</f>
        <v>0</v>
      </c>
      <c r="K78" s="173"/>
      <c r="L78" s="177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72"/>
      <c r="C79" s="173"/>
      <c r="D79" s="174" t="s">
        <v>840</v>
      </c>
      <c r="E79" s="175"/>
      <c r="F79" s="175"/>
      <c r="G79" s="175"/>
      <c r="H79" s="175"/>
      <c r="I79" s="175"/>
      <c r="J79" s="176">
        <f>J924</f>
        <v>0</v>
      </c>
      <c r="K79" s="173"/>
      <c r="L79" s="177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72"/>
      <c r="C80" s="173"/>
      <c r="D80" s="174" t="s">
        <v>841</v>
      </c>
      <c r="E80" s="175"/>
      <c r="F80" s="175"/>
      <c r="G80" s="175"/>
      <c r="H80" s="175"/>
      <c r="I80" s="175"/>
      <c r="J80" s="176">
        <f>J963</f>
        <v>0</v>
      </c>
      <c r="K80" s="173"/>
      <c r="L80" s="177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72"/>
      <c r="C81" s="173"/>
      <c r="D81" s="174" t="s">
        <v>842</v>
      </c>
      <c r="E81" s="175"/>
      <c r="F81" s="175"/>
      <c r="G81" s="175"/>
      <c r="H81" s="175"/>
      <c r="I81" s="175"/>
      <c r="J81" s="176">
        <f>J1024</f>
        <v>0</v>
      </c>
      <c r="K81" s="173"/>
      <c r="L81" s="177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72"/>
      <c r="C82" s="173"/>
      <c r="D82" s="174" t="s">
        <v>843</v>
      </c>
      <c r="E82" s="175"/>
      <c r="F82" s="175"/>
      <c r="G82" s="175"/>
      <c r="H82" s="175"/>
      <c r="I82" s="175"/>
      <c r="J82" s="176">
        <f>J1075</f>
        <v>0</v>
      </c>
      <c r="K82" s="173"/>
      <c r="L82" s="177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72"/>
      <c r="C83" s="173"/>
      <c r="D83" s="174" t="s">
        <v>844</v>
      </c>
      <c r="E83" s="175"/>
      <c r="F83" s="175"/>
      <c r="G83" s="175"/>
      <c r="H83" s="175"/>
      <c r="I83" s="175"/>
      <c r="J83" s="176">
        <f>J1130</f>
        <v>0</v>
      </c>
      <c r="K83" s="173"/>
      <c r="L83" s="177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72"/>
      <c r="C84" s="173"/>
      <c r="D84" s="174" t="s">
        <v>845</v>
      </c>
      <c r="E84" s="175"/>
      <c r="F84" s="175"/>
      <c r="G84" s="175"/>
      <c r="H84" s="175"/>
      <c r="I84" s="175"/>
      <c r="J84" s="176">
        <f>J1227</f>
        <v>0</v>
      </c>
      <c r="K84" s="173"/>
      <c r="L84" s="177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72"/>
      <c r="C85" s="173"/>
      <c r="D85" s="174" t="s">
        <v>846</v>
      </c>
      <c r="E85" s="175"/>
      <c r="F85" s="175"/>
      <c r="G85" s="175"/>
      <c r="H85" s="175"/>
      <c r="I85" s="175"/>
      <c r="J85" s="176">
        <f>J1342</f>
        <v>0</v>
      </c>
      <c r="K85" s="173"/>
      <c r="L85" s="177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72"/>
      <c r="C86" s="173"/>
      <c r="D86" s="174" t="s">
        <v>847</v>
      </c>
      <c r="E86" s="175"/>
      <c r="F86" s="175"/>
      <c r="G86" s="175"/>
      <c r="H86" s="175"/>
      <c r="I86" s="175"/>
      <c r="J86" s="176">
        <f>J1355</f>
        <v>0</v>
      </c>
      <c r="K86" s="173"/>
      <c r="L86" s="177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72"/>
      <c r="C87" s="173"/>
      <c r="D87" s="174" t="s">
        <v>848</v>
      </c>
      <c r="E87" s="175"/>
      <c r="F87" s="175"/>
      <c r="G87" s="175"/>
      <c r="H87" s="175"/>
      <c r="I87" s="175"/>
      <c r="J87" s="176">
        <f>J1384</f>
        <v>0</v>
      </c>
      <c r="K87" s="173"/>
      <c r="L87" s="177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72"/>
      <c r="C88" s="173"/>
      <c r="D88" s="174" t="s">
        <v>849</v>
      </c>
      <c r="E88" s="175"/>
      <c r="F88" s="175"/>
      <c r="G88" s="175"/>
      <c r="H88" s="175"/>
      <c r="I88" s="175"/>
      <c r="J88" s="176">
        <f>J1413</f>
        <v>0</v>
      </c>
      <c r="K88" s="173"/>
      <c r="L88" s="177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10" customFormat="1" ht="19.9" customHeight="1">
      <c r="A89" s="10"/>
      <c r="B89" s="172"/>
      <c r="C89" s="173"/>
      <c r="D89" s="174" t="s">
        <v>850</v>
      </c>
      <c r="E89" s="175"/>
      <c r="F89" s="175"/>
      <c r="G89" s="175"/>
      <c r="H89" s="175"/>
      <c r="I89" s="175"/>
      <c r="J89" s="176">
        <f>J1422</f>
        <v>0</v>
      </c>
      <c r="K89" s="173"/>
      <c r="L89" s="177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10" customFormat="1" ht="19.9" customHeight="1">
      <c r="A90" s="10"/>
      <c r="B90" s="172"/>
      <c r="C90" s="173"/>
      <c r="D90" s="174" t="s">
        <v>851</v>
      </c>
      <c r="E90" s="175"/>
      <c r="F90" s="175"/>
      <c r="G90" s="175"/>
      <c r="H90" s="175"/>
      <c r="I90" s="175"/>
      <c r="J90" s="176">
        <f>J1439</f>
        <v>0</v>
      </c>
      <c r="K90" s="173"/>
      <c r="L90" s="177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s="10" customFormat="1" ht="19.9" customHeight="1">
      <c r="A91" s="10"/>
      <c r="B91" s="172"/>
      <c r="C91" s="173"/>
      <c r="D91" s="174" t="s">
        <v>852</v>
      </c>
      <c r="E91" s="175"/>
      <c r="F91" s="175"/>
      <c r="G91" s="175"/>
      <c r="H91" s="175"/>
      <c r="I91" s="175"/>
      <c r="J91" s="176">
        <f>J1456</f>
        <v>0</v>
      </c>
      <c r="K91" s="173"/>
      <c r="L91" s="177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s="10" customFormat="1" ht="19.9" customHeight="1">
      <c r="A92" s="10"/>
      <c r="B92" s="172"/>
      <c r="C92" s="173"/>
      <c r="D92" s="174" t="s">
        <v>853</v>
      </c>
      <c r="E92" s="175"/>
      <c r="F92" s="175"/>
      <c r="G92" s="175"/>
      <c r="H92" s="175"/>
      <c r="I92" s="175"/>
      <c r="J92" s="176">
        <f>J1473</f>
        <v>0</v>
      </c>
      <c r="K92" s="173"/>
      <c r="L92" s="177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s="10" customFormat="1" ht="19.9" customHeight="1">
      <c r="A93" s="10"/>
      <c r="B93" s="172"/>
      <c r="C93" s="173"/>
      <c r="D93" s="174" t="s">
        <v>854</v>
      </c>
      <c r="E93" s="175"/>
      <c r="F93" s="175"/>
      <c r="G93" s="175"/>
      <c r="H93" s="175"/>
      <c r="I93" s="175"/>
      <c r="J93" s="176">
        <f>J1490</f>
        <v>0</v>
      </c>
      <c r="K93" s="173"/>
      <c r="L93" s="177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1:31" s="10" customFormat="1" ht="19.9" customHeight="1">
      <c r="A94" s="10"/>
      <c r="B94" s="172"/>
      <c r="C94" s="173"/>
      <c r="D94" s="174" t="s">
        <v>855</v>
      </c>
      <c r="E94" s="175"/>
      <c r="F94" s="175"/>
      <c r="G94" s="175"/>
      <c r="H94" s="175"/>
      <c r="I94" s="175"/>
      <c r="J94" s="176">
        <f>J1513</f>
        <v>0</v>
      </c>
      <c r="K94" s="173"/>
      <c r="L94" s="177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1:31" s="10" customFormat="1" ht="19.9" customHeight="1">
      <c r="A95" s="10"/>
      <c r="B95" s="172"/>
      <c r="C95" s="173"/>
      <c r="D95" s="174" t="s">
        <v>856</v>
      </c>
      <c r="E95" s="175"/>
      <c r="F95" s="175"/>
      <c r="G95" s="175"/>
      <c r="H95" s="175"/>
      <c r="I95" s="175"/>
      <c r="J95" s="176">
        <f>J1536</f>
        <v>0</v>
      </c>
      <c r="K95" s="173"/>
      <c r="L95" s="177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1:31" s="10" customFormat="1" ht="19.9" customHeight="1">
      <c r="A96" s="10"/>
      <c r="B96" s="172"/>
      <c r="C96" s="173"/>
      <c r="D96" s="174" t="s">
        <v>857</v>
      </c>
      <c r="E96" s="175"/>
      <c r="F96" s="175"/>
      <c r="G96" s="175"/>
      <c r="H96" s="175"/>
      <c r="I96" s="175"/>
      <c r="J96" s="176">
        <f>J1545</f>
        <v>0</v>
      </c>
      <c r="K96" s="173"/>
      <c r="L96" s="177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2"/>
      <c r="C97" s="173"/>
      <c r="D97" s="174" t="s">
        <v>858</v>
      </c>
      <c r="E97" s="175"/>
      <c r="F97" s="175"/>
      <c r="G97" s="175"/>
      <c r="H97" s="175"/>
      <c r="I97" s="175"/>
      <c r="J97" s="176">
        <f>J1578</f>
        <v>0</v>
      </c>
      <c r="K97" s="173"/>
      <c r="L97" s="177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2"/>
      <c r="C98" s="173"/>
      <c r="D98" s="174" t="s">
        <v>859</v>
      </c>
      <c r="E98" s="175"/>
      <c r="F98" s="175"/>
      <c r="G98" s="175"/>
      <c r="H98" s="175"/>
      <c r="I98" s="175"/>
      <c r="J98" s="176">
        <f>J1630</f>
        <v>0</v>
      </c>
      <c r="K98" s="173"/>
      <c r="L98" s="17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2"/>
      <c r="C99" s="173"/>
      <c r="D99" s="174" t="s">
        <v>860</v>
      </c>
      <c r="E99" s="175"/>
      <c r="F99" s="175"/>
      <c r="G99" s="175"/>
      <c r="H99" s="175"/>
      <c r="I99" s="175"/>
      <c r="J99" s="176">
        <f>J1663</f>
        <v>0</v>
      </c>
      <c r="K99" s="173"/>
      <c r="L99" s="17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2"/>
      <c r="C100" s="173"/>
      <c r="D100" s="174" t="s">
        <v>861</v>
      </c>
      <c r="E100" s="175"/>
      <c r="F100" s="175"/>
      <c r="G100" s="175"/>
      <c r="H100" s="175"/>
      <c r="I100" s="175"/>
      <c r="J100" s="176">
        <f>J1782</f>
        <v>0</v>
      </c>
      <c r="K100" s="173"/>
      <c r="L100" s="17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2"/>
      <c r="C101" s="173"/>
      <c r="D101" s="174" t="s">
        <v>862</v>
      </c>
      <c r="E101" s="175"/>
      <c r="F101" s="175"/>
      <c r="G101" s="175"/>
      <c r="H101" s="175"/>
      <c r="I101" s="175"/>
      <c r="J101" s="176">
        <f>J1831</f>
        <v>0</v>
      </c>
      <c r="K101" s="173"/>
      <c r="L101" s="17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72"/>
      <c r="C102" s="173"/>
      <c r="D102" s="174" t="s">
        <v>863</v>
      </c>
      <c r="E102" s="175"/>
      <c r="F102" s="175"/>
      <c r="G102" s="175"/>
      <c r="H102" s="175"/>
      <c r="I102" s="175"/>
      <c r="J102" s="176">
        <f>J1856</f>
        <v>0</v>
      </c>
      <c r="K102" s="173"/>
      <c r="L102" s="17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2"/>
      <c r="C103" s="173"/>
      <c r="D103" s="174" t="s">
        <v>864</v>
      </c>
      <c r="E103" s="175"/>
      <c r="F103" s="175"/>
      <c r="G103" s="175"/>
      <c r="H103" s="175"/>
      <c r="I103" s="175"/>
      <c r="J103" s="176">
        <f>J1875</f>
        <v>0</v>
      </c>
      <c r="K103" s="173"/>
      <c r="L103" s="17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2"/>
      <c r="C104" s="173"/>
      <c r="D104" s="174" t="s">
        <v>865</v>
      </c>
      <c r="E104" s="175"/>
      <c r="F104" s="175"/>
      <c r="G104" s="175"/>
      <c r="H104" s="175"/>
      <c r="I104" s="175"/>
      <c r="J104" s="176">
        <f>J1898</f>
        <v>0</v>
      </c>
      <c r="K104" s="173"/>
      <c r="L104" s="17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2"/>
      <c r="C105" s="173"/>
      <c r="D105" s="174" t="s">
        <v>866</v>
      </c>
      <c r="E105" s="175"/>
      <c r="F105" s="175"/>
      <c r="G105" s="175"/>
      <c r="H105" s="175"/>
      <c r="I105" s="175"/>
      <c r="J105" s="176">
        <f>J1913</f>
        <v>0</v>
      </c>
      <c r="K105" s="173"/>
      <c r="L105" s="17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135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135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2"/>
      <c r="C111" s="63"/>
      <c r="D111" s="63"/>
      <c r="E111" s="63"/>
      <c r="F111" s="63"/>
      <c r="G111" s="63"/>
      <c r="H111" s="63"/>
      <c r="I111" s="63"/>
      <c r="J111" s="63"/>
      <c r="K111" s="63"/>
      <c r="L111" s="135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133</v>
      </c>
      <c r="D112" s="41"/>
      <c r="E112" s="41"/>
      <c r="F112" s="41"/>
      <c r="G112" s="41"/>
      <c r="H112" s="41"/>
      <c r="I112" s="41"/>
      <c r="J112" s="41"/>
      <c r="K112" s="41"/>
      <c r="L112" s="135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135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41"/>
      <c r="J114" s="41"/>
      <c r="K114" s="41"/>
      <c r="L114" s="135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161" t="str">
        <f>E7</f>
        <v>Objekty Z3</v>
      </c>
      <c r="F115" s="33"/>
      <c r="G115" s="33"/>
      <c r="H115" s="33"/>
      <c r="I115" s="41"/>
      <c r="J115" s="41"/>
      <c r="K115" s="41"/>
      <c r="L115" s="135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124</v>
      </c>
      <c r="D116" s="41"/>
      <c r="E116" s="41"/>
      <c r="F116" s="41"/>
      <c r="G116" s="41"/>
      <c r="H116" s="41"/>
      <c r="I116" s="41"/>
      <c r="J116" s="41"/>
      <c r="K116" s="41"/>
      <c r="L116" s="135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0" t="str">
        <f>E9</f>
        <v>SO 02 (2) - Hala</v>
      </c>
      <c r="F117" s="41"/>
      <c r="G117" s="41"/>
      <c r="H117" s="41"/>
      <c r="I117" s="41"/>
      <c r="J117" s="41"/>
      <c r="K117" s="41"/>
      <c r="L117" s="135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135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22</v>
      </c>
      <c r="D119" s="41"/>
      <c r="E119" s="41"/>
      <c r="F119" s="28" t="str">
        <f>F12</f>
        <v>Jablonec nad Nisou</v>
      </c>
      <c r="G119" s="41"/>
      <c r="H119" s="41"/>
      <c r="I119" s="33" t="s">
        <v>24</v>
      </c>
      <c r="J119" s="73" t="str">
        <f>IF(J12="","",J12)</f>
        <v>4. 3. 2021</v>
      </c>
      <c r="K119" s="41"/>
      <c r="L119" s="135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135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5.65" customHeight="1">
      <c r="A121" s="39"/>
      <c r="B121" s="40"/>
      <c r="C121" s="33" t="s">
        <v>26</v>
      </c>
      <c r="D121" s="41"/>
      <c r="E121" s="41"/>
      <c r="F121" s="28" t="str">
        <f>E15</f>
        <v>Povodí Labe, státní podnik, OIČ, Hradec Králové</v>
      </c>
      <c r="G121" s="41"/>
      <c r="H121" s="41"/>
      <c r="I121" s="33" t="s">
        <v>34</v>
      </c>
      <c r="J121" s="37" t="str">
        <f>E21</f>
        <v>LHOTA - Stavitelství, B. Lhota, Ing. Lhota</v>
      </c>
      <c r="K121" s="41"/>
      <c r="L121" s="135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32</v>
      </c>
      <c r="D122" s="41"/>
      <c r="E122" s="41"/>
      <c r="F122" s="28" t="str">
        <f>IF(E18="","",E18)</f>
        <v>Vyplň údaj</v>
      </c>
      <c r="G122" s="41"/>
      <c r="H122" s="41"/>
      <c r="I122" s="33" t="s">
        <v>39</v>
      </c>
      <c r="J122" s="37" t="str">
        <f>E24</f>
        <v xml:space="preserve"> </v>
      </c>
      <c r="K122" s="41"/>
      <c r="L122" s="135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135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178"/>
      <c r="B124" s="179"/>
      <c r="C124" s="180" t="s">
        <v>134</v>
      </c>
      <c r="D124" s="181" t="s">
        <v>62</v>
      </c>
      <c r="E124" s="181" t="s">
        <v>58</v>
      </c>
      <c r="F124" s="181" t="s">
        <v>59</v>
      </c>
      <c r="G124" s="181" t="s">
        <v>135</v>
      </c>
      <c r="H124" s="181" t="s">
        <v>136</v>
      </c>
      <c r="I124" s="181" t="s">
        <v>137</v>
      </c>
      <c r="J124" s="181" t="s">
        <v>129</v>
      </c>
      <c r="K124" s="182" t="s">
        <v>138</v>
      </c>
      <c r="L124" s="183"/>
      <c r="M124" s="93" t="s">
        <v>37</v>
      </c>
      <c r="N124" s="94" t="s">
        <v>47</v>
      </c>
      <c r="O124" s="94" t="s">
        <v>139</v>
      </c>
      <c r="P124" s="94" t="s">
        <v>140</v>
      </c>
      <c r="Q124" s="94" t="s">
        <v>141</v>
      </c>
      <c r="R124" s="94" t="s">
        <v>142</v>
      </c>
      <c r="S124" s="94" t="s">
        <v>143</v>
      </c>
      <c r="T124" s="95" t="s">
        <v>144</v>
      </c>
      <c r="U124" s="178"/>
      <c r="V124" s="178"/>
      <c r="W124" s="178"/>
      <c r="X124" s="178"/>
      <c r="Y124" s="178"/>
      <c r="Z124" s="178"/>
      <c r="AA124" s="178"/>
      <c r="AB124" s="178"/>
      <c r="AC124" s="178"/>
      <c r="AD124" s="178"/>
      <c r="AE124" s="178"/>
    </row>
    <row r="125" spans="1:63" s="2" customFormat="1" ht="22.8" customHeight="1">
      <c r="A125" s="39"/>
      <c r="B125" s="40"/>
      <c r="C125" s="100" t="s">
        <v>145</v>
      </c>
      <c r="D125" s="41"/>
      <c r="E125" s="41"/>
      <c r="F125" s="41"/>
      <c r="G125" s="41"/>
      <c r="H125" s="41"/>
      <c r="I125" s="41"/>
      <c r="J125" s="184">
        <f>BK125</f>
        <v>0</v>
      </c>
      <c r="K125" s="41"/>
      <c r="L125" s="45"/>
      <c r="M125" s="96"/>
      <c r="N125" s="185"/>
      <c r="O125" s="97"/>
      <c r="P125" s="186">
        <f>P126+P515</f>
        <v>0</v>
      </c>
      <c r="Q125" s="97"/>
      <c r="R125" s="186">
        <f>R126+R515</f>
        <v>0</v>
      </c>
      <c r="S125" s="97"/>
      <c r="T125" s="187">
        <f>T126+T515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76</v>
      </c>
      <c r="AU125" s="18" t="s">
        <v>130</v>
      </c>
      <c r="BK125" s="188">
        <f>BK126+BK515</f>
        <v>0</v>
      </c>
    </row>
    <row r="126" spans="1:63" s="12" customFormat="1" ht="25.9" customHeight="1">
      <c r="A126" s="12"/>
      <c r="B126" s="189"/>
      <c r="C126" s="190"/>
      <c r="D126" s="191" t="s">
        <v>76</v>
      </c>
      <c r="E126" s="192" t="s">
        <v>748</v>
      </c>
      <c r="F126" s="192" t="s">
        <v>749</v>
      </c>
      <c r="G126" s="190"/>
      <c r="H126" s="190"/>
      <c r="I126" s="193"/>
      <c r="J126" s="194">
        <f>BK126</f>
        <v>0</v>
      </c>
      <c r="K126" s="190"/>
      <c r="L126" s="195"/>
      <c r="M126" s="196"/>
      <c r="N126" s="197"/>
      <c r="O126" s="197"/>
      <c r="P126" s="198">
        <f>P127+P154+P169+P221+P268+P487+P512</f>
        <v>0</v>
      </c>
      <c r="Q126" s="197"/>
      <c r="R126" s="198">
        <f>R127+R154+R169+R221+R268+R487+R512</f>
        <v>0</v>
      </c>
      <c r="S126" s="197"/>
      <c r="T126" s="199">
        <f>T127+T154+T169+T221+T268+T487+T512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0" t="s">
        <v>21</v>
      </c>
      <c r="AT126" s="201" t="s">
        <v>76</v>
      </c>
      <c r="AU126" s="201" t="s">
        <v>77</v>
      </c>
      <c r="AY126" s="200" t="s">
        <v>149</v>
      </c>
      <c r="BK126" s="202">
        <f>BK127+BK154+BK169+BK221+BK268+BK487+BK512</f>
        <v>0</v>
      </c>
    </row>
    <row r="127" spans="1:63" s="12" customFormat="1" ht="22.8" customHeight="1">
      <c r="A127" s="12"/>
      <c r="B127" s="189"/>
      <c r="C127" s="190"/>
      <c r="D127" s="191" t="s">
        <v>76</v>
      </c>
      <c r="E127" s="203" t="s">
        <v>21</v>
      </c>
      <c r="F127" s="203" t="s">
        <v>867</v>
      </c>
      <c r="G127" s="190"/>
      <c r="H127" s="190"/>
      <c r="I127" s="193"/>
      <c r="J127" s="204">
        <f>BK127</f>
        <v>0</v>
      </c>
      <c r="K127" s="190"/>
      <c r="L127" s="195"/>
      <c r="M127" s="196"/>
      <c r="N127" s="197"/>
      <c r="O127" s="197"/>
      <c r="P127" s="198">
        <f>SUM(P128:P153)</f>
        <v>0</v>
      </c>
      <c r="Q127" s="197"/>
      <c r="R127" s="198">
        <f>SUM(R128:R153)</f>
        <v>0</v>
      </c>
      <c r="S127" s="197"/>
      <c r="T127" s="199">
        <f>SUM(T128:T153)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0" t="s">
        <v>21</v>
      </c>
      <c r="AT127" s="201" t="s">
        <v>76</v>
      </c>
      <c r="AU127" s="201" t="s">
        <v>21</v>
      </c>
      <c r="AY127" s="200" t="s">
        <v>149</v>
      </c>
      <c r="BK127" s="202">
        <f>SUM(BK128:BK153)</f>
        <v>0</v>
      </c>
    </row>
    <row r="128" spans="1:65" s="2" customFormat="1" ht="16.5" customHeight="1">
      <c r="A128" s="39"/>
      <c r="B128" s="40"/>
      <c r="C128" s="205" t="s">
        <v>21</v>
      </c>
      <c r="D128" s="205" t="s">
        <v>151</v>
      </c>
      <c r="E128" s="206" t="s">
        <v>868</v>
      </c>
      <c r="F128" s="207" t="s">
        <v>869</v>
      </c>
      <c r="G128" s="208" t="s">
        <v>539</v>
      </c>
      <c r="H128" s="209">
        <v>156.772</v>
      </c>
      <c r="I128" s="210"/>
      <c r="J128" s="211">
        <f>ROUND(I128*H128,2)</f>
        <v>0</v>
      </c>
      <c r="K128" s="207" t="s">
        <v>37</v>
      </c>
      <c r="L128" s="45"/>
      <c r="M128" s="212" t="s">
        <v>37</v>
      </c>
      <c r="N128" s="213" t="s">
        <v>50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148</v>
      </c>
      <c r="AT128" s="216" t="s">
        <v>151</v>
      </c>
      <c r="AU128" s="216" t="s">
        <v>86</v>
      </c>
      <c r="AY128" s="18" t="s">
        <v>149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148</v>
      </c>
      <c r="BK128" s="217">
        <f>ROUND(I128*H128,2)</f>
        <v>0</v>
      </c>
      <c r="BL128" s="18" t="s">
        <v>148</v>
      </c>
      <c r="BM128" s="216" t="s">
        <v>86</v>
      </c>
    </row>
    <row r="129" spans="1:47" s="2" customFormat="1" ht="12">
      <c r="A129" s="39"/>
      <c r="B129" s="40"/>
      <c r="C129" s="41"/>
      <c r="D129" s="218" t="s">
        <v>155</v>
      </c>
      <c r="E129" s="41"/>
      <c r="F129" s="219" t="s">
        <v>869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155</v>
      </c>
      <c r="AU129" s="18" t="s">
        <v>86</v>
      </c>
    </row>
    <row r="130" spans="1:65" s="2" customFormat="1" ht="16.5" customHeight="1">
      <c r="A130" s="39"/>
      <c r="B130" s="40"/>
      <c r="C130" s="205" t="s">
        <v>86</v>
      </c>
      <c r="D130" s="205" t="s">
        <v>151</v>
      </c>
      <c r="E130" s="206" t="s">
        <v>870</v>
      </c>
      <c r="F130" s="207" t="s">
        <v>871</v>
      </c>
      <c r="G130" s="208" t="s">
        <v>539</v>
      </c>
      <c r="H130" s="209">
        <v>177.515</v>
      </c>
      <c r="I130" s="210"/>
      <c r="J130" s="211">
        <f>ROUND(I130*H130,2)</f>
        <v>0</v>
      </c>
      <c r="K130" s="207" t="s">
        <v>37</v>
      </c>
      <c r="L130" s="45"/>
      <c r="M130" s="212" t="s">
        <v>37</v>
      </c>
      <c r="N130" s="213" t="s">
        <v>50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148</v>
      </c>
      <c r="AT130" s="216" t="s">
        <v>151</v>
      </c>
      <c r="AU130" s="216" t="s">
        <v>86</v>
      </c>
      <c r="AY130" s="18" t="s">
        <v>149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148</v>
      </c>
      <c r="BK130" s="217">
        <f>ROUND(I130*H130,2)</f>
        <v>0</v>
      </c>
      <c r="BL130" s="18" t="s">
        <v>148</v>
      </c>
      <c r="BM130" s="216" t="s">
        <v>148</v>
      </c>
    </row>
    <row r="131" spans="1:47" s="2" customFormat="1" ht="12">
      <c r="A131" s="39"/>
      <c r="B131" s="40"/>
      <c r="C131" s="41"/>
      <c r="D131" s="218" t="s">
        <v>155</v>
      </c>
      <c r="E131" s="41"/>
      <c r="F131" s="219" t="s">
        <v>871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155</v>
      </c>
      <c r="AU131" s="18" t="s">
        <v>86</v>
      </c>
    </row>
    <row r="132" spans="1:51" s="13" customFormat="1" ht="12">
      <c r="A132" s="13"/>
      <c r="B132" s="227"/>
      <c r="C132" s="228"/>
      <c r="D132" s="218" t="s">
        <v>182</v>
      </c>
      <c r="E132" s="229" t="s">
        <v>37</v>
      </c>
      <c r="F132" s="230" t="s">
        <v>872</v>
      </c>
      <c r="G132" s="228"/>
      <c r="H132" s="231">
        <v>177.515</v>
      </c>
      <c r="I132" s="232"/>
      <c r="J132" s="228"/>
      <c r="K132" s="228"/>
      <c r="L132" s="233"/>
      <c r="M132" s="234"/>
      <c r="N132" s="235"/>
      <c r="O132" s="235"/>
      <c r="P132" s="235"/>
      <c r="Q132" s="235"/>
      <c r="R132" s="235"/>
      <c r="S132" s="235"/>
      <c r="T132" s="23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7" t="s">
        <v>182</v>
      </c>
      <c r="AU132" s="237" t="s">
        <v>86</v>
      </c>
      <c r="AV132" s="13" t="s">
        <v>86</v>
      </c>
      <c r="AW132" s="13" t="s">
        <v>38</v>
      </c>
      <c r="AX132" s="13" t="s">
        <v>77</v>
      </c>
      <c r="AY132" s="237" t="s">
        <v>149</v>
      </c>
    </row>
    <row r="133" spans="1:51" s="14" customFormat="1" ht="12">
      <c r="A133" s="14"/>
      <c r="B133" s="238"/>
      <c r="C133" s="239"/>
      <c r="D133" s="218" t="s">
        <v>182</v>
      </c>
      <c r="E133" s="240" t="s">
        <v>37</v>
      </c>
      <c r="F133" s="241" t="s">
        <v>187</v>
      </c>
      <c r="G133" s="239"/>
      <c r="H133" s="242">
        <v>177.515</v>
      </c>
      <c r="I133" s="243"/>
      <c r="J133" s="239"/>
      <c r="K133" s="239"/>
      <c r="L133" s="244"/>
      <c r="M133" s="245"/>
      <c r="N133" s="246"/>
      <c r="O133" s="246"/>
      <c r="P133" s="246"/>
      <c r="Q133" s="246"/>
      <c r="R133" s="246"/>
      <c r="S133" s="246"/>
      <c r="T133" s="247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8" t="s">
        <v>182</v>
      </c>
      <c r="AU133" s="248" t="s">
        <v>86</v>
      </c>
      <c r="AV133" s="14" t="s">
        <v>148</v>
      </c>
      <c r="AW133" s="14" t="s">
        <v>38</v>
      </c>
      <c r="AX133" s="14" t="s">
        <v>21</v>
      </c>
      <c r="AY133" s="248" t="s">
        <v>149</v>
      </c>
    </row>
    <row r="134" spans="1:65" s="2" customFormat="1" ht="16.5" customHeight="1">
      <c r="A134" s="39"/>
      <c r="B134" s="40"/>
      <c r="C134" s="205" t="s">
        <v>158</v>
      </c>
      <c r="D134" s="205" t="s">
        <v>151</v>
      </c>
      <c r="E134" s="206" t="s">
        <v>873</v>
      </c>
      <c r="F134" s="207" t="s">
        <v>874</v>
      </c>
      <c r="G134" s="208" t="s">
        <v>539</v>
      </c>
      <c r="H134" s="209">
        <v>187.559</v>
      </c>
      <c r="I134" s="210"/>
      <c r="J134" s="211">
        <f>ROUND(I134*H134,2)</f>
        <v>0</v>
      </c>
      <c r="K134" s="207" t="s">
        <v>37</v>
      </c>
      <c r="L134" s="45"/>
      <c r="M134" s="212" t="s">
        <v>37</v>
      </c>
      <c r="N134" s="213" t="s">
        <v>50</v>
      </c>
      <c r="O134" s="85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148</v>
      </c>
      <c r="AT134" s="216" t="s">
        <v>151</v>
      </c>
      <c r="AU134" s="216" t="s">
        <v>86</v>
      </c>
      <c r="AY134" s="18" t="s">
        <v>149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148</v>
      </c>
      <c r="BK134" s="217">
        <f>ROUND(I134*H134,2)</f>
        <v>0</v>
      </c>
      <c r="BL134" s="18" t="s">
        <v>148</v>
      </c>
      <c r="BM134" s="216" t="s">
        <v>161</v>
      </c>
    </row>
    <row r="135" spans="1:47" s="2" customFormat="1" ht="12">
      <c r="A135" s="39"/>
      <c r="B135" s="40"/>
      <c r="C135" s="41"/>
      <c r="D135" s="218" t="s">
        <v>155</v>
      </c>
      <c r="E135" s="41"/>
      <c r="F135" s="219" t="s">
        <v>874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155</v>
      </c>
      <c r="AU135" s="18" t="s">
        <v>86</v>
      </c>
    </row>
    <row r="136" spans="1:65" s="2" customFormat="1" ht="16.5" customHeight="1">
      <c r="A136" s="39"/>
      <c r="B136" s="40"/>
      <c r="C136" s="205" t="s">
        <v>148</v>
      </c>
      <c r="D136" s="205" t="s">
        <v>151</v>
      </c>
      <c r="E136" s="206" t="s">
        <v>875</v>
      </c>
      <c r="F136" s="207" t="s">
        <v>876</v>
      </c>
      <c r="G136" s="208" t="s">
        <v>539</v>
      </c>
      <c r="H136" s="209">
        <v>185.375</v>
      </c>
      <c r="I136" s="210"/>
      <c r="J136" s="211">
        <f>ROUND(I136*H136,2)</f>
        <v>0</v>
      </c>
      <c r="K136" s="207" t="s">
        <v>37</v>
      </c>
      <c r="L136" s="45"/>
      <c r="M136" s="212" t="s">
        <v>37</v>
      </c>
      <c r="N136" s="213" t="s">
        <v>50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148</v>
      </c>
      <c r="AT136" s="216" t="s">
        <v>151</v>
      </c>
      <c r="AU136" s="216" t="s">
        <v>86</v>
      </c>
      <c r="AY136" s="18" t="s">
        <v>149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148</v>
      </c>
      <c r="BK136" s="217">
        <f>ROUND(I136*H136,2)</f>
        <v>0</v>
      </c>
      <c r="BL136" s="18" t="s">
        <v>148</v>
      </c>
      <c r="BM136" s="216" t="s">
        <v>164</v>
      </c>
    </row>
    <row r="137" spans="1:47" s="2" customFormat="1" ht="12">
      <c r="A137" s="39"/>
      <c r="B137" s="40"/>
      <c r="C137" s="41"/>
      <c r="D137" s="218" t="s">
        <v>155</v>
      </c>
      <c r="E137" s="41"/>
      <c r="F137" s="219" t="s">
        <v>876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155</v>
      </c>
      <c r="AU137" s="18" t="s">
        <v>86</v>
      </c>
    </row>
    <row r="138" spans="1:65" s="2" customFormat="1" ht="16.5" customHeight="1">
      <c r="A138" s="39"/>
      <c r="B138" s="40"/>
      <c r="C138" s="205" t="s">
        <v>191</v>
      </c>
      <c r="D138" s="205" t="s">
        <v>151</v>
      </c>
      <c r="E138" s="206" t="s">
        <v>877</v>
      </c>
      <c r="F138" s="207" t="s">
        <v>878</v>
      </c>
      <c r="G138" s="208" t="s">
        <v>539</v>
      </c>
      <c r="H138" s="209">
        <v>185.375</v>
      </c>
      <c r="I138" s="210"/>
      <c r="J138" s="211">
        <f>ROUND(I138*H138,2)</f>
        <v>0</v>
      </c>
      <c r="K138" s="207" t="s">
        <v>37</v>
      </c>
      <c r="L138" s="45"/>
      <c r="M138" s="212" t="s">
        <v>37</v>
      </c>
      <c r="N138" s="213" t="s">
        <v>50</v>
      </c>
      <c r="O138" s="85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148</v>
      </c>
      <c r="AT138" s="216" t="s">
        <v>151</v>
      </c>
      <c r="AU138" s="216" t="s">
        <v>86</v>
      </c>
      <c r="AY138" s="18" t="s">
        <v>149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148</v>
      </c>
      <c r="BK138" s="217">
        <f>ROUND(I138*H138,2)</f>
        <v>0</v>
      </c>
      <c r="BL138" s="18" t="s">
        <v>148</v>
      </c>
      <c r="BM138" s="216" t="s">
        <v>209</v>
      </c>
    </row>
    <row r="139" spans="1:47" s="2" customFormat="1" ht="12">
      <c r="A139" s="39"/>
      <c r="B139" s="40"/>
      <c r="C139" s="41"/>
      <c r="D139" s="218" t="s">
        <v>155</v>
      </c>
      <c r="E139" s="41"/>
      <c r="F139" s="219" t="s">
        <v>878</v>
      </c>
      <c r="G139" s="41"/>
      <c r="H139" s="41"/>
      <c r="I139" s="220"/>
      <c r="J139" s="41"/>
      <c r="K139" s="41"/>
      <c r="L139" s="45"/>
      <c r="M139" s="221"/>
      <c r="N139" s="222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155</v>
      </c>
      <c r="AU139" s="18" t="s">
        <v>86</v>
      </c>
    </row>
    <row r="140" spans="1:51" s="13" customFormat="1" ht="12">
      <c r="A140" s="13"/>
      <c r="B140" s="227"/>
      <c r="C140" s="228"/>
      <c r="D140" s="218" t="s">
        <v>182</v>
      </c>
      <c r="E140" s="229" t="s">
        <v>37</v>
      </c>
      <c r="F140" s="230" t="s">
        <v>879</v>
      </c>
      <c r="G140" s="228"/>
      <c r="H140" s="231">
        <v>185.375</v>
      </c>
      <c r="I140" s="232"/>
      <c r="J140" s="228"/>
      <c r="K140" s="228"/>
      <c r="L140" s="233"/>
      <c r="M140" s="234"/>
      <c r="N140" s="235"/>
      <c r="O140" s="235"/>
      <c r="P140" s="235"/>
      <c r="Q140" s="235"/>
      <c r="R140" s="235"/>
      <c r="S140" s="235"/>
      <c r="T140" s="23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7" t="s">
        <v>182</v>
      </c>
      <c r="AU140" s="237" t="s">
        <v>86</v>
      </c>
      <c r="AV140" s="13" t="s">
        <v>86</v>
      </c>
      <c r="AW140" s="13" t="s">
        <v>38</v>
      </c>
      <c r="AX140" s="13" t="s">
        <v>77</v>
      </c>
      <c r="AY140" s="237" t="s">
        <v>149</v>
      </c>
    </row>
    <row r="141" spans="1:51" s="14" customFormat="1" ht="12">
      <c r="A141" s="14"/>
      <c r="B141" s="238"/>
      <c r="C141" s="239"/>
      <c r="D141" s="218" t="s">
        <v>182</v>
      </c>
      <c r="E141" s="240" t="s">
        <v>37</v>
      </c>
      <c r="F141" s="241" t="s">
        <v>187</v>
      </c>
      <c r="G141" s="239"/>
      <c r="H141" s="242">
        <v>185.375</v>
      </c>
      <c r="I141" s="243"/>
      <c r="J141" s="239"/>
      <c r="K141" s="239"/>
      <c r="L141" s="244"/>
      <c r="M141" s="245"/>
      <c r="N141" s="246"/>
      <c r="O141" s="246"/>
      <c r="P141" s="246"/>
      <c r="Q141" s="246"/>
      <c r="R141" s="246"/>
      <c r="S141" s="246"/>
      <c r="T141" s="247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8" t="s">
        <v>182</v>
      </c>
      <c r="AU141" s="248" t="s">
        <v>86</v>
      </c>
      <c r="AV141" s="14" t="s">
        <v>148</v>
      </c>
      <c r="AW141" s="14" t="s">
        <v>38</v>
      </c>
      <c r="AX141" s="14" t="s">
        <v>21</v>
      </c>
      <c r="AY141" s="248" t="s">
        <v>149</v>
      </c>
    </row>
    <row r="142" spans="1:65" s="2" customFormat="1" ht="16.5" customHeight="1">
      <c r="A142" s="39"/>
      <c r="B142" s="40"/>
      <c r="C142" s="205" t="s">
        <v>161</v>
      </c>
      <c r="D142" s="205" t="s">
        <v>151</v>
      </c>
      <c r="E142" s="206" t="s">
        <v>880</v>
      </c>
      <c r="F142" s="207" t="s">
        <v>881</v>
      </c>
      <c r="G142" s="208" t="s">
        <v>340</v>
      </c>
      <c r="H142" s="209">
        <v>324.406</v>
      </c>
      <c r="I142" s="210"/>
      <c r="J142" s="211">
        <f>ROUND(I142*H142,2)</f>
        <v>0</v>
      </c>
      <c r="K142" s="207" t="s">
        <v>37</v>
      </c>
      <c r="L142" s="45"/>
      <c r="M142" s="212" t="s">
        <v>37</v>
      </c>
      <c r="N142" s="213" t="s">
        <v>50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148</v>
      </c>
      <c r="AT142" s="216" t="s">
        <v>151</v>
      </c>
      <c r="AU142" s="216" t="s">
        <v>86</v>
      </c>
      <c r="AY142" s="18" t="s">
        <v>149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148</v>
      </c>
      <c r="BK142" s="217">
        <f>ROUND(I142*H142,2)</f>
        <v>0</v>
      </c>
      <c r="BL142" s="18" t="s">
        <v>148</v>
      </c>
      <c r="BM142" s="216" t="s">
        <v>217</v>
      </c>
    </row>
    <row r="143" spans="1:47" s="2" customFormat="1" ht="12">
      <c r="A143" s="39"/>
      <c r="B143" s="40"/>
      <c r="C143" s="41"/>
      <c r="D143" s="218" t="s">
        <v>155</v>
      </c>
      <c r="E143" s="41"/>
      <c r="F143" s="219" t="s">
        <v>881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155</v>
      </c>
      <c r="AU143" s="18" t="s">
        <v>86</v>
      </c>
    </row>
    <row r="144" spans="1:65" s="2" customFormat="1" ht="16.5" customHeight="1">
      <c r="A144" s="39"/>
      <c r="B144" s="40"/>
      <c r="C144" s="205" t="s">
        <v>198</v>
      </c>
      <c r="D144" s="205" t="s">
        <v>151</v>
      </c>
      <c r="E144" s="206" t="s">
        <v>882</v>
      </c>
      <c r="F144" s="207" t="s">
        <v>883</v>
      </c>
      <c r="G144" s="208" t="s">
        <v>539</v>
      </c>
      <c r="H144" s="209">
        <v>129.674</v>
      </c>
      <c r="I144" s="210"/>
      <c r="J144" s="211">
        <f>ROUND(I144*H144,2)</f>
        <v>0</v>
      </c>
      <c r="K144" s="207" t="s">
        <v>37</v>
      </c>
      <c r="L144" s="45"/>
      <c r="M144" s="212" t="s">
        <v>37</v>
      </c>
      <c r="N144" s="213" t="s">
        <v>50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148</v>
      </c>
      <c r="AT144" s="216" t="s">
        <v>151</v>
      </c>
      <c r="AU144" s="216" t="s">
        <v>86</v>
      </c>
      <c r="AY144" s="18" t="s">
        <v>149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148</v>
      </c>
      <c r="BK144" s="217">
        <f>ROUND(I144*H144,2)</f>
        <v>0</v>
      </c>
      <c r="BL144" s="18" t="s">
        <v>148</v>
      </c>
      <c r="BM144" s="216" t="s">
        <v>229</v>
      </c>
    </row>
    <row r="145" spans="1:47" s="2" customFormat="1" ht="12">
      <c r="A145" s="39"/>
      <c r="B145" s="40"/>
      <c r="C145" s="41"/>
      <c r="D145" s="218" t="s">
        <v>155</v>
      </c>
      <c r="E145" s="41"/>
      <c r="F145" s="219" t="s">
        <v>883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155</v>
      </c>
      <c r="AU145" s="18" t="s">
        <v>86</v>
      </c>
    </row>
    <row r="146" spans="1:65" s="2" customFormat="1" ht="16.5" customHeight="1">
      <c r="A146" s="39"/>
      <c r="B146" s="40"/>
      <c r="C146" s="205" t="s">
        <v>164</v>
      </c>
      <c r="D146" s="205" t="s">
        <v>151</v>
      </c>
      <c r="E146" s="206" t="s">
        <v>884</v>
      </c>
      <c r="F146" s="207" t="s">
        <v>885</v>
      </c>
      <c r="G146" s="208" t="s">
        <v>539</v>
      </c>
      <c r="H146" s="209">
        <v>19.238</v>
      </c>
      <c r="I146" s="210"/>
      <c r="J146" s="211">
        <f>ROUND(I146*H146,2)</f>
        <v>0</v>
      </c>
      <c r="K146" s="207" t="s">
        <v>37</v>
      </c>
      <c r="L146" s="45"/>
      <c r="M146" s="212" t="s">
        <v>37</v>
      </c>
      <c r="N146" s="213" t="s">
        <v>50</v>
      </c>
      <c r="O146" s="85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148</v>
      </c>
      <c r="AT146" s="216" t="s">
        <v>151</v>
      </c>
      <c r="AU146" s="216" t="s">
        <v>86</v>
      </c>
      <c r="AY146" s="18" t="s">
        <v>149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148</v>
      </c>
      <c r="BK146" s="217">
        <f>ROUND(I146*H146,2)</f>
        <v>0</v>
      </c>
      <c r="BL146" s="18" t="s">
        <v>148</v>
      </c>
      <c r="BM146" s="216" t="s">
        <v>239</v>
      </c>
    </row>
    <row r="147" spans="1:47" s="2" customFormat="1" ht="12">
      <c r="A147" s="39"/>
      <c r="B147" s="40"/>
      <c r="C147" s="41"/>
      <c r="D147" s="218" t="s">
        <v>155</v>
      </c>
      <c r="E147" s="41"/>
      <c r="F147" s="219" t="s">
        <v>885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155</v>
      </c>
      <c r="AU147" s="18" t="s">
        <v>86</v>
      </c>
    </row>
    <row r="148" spans="1:65" s="2" customFormat="1" ht="16.5" customHeight="1">
      <c r="A148" s="39"/>
      <c r="B148" s="40"/>
      <c r="C148" s="205" t="s">
        <v>205</v>
      </c>
      <c r="D148" s="205" t="s">
        <v>151</v>
      </c>
      <c r="E148" s="206" t="s">
        <v>886</v>
      </c>
      <c r="F148" s="207" t="s">
        <v>887</v>
      </c>
      <c r="G148" s="208" t="s">
        <v>539</v>
      </c>
      <c r="H148" s="209">
        <v>148.912</v>
      </c>
      <c r="I148" s="210"/>
      <c r="J148" s="211">
        <f>ROUND(I148*H148,2)</f>
        <v>0</v>
      </c>
      <c r="K148" s="207" t="s">
        <v>37</v>
      </c>
      <c r="L148" s="45"/>
      <c r="M148" s="212" t="s">
        <v>37</v>
      </c>
      <c r="N148" s="213" t="s">
        <v>50</v>
      </c>
      <c r="O148" s="85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148</v>
      </c>
      <c r="AT148" s="216" t="s">
        <v>151</v>
      </c>
      <c r="AU148" s="216" t="s">
        <v>86</v>
      </c>
      <c r="AY148" s="18" t="s">
        <v>149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148</v>
      </c>
      <c r="BK148" s="217">
        <f>ROUND(I148*H148,2)</f>
        <v>0</v>
      </c>
      <c r="BL148" s="18" t="s">
        <v>148</v>
      </c>
      <c r="BM148" s="216" t="s">
        <v>247</v>
      </c>
    </row>
    <row r="149" spans="1:47" s="2" customFormat="1" ht="12">
      <c r="A149" s="39"/>
      <c r="B149" s="40"/>
      <c r="C149" s="41"/>
      <c r="D149" s="218" t="s">
        <v>155</v>
      </c>
      <c r="E149" s="41"/>
      <c r="F149" s="219" t="s">
        <v>887</v>
      </c>
      <c r="G149" s="41"/>
      <c r="H149" s="41"/>
      <c r="I149" s="220"/>
      <c r="J149" s="41"/>
      <c r="K149" s="41"/>
      <c r="L149" s="45"/>
      <c r="M149" s="221"/>
      <c r="N149" s="222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155</v>
      </c>
      <c r="AU149" s="18" t="s">
        <v>86</v>
      </c>
    </row>
    <row r="150" spans="1:51" s="13" customFormat="1" ht="12">
      <c r="A150" s="13"/>
      <c r="B150" s="227"/>
      <c r="C150" s="228"/>
      <c r="D150" s="218" t="s">
        <v>182</v>
      </c>
      <c r="E150" s="229" t="s">
        <v>37</v>
      </c>
      <c r="F150" s="230" t="s">
        <v>888</v>
      </c>
      <c r="G150" s="228"/>
      <c r="H150" s="231">
        <v>148.912</v>
      </c>
      <c r="I150" s="232"/>
      <c r="J150" s="228"/>
      <c r="K150" s="228"/>
      <c r="L150" s="233"/>
      <c r="M150" s="234"/>
      <c r="N150" s="235"/>
      <c r="O150" s="235"/>
      <c r="P150" s="235"/>
      <c r="Q150" s="235"/>
      <c r="R150" s="235"/>
      <c r="S150" s="235"/>
      <c r="T150" s="23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7" t="s">
        <v>182</v>
      </c>
      <c r="AU150" s="237" t="s">
        <v>86</v>
      </c>
      <c r="AV150" s="13" t="s">
        <v>86</v>
      </c>
      <c r="AW150" s="13" t="s">
        <v>38</v>
      </c>
      <c r="AX150" s="13" t="s">
        <v>77</v>
      </c>
      <c r="AY150" s="237" t="s">
        <v>149</v>
      </c>
    </row>
    <row r="151" spans="1:51" s="14" customFormat="1" ht="12">
      <c r="A151" s="14"/>
      <c r="B151" s="238"/>
      <c r="C151" s="239"/>
      <c r="D151" s="218" t="s">
        <v>182</v>
      </c>
      <c r="E151" s="240" t="s">
        <v>37</v>
      </c>
      <c r="F151" s="241" t="s">
        <v>187</v>
      </c>
      <c r="G151" s="239"/>
      <c r="H151" s="242">
        <v>148.912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8" t="s">
        <v>182</v>
      </c>
      <c r="AU151" s="248" t="s">
        <v>86</v>
      </c>
      <c r="AV151" s="14" t="s">
        <v>148</v>
      </c>
      <c r="AW151" s="14" t="s">
        <v>38</v>
      </c>
      <c r="AX151" s="14" t="s">
        <v>21</v>
      </c>
      <c r="AY151" s="248" t="s">
        <v>149</v>
      </c>
    </row>
    <row r="152" spans="1:65" s="2" customFormat="1" ht="16.5" customHeight="1">
      <c r="A152" s="39"/>
      <c r="B152" s="40"/>
      <c r="C152" s="205" t="s">
        <v>209</v>
      </c>
      <c r="D152" s="205" t="s">
        <v>151</v>
      </c>
      <c r="E152" s="206" t="s">
        <v>889</v>
      </c>
      <c r="F152" s="207" t="s">
        <v>890</v>
      </c>
      <c r="G152" s="208" t="s">
        <v>174</v>
      </c>
      <c r="H152" s="209">
        <v>491.026</v>
      </c>
      <c r="I152" s="210"/>
      <c r="J152" s="211">
        <f>ROUND(I152*H152,2)</f>
        <v>0</v>
      </c>
      <c r="K152" s="207" t="s">
        <v>37</v>
      </c>
      <c r="L152" s="45"/>
      <c r="M152" s="212" t="s">
        <v>37</v>
      </c>
      <c r="N152" s="213" t="s">
        <v>50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148</v>
      </c>
      <c r="AT152" s="216" t="s">
        <v>151</v>
      </c>
      <c r="AU152" s="216" t="s">
        <v>86</v>
      </c>
      <c r="AY152" s="18" t="s">
        <v>149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148</v>
      </c>
      <c r="BK152" s="217">
        <f>ROUND(I152*H152,2)</f>
        <v>0</v>
      </c>
      <c r="BL152" s="18" t="s">
        <v>148</v>
      </c>
      <c r="BM152" s="216" t="s">
        <v>256</v>
      </c>
    </row>
    <row r="153" spans="1:47" s="2" customFormat="1" ht="12">
      <c r="A153" s="39"/>
      <c r="B153" s="40"/>
      <c r="C153" s="41"/>
      <c r="D153" s="218" t="s">
        <v>155</v>
      </c>
      <c r="E153" s="41"/>
      <c r="F153" s="219" t="s">
        <v>890</v>
      </c>
      <c r="G153" s="41"/>
      <c r="H153" s="41"/>
      <c r="I153" s="220"/>
      <c r="J153" s="41"/>
      <c r="K153" s="41"/>
      <c r="L153" s="45"/>
      <c r="M153" s="221"/>
      <c r="N153" s="22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155</v>
      </c>
      <c r="AU153" s="18" t="s">
        <v>86</v>
      </c>
    </row>
    <row r="154" spans="1:63" s="12" customFormat="1" ht="22.8" customHeight="1">
      <c r="A154" s="12"/>
      <c r="B154" s="189"/>
      <c r="C154" s="190"/>
      <c r="D154" s="191" t="s">
        <v>76</v>
      </c>
      <c r="E154" s="203" t="s">
        <v>86</v>
      </c>
      <c r="F154" s="203" t="s">
        <v>891</v>
      </c>
      <c r="G154" s="190"/>
      <c r="H154" s="190"/>
      <c r="I154" s="193"/>
      <c r="J154" s="204">
        <f>BK154</f>
        <v>0</v>
      </c>
      <c r="K154" s="190"/>
      <c r="L154" s="195"/>
      <c r="M154" s="196"/>
      <c r="N154" s="197"/>
      <c r="O154" s="197"/>
      <c r="P154" s="198">
        <f>SUM(P155:P168)</f>
        <v>0</v>
      </c>
      <c r="Q154" s="197"/>
      <c r="R154" s="198">
        <f>SUM(R155:R168)</f>
        <v>0</v>
      </c>
      <c r="S154" s="197"/>
      <c r="T154" s="199">
        <f>SUM(T155:T168)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0" t="s">
        <v>21</v>
      </c>
      <c r="AT154" s="201" t="s">
        <v>76</v>
      </c>
      <c r="AU154" s="201" t="s">
        <v>21</v>
      </c>
      <c r="AY154" s="200" t="s">
        <v>149</v>
      </c>
      <c r="BK154" s="202">
        <f>SUM(BK155:BK168)</f>
        <v>0</v>
      </c>
    </row>
    <row r="155" spans="1:65" s="2" customFormat="1" ht="16.5" customHeight="1">
      <c r="A155" s="39"/>
      <c r="B155" s="40"/>
      <c r="C155" s="205" t="s">
        <v>213</v>
      </c>
      <c r="D155" s="205" t="s">
        <v>151</v>
      </c>
      <c r="E155" s="206" t="s">
        <v>892</v>
      </c>
      <c r="F155" s="207" t="s">
        <v>893</v>
      </c>
      <c r="G155" s="208" t="s">
        <v>539</v>
      </c>
      <c r="H155" s="209">
        <v>9.09</v>
      </c>
      <c r="I155" s="210"/>
      <c r="J155" s="211">
        <f>ROUND(I155*H155,2)</f>
        <v>0</v>
      </c>
      <c r="K155" s="207" t="s">
        <v>37</v>
      </c>
      <c r="L155" s="45"/>
      <c r="M155" s="212" t="s">
        <v>37</v>
      </c>
      <c r="N155" s="213" t="s">
        <v>50</v>
      </c>
      <c r="O155" s="85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148</v>
      </c>
      <c r="AT155" s="216" t="s">
        <v>151</v>
      </c>
      <c r="AU155" s="216" t="s">
        <v>86</v>
      </c>
      <c r="AY155" s="18" t="s">
        <v>149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148</v>
      </c>
      <c r="BK155" s="217">
        <f>ROUND(I155*H155,2)</f>
        <v>0</v>
      </c>
      <c r="BL155" s="18" t="s">
        <v>148</v>
      </c>
      <c r="BM155" s="216" t="s">
        <v>263</v>
      </c>
    </row>
    <row r="156" spans="1:47" s="2" customFormat="1" ht="12">
      <c r="A156" s="39"/>
      <c r="B156" s="40"/>
      <c r="C156" s="41"/>
      <c r="D156" s="218" t="s">
        <v>155</v>
      </c>
      <c r="E156" s="41"/>
      <c r="F156" s="219" t="s">
        <v>893</v>
      </c>
      <c r="G156" s="41"/>
      <c r="H156" s="41"/>
      <c r="I156" s="220"/>
      <c r="J156" s="41"/>
      <c r="K156" s="41"/>
      <c r="L156" s="45"/>
      <c r="M156" s="221"/>
      <c r="N156" s="222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155</v>
      </c>
      <c r="AU156" s="18" t="s">
        <v>86</v>
      </c>
    </row>
    <row r="157" spans="1:51" s="13" customFormat="1" ht="12">
      <c r="A157" s="13"/>
      <c r="B157" s="227"/>
      <c r="C157" s="228"/>
      <c r="D157" s="218" t="s">
        <v>182</v>
      </c>
      <c r="E157" s="229" t="s">
        <v>37</v>
      </c>
      <c r="F157" s="230" t="s">
        <v>894</v>
      </c>
      <c r="G157" s="228"/>
      <c r="H157" s="231">
        <v>9.09</v>
      </c>
      <c r="I157" s="232"/>
      <c r="J157" s="228"/>
      <c r="K157" s="228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182</v>
      </c>
      <c r="AU157" s="237" t="s">
        <v>86</v>
      </c>
      <c r="AV157" s="13" t="s">
        <v>86</v>
      </c>
      <c r="AW157" s="13" t="s">
        <v>38</v>
      </c>
      <c r="AX157" s="13" t="s">
        <v>77</v>
      </c>
      <c r="AY157" s="237" t="s">
        <v>149</v>
      </c>
    </row>
    <row r="158" spans="1:51" s="14" customFormat="1" ht="12">
      <c r="A158" s="14"/>
      <c r="B158" s="238"/>
      <c r="C158" s="239"/>
      <c r="D158" s="218" t="s">
        <v>182</v>
      </c>
      <c r="E158" s="240" t="s">
        <v>37</v>
      </c>
      <c r="F158" s="241" t="s">
        <v>187</v>
      </c>
      <c r="G158" s="239"/>
      <c r="H158" s="242">
        <v>9.09</v>
      </c>
      <c r="I158" s="243"/>
      <c r="J158" s="239"/>
      <c r="K158" s="239"/>
      <c r="L158" s="244"/>
      <c r="M158" s="245"/>
      <c r="N158" s="246"/>
      <c r="O158" s="246"/>
      <c r="P158" s="246"/>
      <c r="Q158" s="246"/>
      <c r="R158" s="246"/>
      <c r="S158" s="246"/>
      <c r="T158" s="247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8" t="s">
        <v>182</v>
      </c>
      <c r="AU158" s="248" t="s">
        <v>86</v>
      </c>
      <c r="AV158" s="14" t="s">
        <v>148</v>
      </c>
      <c r="AW158" s="14" t="s">
        <v>38</v>
      </c>
      <c r="AX158" s="14" t="s">
        <v>21</v>
      </c>
      <c r="AY158" s="248" t="s">
        <v>149</v>
      </c>
    </row>
    <row r="159" spans="1:65" s="2" customFormat="1" ht="16.5" customHeight="1">
      <c r="A159" s="39"/>
      <c r="B159" s="40"/>
      <c r="C159" s="205" t="s">
        <v>217</v>
      </c>
      <c r="D159" s="205" t="s">
        <v>151</v>
      </c>
      <c r="E159" s="206" t="s">
        <v>895</v>
      </c>
      <c r="F159" s="207" t="s">
        <v>896</v>
      </c>
      <c r="G159" s="208" t="s">
        <v>539</v>
      </c>
      <c r="H159" s="209">
        <v>106.912</v>
      </c>
      <c r="I159" s="210"/>
      <c r="J159" s="211">
        <f>ROUND(I159*H159,2)</f>
        <v>0</v>
      </c>
      <c r="K159" s="207" t="s">
        <v>37</v>
      </c>
      <c r="L159" s="45"/>
      <c r="M159" s="212" t="s">
        <v>37</v>
      </c>
      <c r="N159" s="213" t="s">
        <v>50</v>
      </c>
      <c r="O159" s="85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148</v>
      </c>
      <c r="AT159" s="216" t="s">
        <v>151</v>
      </c>
      <c r="AU159" s="216" t="s">
        <v>86</v>
      </c>
      <c r="AY159" s="18" t="s">
        <v>149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148</v>
      </c>
      <c r="BK159" s="217">
        <f>ROUND(I159*H159,2)</f>
        <v>0</v>
      </c>
      <c r="BL159" s="18" t="s">
        <v>148</v>
      </c>
      <c r="BM159" s="216" t="s">
        <v>272</v>
      </c>
    </row>
    <row r="160" spans="1:47" s="2" customFormat="1" ht="12">
      <c r="A160" s="39"/>
      <c r="B160" s="40"/>
      <c r="C160" s="41"/>
      <c r="D160" s="218" t="s">
        <v>155</v>
      </c>
      <c r="E160" s="41"/>
      <c r="F160" s="219" t="s">
        <v>896</v>
      </c>
      <c r="G160" s="41"/>
      <c r="H160" s="41"/>
      <c r="I160" s="220"/>
      <c r="J160" s="41"/>
      <c r="K160" s="41"/>
      <c r="L160" s="45"/>
      <c r="M160" s="221"/>
      <c r="N160" s="222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155</v>
      </c>
      <c r="AU160" s="18" t="s">
        <v>86</v>
      </c>
    </row>
    <row r="161" spans="1:65" s="2" customFormat="1" ht="16.5" customHeight="1">
      <c r="A161" s="39"/>
      <c r="B161" s="40"/>
      <c r="C161" s="205" t="s">
        <v>225</v>
      </c>
      <c r="D161" s="205" t="s">
        <v>151</v>
      </c>
      <c r="E161" s="206" t="s">
        <v>897</v>
      </c>
      <c r="F161" s="207" t="s">
        <v>898</v>
      </c>
      <c r="G161" s="208" t="s">
        <v>174</v>
      </c>
      <c r="H161" s="209">
        <v>306.32</v>
      </c>
      <c r="I161" s="210"/>
      <c r="J161" s="211">
        <f>ROUND(I161*H161,2)</f>
        <v>0</v>
      </c>
      <c r="K161" s="207" t="s">
        <v>37</v>
      </c>
      <c r="L161" s="45"/>
      <c r="M161" s="212" t="s">
        <v>37</v>
      </c>
      <c r="N161" s="213" t="s">
        <v>50</v>
      </c>
      <c r="O161" s="85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148</v>
      </c>
      <c r="AT161" s="216" t="s">
        <v>151</v>
      </c>
      <c r="AU161" s="216" t="s">
        <v>86</v>
      </c>
      <c r="AY161" s="18" t="s">
        <v>149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148</v>
      </c>
      <c r="BK161" s="217">
        <f>ROUND(I161*H161,2)</f>
        <v>0</v>
      </c>
      <c r="BL161" s="18" t="s">
        <v>148</v>
      </c>
      <c r="BM161" s="216" t="s">
        <v>286</v>
      </c>
    </row>
    <row r="162" spans="1:47" s="2" customFormat="1" ht="12">
      <c r="A162" s="39"/>
      <c r="B162" s="40"/>
      <c r="C162" s="41"/>
      <c r="D162" s="218" t="s">
        <v>155</v>
      </c>
      <c r="E162" s="41"/>
      <c r="F162" s="219" t="s">
        <v>898</v>
      </c>
      <c r="G162" s="41"/>
      <c r="H162" s="41"/>
      <c r="I162" s="220"/>
      <c r="J162" s="41"/>
      <c r="K162" s="41"/>
      <c r="L162" s="45"/>
      <c r="M162" s="221"/>
      <c r="N162" s="222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155</v>
      </c>
      <c r="AU162" s="18" t="s">
        <v>86</v>
      </c>
    </row>
    <row r="163" spans="1:51" s="13" customFormat="1" ht="12">
      <c r="A163" s="13"/>
      <c r="B163" s="227"/>
      <c r="C163" s="228"/>
      <c r="D163" s="218" t="s">
        <v>182</v>
      </c>
      <c r="E163" s="229" t="s">
        <v>37</v>
      </c>
      <c r="F163" s="230" t="s">
        <v>899</v>
      </c>
      <c r="G163" s="228"/>
      <c r="H163" s="231">
        <v>306.32</v>
      </c>
      <c r="I163" s="232"/>
      <c r="J163" s="228"/>
      <c r="K163" s="228"/>
      <c r="L163" s="233"/>
      <c r="M163" s="234"/>
      <c r="N163" s="235"/>
      <c r="O163" s="235"/>
      <c r="P163" s="235"/>
      <c r="Q163" s="235"/>
      <c r="R163" s="235"/>
      <c r="S163" s="235"/>
      <c r="T163" s="23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7" t="s">
        <v>182</v>
      </c>
      <c r="AU163" s="237" t="s">
        <v>86</v>
      </c>
      <c r="AV163" s="13" t="s">
        <v>86</v>
      </c>
      <c r="AW163" s="13" t="s">
        <v>38</v>
      </c>
      <c r="AX163" s="13" t="s">
        <v>77</v>
      </c>
      <c r="AY163" s="237" t="s">
        <v>149</v>
      </c>
    </row>
    <row r="164" spans="1:51" s="14" customFormat="1" ht="12">
      <c r="A164" s="14"/>
      <c r="B164" s="238"/>
      <c r="C164" s="239"/>
      <c r="D164" s="218" t="s">
        <v>182</v>
      </c>
      <c r="E164" s="240" t="s">
        <v>37</v>
      </c>
      <c r="F164" s="241" t="s">
        <v>187</v>
      </c>
      <c r="G164" s="239"/>
      <c r="H164" s="242">
        <v>306.32</v>
      </c>
      <c r="I164" s="243"/>
      <c r="J164" s="239"/>
      <c r="K164" s="239"/>
      <c r="L164" s="244"/>
      <c r="M164" s="245"/>
      <c r="N164" s="246"/>
      <c r="O164" s="246"/>
      <c r="P164" s="246"/>
      <c r="Q164" s="246"/>
      <c r="R164" s="246"/>
      <c r="S164" s="246"/>
      <c r="T164" s="247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8" t="s">
        <v>182</v>
      </c>
      <c r="AU164" s="248" t="s">
        <v>86</v>
      </c>
      <c r="AV164" s="14" t="s">
        <v>148</v>
      </c>
      <c r="AW164" s="14" t="s">
        <v>38</v>
      </c>
      <c r="AX164" s="14" t="s">
        <v>21</v>
      </c>
      <c r="AY164" s="248" t="s">
        <v>149</v>
      </c>
    </row>
    <row r="165" spans="1:65" s="2" customFormat="1" ht="16.5" customHeight="1">
      <c r="A165" s="39"/>
      <c r="B165" s="40"/>
      <c r="C165" s="205" t="s">
        <v>229</v>
      </c>
      <c r="D165" s="205" t="s">
        <v>151</v>
      </c>
      <c r="E165" s="206" t="s">
        <v>900</v>
      </c>
      <c r="F165" s="207" t="s">
        <v>901</v>
      </c>
      <c r="G165" s="208" t="s">
        <v>174</v>
      </c>
      <c r="H165" s="209">
        <v>306.32</v>
      </c>
      <c r="I165" s="210"/>
      <c r="J165" s="211">
        <f>ROUND(I165*H165,2)</f>
        <v>0</v>
      </c>
      <c r="K165" s="207" t="s">
        <v>37</v>
      </c>
      <c r="L165" s="45"/>
      <c r="M165" s="212" t="s">
        <v>37</v>
      </c>
      <c r="N165" s="213" t="s">
        <v>50</v>
      </c>
      <c r="O165" s="85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148</v>
      </c>
      <c r="AT165" s="216" t="s">
        <v>151</v>
      </c>
      <c r="AU165" s="216" t="s">
        <v>86</v>
      </c>
      <c r="AY165" s="18" t="s">
        <v>149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148</v>
      </c>
      <c r="BK165" s="217">
        <f>ROUND(I165*H165,2)</f>
        <v>0</v>
      </c>
      <c r="BL165" s="18" t="s">
        <v>148</v>
      </c>
      <c r="BM165" s="216" t="s">
        <v>290</v>
      </c>
    </row>
    <row r="166" spans="1:47" s="2" customFormat="1" ht="12">
      <c r="A166" s="39"/>
      <c r="B166" s="40"/>
      <c r="C166" s="41"/>
      <c r="D166" s="218" t="s">
        <v>155</v>
      </c>
      <c r="E166" s="41"/>
      <c r="F166" s="219" t="s">
        <v>901</v>
      </c>
      <c r="G166" s="41"/>
      <c r="H166" s="41"/>
      <c r="I166" s="220"/>
      <c r="J166" s="41"/>
      <c r="K166" s="41"/>
      <c r="L166" s="45"/>
      <c r="M166" s="221"/>
      <c r="N166" s="222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155</v>
      </c>
      <c r="AU166" s="18" t="s">
        <v>86</v>
      </c>
    </row>
    <row r="167" spans="1:65" s="2" customFormat="1" ht="16.5" customHeight="1">
      <c r="A167" s="39"/>
      <c r="B167" s="40"/>
      <c r="C167" s="205" t="s">
        <v>8</v>
      </c>
      <c r="D167" s="205" t="s">
        <v>151</v>
      </c>
      <c r="E167" s="206" t="s">
        <v>902</v>
      </c>
      <c r="F167" s="207" t="s">
        <v>903</v>
      </c>
      <c r="G167" s="208" t="s">
        <v>904</v>
      </c>
      <c r="H167" s="209">
        <v>10</v>
      </c>
      <c r="I167" s="210"/>
      <c r="J167" s="211">
        <f>ROUND(I167*H167,2)</f>
        <v>0</v>
      </c>
      <c r="K167" s="207" t="s">
        <v>37</v>
      </c>
      <c r="L167" s="45"/>
      <c r="M167" s="212" t="s">
        <v>37</v>
      </c>
      <c r="N167" s="213" t="s">
        <v>50</v>
      </c>
      <c r="O167" s="85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148</v>
      </c>
      <c r="AT167" s="216" t="s">
        <v>151</v>
      </c>
      <c r="AU167" s="216" t="s">
        <v>86</v>
      </c>
      <c r="AY167" s="18" t="s">
        <v>149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148</v>
      </c>
      <c r="BK167" s="217">
        <f>ROUND(I167*H167,2)</f>
        <v>0</v>
      </c>
      <c r="BL167" s="18" t="s">
        <v>148</v>
      </c>
      <c r="BM167" s="216" t="s">
        <v>302</v>
      </c>
    </row>
    <row r="168" spans="1:47" s="2" customFormat="1" ht="12">
      <c r="A168" s="39"/>
      <c r="B168" s="40"/>
      <c r="C168" s="41"/>
      <c r="D168" s="218" t="s">
        <v>155</v>
      </c>
      <c r="E168" s="41"/>
      <c r="F168" s="219" t="s">
        <v>903</v>
      </c>
      <c r="G168" s="41"/>
      <c r="H168" s="41"/>
      <c r="I168" s="220"/>
      <c r="J168" s="41"/>
      <c r="K168" s="41"/>
      <c r="L168" s="45"/>
      <c r="M168" s="221"/>
      <c r="N168" s="222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155</v>
      </c>
      <c r="AU168" s="18" t="s">
        <v>86</v>
      </c>
    </row>
    <row r="169" spans="1:63" s="12" customFormat="1" ht="22.8" customHeight="1">
      <c r="A169" s="12"/>
      <c r="B169" s="189"/>
      <c r="C169" s="190"/>
      <c r="D169" s="191" t="s">
        <v>76</v>
      </c>
      <c r="E169" s="203" t="s">
        <v>158</v>
      </c>
      <c r="F169" s="203" t="s">
        <v>905</v>
      </c>
      <c r="G169" s="190"/>
      <c r="H169" s="190"/>
      <c r="I169" s="193"/>
      <c r="J169" s="204">
        <f>BK169</f>
        <v>0</v>
      </c>
      <c r="K169" s="190"/>
      <c r="L169" s="195"/>
      <c r="M169" s="196"/>
      <c r="N169" s="197"/>
      <c r="O169" s="197"/>
      <c r="P169" s="198">
        <f>SUM(P170:P220)</f>
        <v>0</v>
      </c>
      <c r="Q169" s="197"/>
      <c r="R169" s="198">
        <f>SUM(R170:R220)</f>
        <v>0</v>
      </c>
      <c r="S169" s="197"/>
      <c r="T169" s="199">
        <f>SUM(T170:T220)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0" t="s">
        <v>21</v>
      </c>
      <c r="AT169" s="201" t="s">
        <v>76</v>
      </c>
      <c r="AU169" s="201" t="s">
        <v>21</v>
      </c>
      <c r="AY169" s="200" t="s">
        <v>149</v>
      </c>
      <c r="BK169" s="202">
        <f>SUM(BK170:BK220)</f>
        <v>0</v>
      </c>
    </row>
    <row r="170" spans="1:65" s="2" customFormat="1" ht="21.75" customHeight="1">
      <c r="A170" s="39"/>
      <c r="B170" s="40"/>
      <c r="C170" s="205" t="s">
        <v>239</v>
      </c>
      <c r="D170" s="205" t="s">
        <v>151</v>
      </c>
      <c r="E170" s="206" t="s">
        <v>906</v>
      </c>
      <c r="F170" s="207" t="s">
        <v>907</v>
      </c>
      <c r="G170" s="208" t="s">
        <v>174</v>
      </c>
      <c r="H170" s="209">
        <v>113.25</v>
      </c>
      <c r="I170" s="210"/>
      <c r="J170" s="211">
        <f>ROUND(I170*H170,2)</f>
        <v>0</v>
      </c>
      <c r="K170" s="207" t="s">
        <v>37</v>
      </c>
      <c r="L170" s="45"/>
      <c r="M170" s="212" t="s">
        <v>37</v>
      </c>
      <c r="N170" s="213" t="s">
        <v>50</v>
      </c>
      <c r="O170" s="85"/>
      <c r="P170" s="214">
        <f>O170*H170</f>
        <v>0</v>
      </c>
      <c r="Q170" s="214">
        <v>0</v>
      </c>
      <c r="R170" s="214">
        <f>Q170*H170</f>
        <v>0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148</v>
      </c>
      <c r="AT170" s="216" t="s">
        <v>151</v>
      </c>
      <c r="AU170" s="216" t="s">
        <v>86</v>
      </c>
      <c r="AY170" s="18" t="s">
        <v>149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148</v>
      </c>
      <c r="BK170" s="217">
        <f>ROUND(I170*H170,2)</f>
        <v>0</v>
      </c>
      <c r="BL170" s="18" t="s">
        <v>148</v>
      </c>
      <c r="BM170" s="216" t="s">
        <v>313</v>
      </c>
    </row>
    <row r="171" spans="1:47" s="2" customFormat="1" ht="12">
      <c r="A171" s="39"/>
      <c r="B171" s="40"/>
      <c r="C171" s="41"/>
      <c r="D171" s="218" t="s">
        <v>155</v>
      </c>
      <c r="E171" s="41"/>
      <c r="F171" s="219" t="s">
        <v>907</v>
      </c>
      <c r="G171" s="41"/>
      <c r="H171" s="41"/>
      <c r="I171" s="220"/>
      <c r="J171" s="41"/>
      <c r="K171" s="41"/>
      <c r="L171" s="45"/>
      <c r="M171" s="221"/>
      <c r="N171" s="222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155</v>
      </c>
      <c r="AU171" s="18" t="s">
        <v>86</v>
      </c>
    </row>
    <row r="172" spans="1:51" s="13" customFormat="1" ht="12">
      <c r="A172" s="13"/>
      <c r="B172" s="227"/>
      <c r="C172" s="228"/>
      <c r="D172" s="218" t="s">
        <v>182</v>
      </c>
      <c r="E172" s="229" t="s">
        <v>37</v>
      </c>
      <c r="F172" s="230" t="s">
        <v>908</v>
      </c>
      <c r="G172" s="228"/>
      <c r="H172" s="231">
        <v>30</v>
      </c>
      <c r="I172" s="232"/>
      <c r="J172" s="228"/>
      <c r="K172" s="228"/>
      <c r="L172" s="233"/>
      <c r="M172" s="234"/>
      <c r="N172" s="235"/>
      <c r="O172" s="235"/>
      <c r="P172" s="235"/>
      <c r="Q172" s="235"/>
      <c r="R172" s="235"/>
      <c r="S172" s="235"/>
      <c r="T172" s="23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7" t="s">
        <v>182</v>
      </c>
      <c r="AU172" s="237" t="s">
        <v>86</v>
      </c>
      <c r="AV172" s="13" t="s">
        <v>86</v>
      </c>
      <c r="AW172" s="13" t="s">
        <v>38</v>
      </c>
      <c r="AX172" s="13" t="s">
        <v>77</v>
      </c>
      <c r="AY172" s="237" t="s">
        <v>149</v>
      </c>
    </row>
    <row r="173" spans="1:51" s="13" customFormat="1" ht="12">
      <c r="A173" s="13"/>
      <c r="B173" s="227"/>
      <c r="C173" s="228"/>
      <c r="D173" s="218" t="s">
        <v>182</v>
      </c>
      <c r="E173" s="229" t="s">
        <v>37</v>
      </c>
      <c r="F173" s="230" t="s">
        <v>909</v>
      </c>
      <c r="G173" s="228"/>
      <c r="H173" s="231">
        <v>32.4</v>
      </c>
      <c r="I173" s="232"/>
      <c r="J173" s="228"/>
      <c r="K173" s="228"/>
      <c r="L173" s="233"/>
      <c r="M173" s="234"/>
      <c r="N173" s="235"/>
      <c r="O173" s="235"/>
      <c r="P173" s="235"/>
      <c r="Q173" s="235"/>
      <c r="R173" s="235"/>
      <c r="S173" s="235"/>
      <c r="T173" s="23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7" t="s">
        <v>182</v>
      </c>
      <c r="AU173" s="237" t="s">
        <v>86</v>
      </c>
      <c r="AV173" s="13" t="s">
        <v>86</v>
      </c>
      <c r="AW173" s="13" t="s">
        <v>38</v>
      </c>
      <c r="AX173" s="13" t="s">
        <v>77</v>
      </c>
      <c r="AY173" s="237" t="s">
        <v>149</v>
      </c>
    </row>
    <row r="174" spans="1:51" s="13" customFormat="1" ht="12">
      <c r="A174" s="13"/>
      <c r="B174" s="227"/>
      <c r="C174" s="228"/>
      <c r="D174" s="218" t="s">
        <v>182</v>
      </c>
      <c r="E174" s="229" t="s">
        <v>37</v>
      </c>
      <c r="F174" s="230" t="s">
        <v>910</v>
      </c>
      <c r="G174" s="228"/>
      <c r="H174" s="231">
        <v>10.8</v>
      </c>
      <c r="I174" s="232"/>
      <c r="J174" s="228"/>
      <c r="K174" s="228"/>
      <c r="L174" s="233"/>
      <c r="M174" s="234"/>
      <c r="N174" s="235"/>
      <c r="O174" s="235"/>
      <c r="P174" s="235"/>
      <c r="Q174" s="235"/>
      <c r="R174" s="235"/>
      <c r="S174" s="235"/>
      <c r="T174" s="23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7" t="s">
        <v>182</v>
      </c>
      <c r="AU174" s="237" t="s">
        <v>86</v>
      </c>
      <c r="AV174" s="13" t="s">
        <v>86</v>
      </c>
      <c r="AW174" s="13" t="s">
        <v>38</v>
      </c>
      <c r="AX174" s="13" t="s">
        <v>77</v>
      </c>
      <c r="AY174" s="237" t="s">
        <v>149</v>
      </c>
    </row>
    <row r="175" spans="1:51" s="13" customFormat="1" ht="12">
      <c r="A175" s="13"/>
      <c r="B175" s="227"/>
      <c r="C175" s="228"/>
      <c r="D175" s="218" t="s">
        <v>182</v>
      </c>
      <c r="E175" s="229" t="s">
        <v>37</v>
      </c>
      <c r="F175" s="230" t="s">
        <v>911</v>
      </c>
      <c r="G175" s="228"/>
      <c r="H175" s="231">
        <v>7.2</v>
      </c>
      <c r="I175" s="232"/>
      <c r="J175" s="228"/>
      <c r="K175" s="228"/>
      <c r="L175" s="233"/>
      <c r="M175" s="234"/>
      <c r="N175" s="235"/>
      <c r="O175" s="235"/>
      <c r="P175" s="235"/>
      <c r="Q175" s="235"/>
      <c r="R175" s="235"/>
      <c r="S175" s="235"/>
      <c r="T175" s="23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7" t="s">
        <v>182</v>
      </c>
      <c r="AU175" s="237" t="s">
        <v>86</v>
      </c>
      <c r="AV175" s="13" t="s">
        <v>86</v>
      </c>
      <c r="AW175" s="13" t="s">
        <v>38</v>
      </c>
      <c r="AX175" s="13" t="s">
        <v>77</v>
      </c>
      <c r="AY175" s="237" t="s">
        <v>149</v>
      </c>
    </row>
    <row r="176" spans="1:51" s="15" customFormat="1" ht="12">
      <c r="A176" s="15"/>
      <c r="B176" s="262"/>
      <c r="C176" s="263"/>
      <c r="D176" s="218" t="s">
        <v>182</v>
      </c>
      <c r="E176" s="264" t="s">
        <v>37</v>
      </c>
      <c r="F176" s="265" t="s">
        <v>912</v>
      </c>
      <c r="G176" s="263"/>
      <c r="H176" s="266">
        <v>80.4</v>
      </c>
      <c r="I176" s="267"/>
      <c r="J176" s="263"/>
      <c r="K176" s="263"/>
      <c r="L176" s="268"/>
      <c r="M176" s="269"/>
      <c r="N176" s="270"/>
      <c r="O176" s="270"/>
      <c r="P176" s="270"/>
      <c r="Q176" s="270"/>
      <c r="R176" s="270"/>
      <c r="S176" s="270"/>
      <c r="T176" s="271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72" t="s">
        <v>182</v>
      </c>
      <c r="AU176" s="272" t="s">
        <v>86</v>
      </c>
      <c r="AV176" s="15" t="s">
        <v>158</v>
      </c>
      <c r="AW176" s="15" t="s">
        <v>38</v>
      </c>
      <c r="AX176" s="15" t="s">
        <v>77</v>
      </c>
      <c r="AY176" s="272" t="s">
        <v>149</v>
      </c>
    </row>
    <row r="177" spans="1:51" s="13" customFormat="1" ht="12">
      <c r="A177" s="13"/>
      <c r="B177" s="227"/>
      <c r="C177" s="228"/>
      <c r="D177" s="218" t="s">
        <v>182</v>
      </c>
      <c r="E177" s="229" t="s">
        <v>37</v>
      </c>
      <c r="F177" s="230" t="s">
        <v>913</v>
      </c>
      <c r="G177" s="228"/>
      <c r="H177" s="231">
        <v>32.85</v>
      </c>
      <c r="I177" s="232"/>
      <c r="J177" s="228"/>
      <c r="K177" s="228"/>
      <c r="L177" s="233"/>
      <c r="M177" s="234"/>
      <c r="N177" s="235"/>
      <c r="O177" s="235"/>
      <c r="P177" s="235"/>
      <c r="Q177" s="235"/>
      <c r="R177" s="235"/>
      <c r="S177" s="235"/>
      <c r="T177" s="23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7" t="s">
        <v>182</v>
      </c>
      <c r="AU177" s="237" t="s">
        <v>86</v>
      </c>
      <c r="AV177" s="13" t="s">
        <v>86</v>
      </c>
      <c r="AW177" s="13" t="s">
        <v>38</v>
      </c>
      <c r="AX177" s="13" t="s">
        <v>77</v>
      </c>
      <c r="AY177" s="237" t="s">
        <v>149</v>
      </c>
    </row>
    <row r="178" spans="1:51" s="14" customFormat="1" ht="12">
      <c r="A178" s="14"/>
      <c r="B178" s="238"/>
      <c r="C178" s="239"/>
      <c r="D178" s="218" t="s">
        <v>182</v>
      </c>
      <c r="E178" s="240" t="s">
        <v>37</v>
      </c>
      <c r="F178" s="241" t="s">
        <v>187</v>
      </c>
      <c r="G178" s="239"/>
      <c r="H178" s="242">
        <v>113.25</v>
      </c>
      <c r="I178" s="243"/>
      <c r="J178" s="239"/>
      <c r="K178" s="239"/>
      <c r="L178" s="244"/>
      <c r="M178" s="245"/>
      <c r="N178" s="246"/>
      <c r="O178" s="246"/>
      <c r="P178" s="246"/>
      <c r="Q178" s="246"/>
      <c r="R178" s="246"/>
      <c r="S178" s="246"/>
      <c r="T178" s="24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8" t="s">
        <v>182</v>
      </c>
      <c r="AU178" s="248" t="s">
        <v>86</v>
      </c>
      <c r="AV178" s="14" t="s">
        <v>148</v>
      </c>
      <c r="AW178" s="14" t="s">
        <v>38</v>
      </c>
      <c r="AX178" s="14" t="s">
        <v>21</v>
      </c>
      <c r="AY178" s="248" t="s">
        <v>149</v>
      </c>
    </row>
    <row r="179" spans="1:65" s="2" customFormat="1" ht="21.75" customHeight="1">
      <c r="A179" s="39"/>
      <c r="B179" s="40"/>
      <c r="C179" s="205" t="s">
        <v>243</v>
      </c>
      <c r="D179" s="205" t="s">
        <v>151</v>
      </c>
      <c r="E179" s="206" t="s">
        <v>914</v>
      </c>
      <c r="F179" s="207" t="s">
        <v>915</v>
      </c>
      <c r="G179" s="208" t="s">
        <v>174</v>
      </c>
      <c r="H179" s="209">
        <v>313.9</v>
      </c>
      <c r="I179" s="210"/>
      <c r="J179" s="211">
        <f>ROUND(I179*H179,2)</f>
        <v>0</v>
      </c>
      <c r="K179" s="207" t="s">
        <v>37</v>
      </c>
      <c r="L179" s="45"/>
      <c r="M179" s="212" t="s">
        <v>37</v>
      </c>
      <c r="N179" s="213" t="s">
        <v>50</v>
      </c>
      <c r="O179" s="85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148</v>
      </c>
      <c r="AT179" s="216" t="s">
        <v>151</v>
      </c>
      <c r="AU179" s="216" t="s">
        <v>86</v>
      </c>
      <c r="AY179" s="18" t="s">
        <v>149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148</v>
      </c>
      <c r="BK179" s="217">
        <f>ROUND(I179*H179,2)</f>
        <v>0</v>
      </c>
      <c r="BL179" s="18" t="s">
        <v>148</v>
      </c>
      <c r="BM179" s="216" t="s">
        <v>323</v>
      </c>
    </row>
    <row r="180" spans="1:47" s="2" customFormat="1" ht="12">
      <c r="A180" s="39"/>
      <c r="B180" s="40"/>
      <c r="C180" s="41"/>
      <c r="D180" s="218" t="s">
        <v>155</v>
      </c>
      <c r="E180" s="41"/>
      <c r="F180" s="219" t="s">
        <v>915</v>
      </c>
      <c r="G180" s="41"/>
      <c r="H180" s="41"/>
      <c r="I180" s="220"/>
      <c r="J180" s="41"/>
      <c r="K180" s="41"/>
      <c r="L180" s="45"/>
      <c r="M180" s="221"/>
      <c r="N180" s="222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155</v>
      </c>
      <c r="AU180" s="18" t="s">
        <v>86</v>
      </c>
    </row>
    <row r="181" spans="1:51" s="13" customFormat="1" ht="12">
      <c r="A181" s="13"/>
      <c r="B181" s="227"/>
      <c r="C181" s="228"/>
      <c r="D181" s="218" t="s">
        <v>182</v>
      </c>
      <c r="E181" s="229" t="s">
        <v>37</v>
      </c>
      <c r="F181" s="230" t="s">
        <v>916</v>
      </c>
      <c r="G181" s="228"/>
      <c r="H181" s="231">
        <v>217.81</v>
      </c>
      <c r="I181" s="232"/>
      <c r="J181" s="228"/>
      <c r="K181" s="228"/>
      <c r="L181" s="233"/>
      <c r="M181" s="234"/>
      <c r="N181" s="235"/>
      <c r="O181" s="235"/>
      <c r="P181" s="235"/>
      <c r="Q181" s="235"/>
      <c r="R181" s="235"/>
      <c r="S181" s="235"/>
      <c r="T181" s="23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7" t="s">
        <v>182</v>
      </c>
      <c r="AU181" s="237" t="s">
        <v>86</v>
      </c>
      <c r="AV181" s="13" t="s">
        <v>86</v>
      </c>
      <c r="AW181" s="13" t="s">
        <v>38</v>
      </c>
      <c r="AX181" s="13" t="s">
        <v>77</v>
      </c>
      <c r="AY181" s="237" t="s">
        <v>149</v>
      </c>
    </row>
    <row r="182" spans="1:51" s="13" customFormat="1" ht="12">
      <c r="A182" s="13"/>
      <c r="B182" s="227"/>
      <c r="C182" s="228"/>
      <c r="D182" s="218" t="s">
        <v>182</v>
      </c>
      <c r="E182" s="229" t="s">
        <v>37</v>
      </c>
      <c r="F182" s="230" t="s">
        <v>917</v>
      </c>
      <c r="G182" s="228"/>
      <c r="H182" s="231">
        <v>46.59</v>
      </c>
      <c r="I182" s="232"/>
      <c r="J182" s="228"/>
      <c r="K182" s="228"/>
      <c r="L182" s="233"/>
      <c r="M182" s="234"/>
      <c r="N182" s="235"/>
      <c r="O182" s="235"/>
      <c r="P182" s="235"/>
      <c r="Q182" s="235"/>
      <c r="R182" s="235"/>
      <c r="S182" s="235"/>
      <c r="T182" s="23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7" t="s">
        <v>182</v>
      </c>
      <c r="AU182" s="237" t="s">
        <v>86</v>
      </c>
      <c r="AV182" s="13" t="s">
        <v>86</v>
      </c>
      <c r="AW182" s="13" t="s">
        <v>38</v>
      </c>
      <c r="AX182" s="13" t="s">
        <v>77</v>
      </c>
      <c r="AY182" s="237" t="s">
        <v>149</v>
      </c>
    </row>
    <row r="183" spans="1:51" s="13" customFormat="1" ht="12">
      <c r="A183" s="13"/>
      <c r="B183" s="227"/>
      <c r="C183" s="228"/>
      <c r="D183" s="218" t="s">
        <v>182</v>
      </c>
      <c r="E183" s="229" t="s">
        <v>37</v>
      </c>
      <c r="F183" s="230" t="s">
        <v>918</v>
      </c>
      <c r="G183" s="228"/>
      <c r="H183" s="231">
        <v>49.5</v>
      </c>
      <c r="I183" s="232"/>
      <c r="J183" s="228"/>
      <c r="K183" s="228"/>
      <c r="L183" s="233"/>
      <c r="M183" s="234"/>
      <c r="N183" s="235"/>
      <c r="O183" s="235"/>
      <c r="P183" s="235"/>
      <c r="Q183" s="235"/>
      <c r="R183" s="235"/>
      <c r="S183" s="235"/>
      <c r="T183" s="23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7" t="s">
        <v>182</v>
      </c>
      <c r="AU183" s="237" t="s">
        <v>86</v>
      </c>
      <c r="AV183" s="13" t="s">
        <v>86</v>
      </c>
      <c r="AW183" s="13" t="s">
        <v>38</v>
      </c>
      <c r="AX183" s="13" t="s">
        <v>77</v>
      </c>
      <c r="AY183" s="237" t="s">
        <v>149</v>
      </c>
    </row>
    <row r="184" spans="1:51" s="14" customFormat="1" ht="12">
      <c r="A184" s="14"/>
      <c r="B184" s="238"/>
      <c r="C184" s="239"/>
      <c r="D184" s="218" t="s">
        <v>182</v>
      </c>
      <c r="E184" s="240" t="s">
        <v>37</v>
      </c>
      <c r="F184" s="241" t="s">
        <v>187</v>
      </c>
      <c r="G184" s="239"/>
      <c r="H184" s="242">
        <v>313.9</v>
      </c>
      <c r="I184" s="243"/>
      <c r="J184" s="239"/>
      <c r="K184" s="239"/>
      <c r="L184" s="244"/>
      <c r="M184" s="245"/>
      <c r="N184" s="246"/>
      <c r="O184" s="246"/>
      <c r="P184" s="246"/>
      <c r="Q184" s="246"/>
      <c r="R184" s="246"/>
      <c r="S184" s="246"/>
      <c r="T184" s="247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8" t="s">
        <v>182</v>
      </c>
      <c r="AU184" s="248" t="s">
        <v>86</v>
      </c>
      <c r="AV184" s="14" t="s">
        <v>148</v>
      </c>
      <c r="AW184" s="14" t="s">
        <v>38</v>
      </c>
      <c r="AX184" s="14" t="s">
        <v>21</v>
      </c>
      <c r="AY184" s="248" t="s">
        <v>149</v>
      </c>
    </row>
    <row r="185" spans="1:65" s="2" customFormat="1" ht="16.5" customHeight="1">
      <c r="A185" s="39"/>
      <c r="B185" s="40"/>
      <c r="C185" s="205" t="s">
        <v>247</v>
      </c>
      <c r="D185" s="205" t="s">
        <v>151</v>
      </c>
      <c r="E185" s="206" t="s">
        <v>919</v>
      </c>
      <c r="F185" s="207" t="s">
        <v>920</v>
      </c>
      <c r="G185" s="208" t="s">
        <v>539</v>
      </c>
      <c r="H185" s="209">
        <v>25.984</v>
      </c>
      <c r="I185" s="210"/>
      <c r="J185" s="211">
        <f>ROUND(I185*H185,2)</f>
        <v>0</v>
      </c>
      <c r="K185" s="207" t="s">
        <v>37</v>
      </c>
      <c r="L185" s="45"/>
      <c r="M185" s="212" t="s">
        <v>37</v>
      </c>
      <c r="N185" s="213" t="s">
        <v>50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148</v>
      </c>
      <c r="AT185" s="216" t="s">
        <v>151</v>
      </c>
      <c r="AU185" s="216" t="s">
        <v>86</v>
      </c>
      <c r="AY185" s="18" t="s">
        <v>149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148</v>
      </c>
      <c r="BK185" s="217">
        <f>ROUND(I185*H185,2)</f>
        <v>0</v>
      </c>
      <c r="BL185" s="18" t="s">
        <v>148</v>
      </c>
      <c r="BM185" s="216" t="s">
        <v>332</v>
      </c>
    </row>
    <row r="186" spans="1:47" s="2" customFormat="1" ht="12">
      <c r="A186" s="39"/>
      <c r="B186" s="40"/>
      <c r="C186" s="41"/>
      <c r="D186" s="218" t="s">
        <v>155</v>
      </c>
      <c r="E186" s="41"/>
      <c r="F186" s="219" t="s">
        <v>920</v>
      </c>
      <c r="G186" s="41"/>
      <c r="H186" s="41"/>
      <c r="I186" s="220"/>
      <c r="J186" s="41"/>
      <c r="K186" s="41"/>
      <c r="L186" s="45"/>
      <c r="M186" s="221"/>
      <c r="N186" s="222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155</v>
      </c>
      <c r="AU186" s="18" t="s">
        <v>86</v>
      </c>
    </row>
    <row r="187" spans="1:51" s="13" customFormat="1" ht="12">
      <c r="A187" s="13"/>
      <c r="B187" s="227"/>
      <c r="C187" s="228"/>
      <c r="D187" s="218" t="s">
        <v>182</v>
      </c>
      <c r="E187" s="229" t="s">
        <v>37</v>
      </c>
      <c r="F187" s="230" t="s">
        <v>921</v>
      </c>
      <c r="G187" s="228"/>
      <c r="H187" s="231">
        <v>25.984</v>
      </c>
      <c r="I187" s="232"/>
      <c r="J187" s="228"/>
      <c r="K187" s="228"/>
      <c r="L187" s="233"/>
      <c r="M187" s="234"/>
      <c r="N187" s="235"/>
      <c r="O187" s="235"/>
      <c r="P187" s="235"/>
      <c r="Q187" s="235"/>
      <c r="R187" s="235"/>
      <c r="S187" s="235"/>
      <c r="T187" s="23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7" t="s">
        <v>182</v>
      </c>
      <c r="AU187" s="237" t="s">
        <v>86</v>
      </c>
      <c r="AV187" s="13" t="s">
        <v>86</v>
      </c>
      <c r="AW187" s="13" t="s">
        <v>38</v>
      </c>
      <c r="AX187" s="13" t="s">
        <v>77</v>
      </c>
      <c r="AY187" s="237" t="s">
        <v>149</v>
      </c>
    </row>
    <row r="188" spans="1:51" s="14" customFormat="1" ht="12">
      <c r="A188" s="14"/>
      <c r="B188" s="238"/>
      <c r="C188" s="239"/>
      <c r="D188" s="218" t="s">
        <v>182</v>
      </c>
      <c r="E188" s="240" t="s">
        <v>37</v>
      </c>
      <c r="F188" s="241" t="s">
        <v>187</v>
      </c>
      <c r="G188" s="239"/>
      <c r="H188" s="242">
        <v>25.984</v>
      </c>
      <c r="I188" s="243"/>
      <c r="J188" s="239"/>
      <c r="K188" s="239"/>
      <c r="L188" s="244"/>
      <c r="M188" s="245"/>
      <c r="N188" s="246"/>
      <c r="O188" s="246"/>
      <c r="P188" s="246"/>
      <c r="Q188" s="246"/>
      <c r="R188" s="246"/>
      <c r="S188" s="246"/>
      <c r="T188" s="247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8" t="s">
        <v>182</v>
      </c>
      <c r="AU188" s="248" t="s">
        <v>86</v>
      </c>
      <c r="AV188" s="14" t="s">
        <v>148</v>
      </c>
      <c r="AW188" s="14" t="s">
        <v>38</v>
      </c>
      <c r="AX188" s="14" t="s">
        <v>21</v>
      </c>
      <c r="AY188" s="248" t="s">
        <v>149</v>
      </c>
    </row>
    <row r="189" spans="1:65" s="2" customFormat="1" ht="16.5" customHeight="1">
      <c r="A189" s="39"/>
      <c r="B189" s="40"/>
      <c r="C189" s="205" t="s">
        <v>251</v>
      </c>
      <c r="D189" s="205" t="s">
        <v>151</v>
      </c>
      <c r="E189" s="206" t="s">
        <v>922</v>
      </c>
      <c r="F189" s="207" t="s">
        <v>923</v>
      </c>
      <c r="G189" s="208" t="s">
        <v>174</v>
      </c>
      <c r="H189" s="209">
        <v>64.96</v>
      </c>
      <c r="I189" s="210"/>
      <c r="J189" s="211">
        <f>ROUND(I189*H189,2)</f>
        <v>0</v>
      </c>
      <c r="K189" s="207" t="s">
        <v>37</v>
      </c>
      <c r="L189" s="45"/>
      <c r="M189" s="212" t="s">
        <v>37</v>
      </c>
      <c r="N189" s="213" t="s">
        <v>50</v>
      </c>
      <c r="O189" s="85"/>
      <c r="P189" s="214">
        <f>O189*H189</f>
        <v>0</v>
      </c>
      <c r="Q189" s="214">
        <v>0</v>
      </c>
      <c r="R189" s="214">
        <f>Q189*H189</f>
        <v>0</v>
      </c>
      <c r="S189" s="214">
        <v>0</v>
      </c>
      <c r="T189" s="21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6" t="s">
        <v>148</v>
      </c>
      <c r="AT189" s="216" t="s">
        <v>151</v>
      </c>
      <c r="AU189" s="216" t="s">
        <v>86</v>
      </c>
      <c r="AY189" s="18" t="s">
        <v>149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8" t="s">
        <v>148</v>
      </c>
      <c r="BK189" s="217">
        <f>ROUND(I189*H189,2)</f>
        <v>0</v>
      </c>
      <c r="BL189" s="18" t="s">
        <v>148</v>
      </c>
      <c r="BM189" s="216" t="s">
        <v>342</v>
      </c>
    </row>
    <row r="190" spans="1:47" s="2" customFormat="1" ht="12">
      <c r="A190" s="39"/>
      <c r="B190" s="40"/>
      <c r="C190" s="41"/>
      <c r="D190" s="218" t="s">
        <v>155</v>
      </c>
      <c r="E190" s="41"/>
      <c r="F190" s="219" t="s">
        <v>923</v>
      </c>
      <c r="G190" s="41"/>
      <c r="H190" s="41"/>
      <c r="I190" s="220"/>
      <c r="J190" s="41"/>
      <c r="K190" s="41"/>
      <c r="L190" s="45"/>
      <c r="M190" s="221"/>
      <c r="N190" s="222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155</v>
      </c>
      <c r="AU190" s="18" t="s">
        <v>86</v>
      </c>
    </row>
    <row r="191" spans="1:51" s="13" customFormat="1" ht="12">
      <c r="A191" s="13"/>
      <c r="B191" s="227"/>
      <c r="C191" s="228"/>
      <c r="D191" s="218" t="s">
        <v>182</v>
      </c>
      <c r="E191" s="229" t="s">
        <v>37</v>
      </c>
      <c r="F191" s="230" t="s">
        <v>924</v>
      </c>
      <c r="G191" s="228"/>
      <c r="H191" s="231">
        <v>64.96</v>
      </c>
      <c r="I191" s="232"/>
      <c r="J191" s="228"/>
      <c r="K191" s="228"/>
      <c r="L191" s="233"/>
      <c r="M191" s="234"/>
      <c r="N191" s="235"/>
      <c r="O191" s="235"/>
      <c r="P191" s="235"/>
      <c r="Q191" s="235"/>
      <c r="R191" s="235"/>
      <c r="S191" s="235"/>
      <c r="T191" s="23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7" t="s">
        <v>182</v>
      </c>
      <c r="AU191" s="237" t="s">
        <v>86</v>
      </c>
      <c r="AV191" s="13" t="s">
        <v>86</v>
      </c>
      <c r="AW191" s="13" t="s">
        <v>38</v>
      </c>
      <c r="AX191" s="13" t="s">
        <v>77</v>
      </c>
      <c r="AY191" s="237" t="s">
        <v>149</v>
      </c>
    </row>
    <row r="192" spans="1:51" s="14" customFormat="1" ht="12">
      <c r="A192" s="14"/>
      <c r="B192" s="238"/>
      <c r="C192" s="239"/>
      <c r="D192" s="218" t="s">
        <v>182</v>
      </c>
      <c r="E192" s="240" t="s">
        <v>37</v>
      </c>
      <c r="F192" s="241" t="s">
        <v>187</v>
      </c>
      <c r="G192" s="239"/>
      <c r="H192" s="242">
        <v>64.96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7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8" t="s">
        <v>182</v>
      </c>
      <c r="AU192" s="248" t="s">
        <v>86</v>
      </c>
      <c r="AV192" s="14" t="s">
        <v>148</v>
      </c>
      <c r="AW192" s="14" t="s">
        <v>38</v>
      </c>
      <c r="AX192" s="14" t="s">
        <v>21</v>
      </c>
      <c r="AY192" s="248" t="s">
        <v>149</v>
      </c>
    </row>
    <row r="193" spans="1:65" s="2" customFormat="1" ht="16.5" customHeight="1">
      <c r="A193" s="39"/>
      <c r="B193" s="40"/>
      <c r="C193" s="205" t="s">
        <v>256</v>
      </c>
      <c r="D193" s="205" t="s">
        <v>151</v>
      </c>
      <c r="E193" s="206" t="s">
        <v>925</v>
      </c>
      <c r="F193" s="207" t="s">
        <v>926</v>
      </c>
      <c r="G193" s="208" t="s">
        <v>174</v>
      </c>
      <c r="H193" s="209">
        <v>64.96</v>
      </c>
      <c r="I193" s="210"/>
      <c r="J193" s="211">
        <f>ROUND(I193*H193,2)</f>
        <v>0</v>
      </c>
      <c r="K193" s="207" t="s">
        <v>37</v>
      </c>
      <c r="L193" s="45"/>
      <c r="M193" s="212" t="s">
        <v>37</v>
      </c>
      <c r="N193" s="213" t="s">
        <v>50</v>
      </c>
      <c r="O193" s="85"/>
      <c r="P193" s="214">
        <f>O193*H193</f>
        <v>0</v>
      </c>
      <c r="Q193" s="214">
        <v>0</v>
      </c>
      <c r="R193" s="214">
        <f>Q193*H193</f>
        <v>0</v>
      </c>
      <c r="S193" s="214">
        <v>0</v>
      </c>
      <c r="T193" s="21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6" t="s">
        <v>148</v>
      </c>
      <c r="AT193" s="216" t="s">
        <v>151</v>
      </c>
      <c r="AU193" s="216" t="s">
        <v>86</v>
      </c>
      <c r="AY193" s="18" t="s">
        <v>149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8" t="s">
        <v>148</v>
      </c>
      <c r="BK193" s="217">
        <f>ROUND(I193*H193,2)</f>
        <v>0</v>
      </c>
      <c r="BL193" s="18" t="s">
        <v>148</v>
      </c>
      <c r="BM193" s="216" t="s">
        <v>394</v>
      </c>
    </row>
    <row r="194" spans="1:47" s="2" customFormat="1" ht="12">
      <c r="A194" s="39"/>
      <c r="B194" s="40"/>
      <c r="C194" s="41"/>
      <c r="D194" s="218" t="s">
        <v>155</v>
      </c>
      <c r="E194" s="41"/>
      <c r="F194" s="219" t="s">
        <v>926</v>
      </c>
      <c r="G194" s="41"/>
      <c r="H194" s="41"/>
      <c r="I194" s="220"/>
      <c r="J194" s="41"/>
      <c r="K194" s="41"/>
      <c r="L194" s="45"/>
      <c r="M194" s="221"/>
      <c r="N194" s="222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155</v>
      </c>
      <c r="AU194" s="18" t="s">
        <v>86</v>
      </c>
    </row>
    <row r="195" spans="1:65" s="2" customFormat="1" ht="16.5" customHeight="1">
      <c r="A195" s="39"/>
      <c r="B195" s="40"/>
      <c r="C195" s="205" t="s">
        <v>7</v>
      </c>
      <c r="D195" s="205" t="s">
        <v>151</v>
      </c>
      <c r="E195" s="206" t="s">
        <v>927</v>
      </c>
      <c r="F195" s="207" t="s">
        <v>928</v>
      </c>
      <c r="G195" s="208" t="s">
        <v>904</v>
      </c>
      <c r="H195" s="209">
        <v>6</v>
      </c>
      <c r="I195" s="210"/>
      <c r="J195" s="211">
        <f>ROUND(I195*H195,2)</f>
        <v>0</v>
      </c>
      <c r="K195" s="207" t="s">
        <v>37</v>
      </c>
      <c r="L195" s="45"/>
      <c r="M195" s="212" t="s">
        <v>37</v>
      </c>
      <c r="N195" s="213" t="s">
        <v>50</v>
      </c>
      <c r="O195" s="85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148</v>
      </c>
      <c r="AT195" s="216" t="s">
        <v>151</v>
      </c>
      <c r="AU195" s="216" t="s">
        <v>86</v>
      </c>
      <c r="AY195" s="18" t="s">
        <v>149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148</v>
      </c>
      <c r="BK195" s="217">
        <f>ROUND(I195*H195,2)</f>
        <v>0</v>
      </c>
      <c r="BL195" s="18" t="s">
        <v>148</v>
      </c>
      <c r="BM195" s="216" t="s">
        <v>396</v>
      </c>
    </row>
    <row r="196" spans="1:47" s="2" customFormat="1" ht="12">
      <c r="A196" s="39"/>
      <c r="B196" s="40"/>
      <c r="C196" s="41"/>
      <c r="D196" s="218" t="s">
        <v>155</v>
      </c>
      <c r="E196" s="41"/>
      <c r="F196" s="219" t="s">
        <v>928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155</v>
      </c>
      <c r="AU196" s="18" t="s">
        <v>86</v>
      </c>
    </row>
    <row r="197" spans="1:51" s="13" customFormat="1" ht="12">
      <c r="A197" s="13"/>
      <c r="B197" s="227"/>
      <c r="C197" s="228"/>
      <c r="D197" s="218" t="s">
        <v>182</v>
      </c>
      <c r="E197" s="229" t="s">
        <v>37</v>
      </c>
      <c r="F197" s="230" t="s">
        <v>929</v>
      </c>
      <c r="G197" s="228"/>
      <c r="H197" s="231">
        <v>6</v>
      </c>
      <c r="I197" s="232"/>
      <c r="J197" s="228"/>
      <c r="K197" s="228"/>
      <c r="L197" s="233"/>
      <c r="M197" s="234"/>
      <c r="N197" s="235"/>
      <c r="O197" s="235"/>
      <c r="P197" s="235"/>
      <c r="Q197" s="235"/>
      <c r="R197" s="235"/>
      <c r="S197" s="235"/>
      <c r="T197" s="23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7" t="s">
        <v>182</v>
      </c>
      <c r="AU197" s="237" t="s">
        <v>86</v>
      </c>
      <c r="AV197" s="13" t="s">
        <v>86</v>
      </c>
      <c r="AW197" s="13" t="s">
        <v>38</v>
      </c>
      <c r="AX197" s="13" t="s">
        <v>77</v>
      </c>
      <c r="AY197" s="237" t="s">
        <v>149</v>
      </c>
    </row>
    <row r="198" spans="1:51" s="14" customFormat="1" ht="12">
      <c r="A198" s="14"/>
      <c r="B198" s="238"/>
      <c r="C198" s="239"/>
      <c r="D198" s="218" t="s">
        <v>182</v>
      </c>
      <c r="E198" s="240" t="s">
        <v>37</v>
      </c>
      <c r="F198" s="241" t="s">
        <v>187</v>
      </c>
      <c r="G198" s="239"/>
      <c r="H198" s="242">
        <v>6</v>
      </c>
      <c r="I198" s="243"/>
      <c r="J198" s="239"/>
      <c r="K198" s="239"/>
      <c r="L198" s="244"/>
      <c r="M198" s="245"/>
      <c r="N198" s="246"/>
      <c r="O198" s="246"/>
      <c r="P198" s="246"/>
      <c r="Q198" s="246"/>
      <c r="R198" s="246"/>
      <c r="S198" s="246"/>
      <c r="T198" s="247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8" t="s">
        <v>182</v>
      </c>
      <c r="AU198" s="248" t="s">
        <v>86</v>
      </c>
      <c r="AV198" s="14" t="s">
        <v>148</v>
      </c>
      <c r="AW198" s="14" t="s">
        <v>38</v>
      </c>
      <c r="AX198" s="14" t="s">
        <v>21</v>
      </c>
      <c r="AY198" s="248" t="s">
        <v>149</v>
      </c>
    </row>
    <row r="199" spans="1:65" s="2" customFormat="1" ht="16.5" customHeight="1">
      <c r="A199" s="39"/>
      <c r="B199" s="40"/>
      <c r="C199" s="205" t="s">
        <v>263</v>
      </c>
      <c r="D199" s="205" t="s">
        <v>151</v>
      </c>
      <c r="E199" s="206" t="s">
        <v>930</v>
      </c>
      <c r="F199" s="207" t="s">
        <v>931</v>
      </c>
      <c r="G199" s="208" t="s">
        <v>904</v>
      </c>
      <c r="H199" s="209">
        <v>5</v>
      </c>
      <c r="I199" s="210"/>
      <c r="J199" s="211">
        <f>ROUND(I199*H199,2)</f>
        <v>0</v>
      </c>
      <c r="K199" s="207" t="s">
        <v>37</v>
      </c>
      <c r="L199" s="45"/>
      <c r="M199" s="212" t="s">
        <v>37</v>
      </c>
      <c r="N199" s="213" t="s">
        <v>50</v>
      </c>
      <c r="O199" s="85"/>
      <c r="P199" s="214">
        <f>O199*H199</f>
        <v>0</v>
      </c>
      <c r="Q199" s="214">
        <v>0</v>
      </c>
      <c r="R199" s="214">
        <f>Q199*H199</f>
        <v>0</v>
      </c>
      <c r="S199" s="214">
        <v>0</v>
      </c>
      <c r="T199" s="21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148</v>
      </c>
      <c r="AT199" s="216" t="s">
        <v>151</v>
      </c>
      <c r="AU199" s="216" t="s">
        <v>86</v>
      </c>
      <c r="AY199" s="18" t="s">
        <v>149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148</v>
      </c>
      <c r="BK199" s="217">
        <f>ROUND(I199*H199,2)</f>
        <v>0</v>
      </c>
      <c r="BL199" s="18" t="s">
        <v>148</v>
      </c>
      <c r="BM199" s="216" t="s">
        <v>398</v>
      </c>
    </row>
    <row r="200" spans="1:47" s="2" customFormat="1" ht="12">
      <c r="A200" s="39"/>
      <c r="B200" s="40"/>
      <c r="C200" s="41"/>
      <c r="D200" s="218" t="s">
        <v>155</v>
      </c>
      <c r="E200" s="41"/>
      <c r="F200" s="219" t="s">
        <v>931</v>
      </c>
      <c r="G200" s="41"/>
      <c r="H200" s="41"/>
      <c r="I200" s="220"/>
      <c r="J200" s="41"/>
      <c r="K200" s="41"/>
      <c r="L200" s="45"/>
      <c r="M200" s="221"/>
      <c r="N200" s="222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155</v>
      </c>
      <c r="AU200" s="18" t="s">
        <v>86</v>
      </c>
    </row>
    <row r="201" spans="1:51" s="13" customFormat="1" ht="12">
      <c r="A201" s="13"/>
      <c r="B201" s="227"/>
      <c r="C201" s="228"/>
      <c r="D201" s="218" t="s">
        <v>182</v>
      </c>
      <c r="E201" s="229" t="s">
        <v>37</v>
      </c>
      <c r="F201" s="230" t="s">
        <v>932</v>
      </c>
      <c r="G201" s="228"/>
      <c r="H201" s="231">
        <v>5</v>
      </c>
      <c r="I201" s="232"/>
      <c r="J201" s="228"/>
      <c r="K201" s="228"/>
      <c r="L201" s="233"/>
      <c r="M201" s="234"/>
      <c r="N201" s="235"/>
      <c r="O201" s="235"/>
      <c r="P201" s="235"/>
      <c r="Q201" s="235"/>
      <c r="R201" s="235"/>
      <c r="S201" s="235"/>
      <c r="T201" s="23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7" t="s">
        <v>182</v>
      </c>
      <c r="AU201" s="237" t="s">
        <v>86</v>
      </c>
      <c r="AV201" s="13" t="s">
        <v>86</v>
      </c>
      <c r="AW201" s="13" t="s">
        <v>38</v>
      </c>
      <c r="AX201" s="13" t="s">
        <v>77</v>
      </c>
      <c r="AY201" s="237" t="s">
        <v>149</v>
      </c>
    </row>
    <row r="202" spans="1:51" s="14" customFormat="1" ht="12">
      <c r="A202" s="14"/>
      <c r="B202" s="238"/>
      <c r="C202" s="239"/>
      <c r="D202" s="218" t="s">
        <v>182</v>
      </c>
      <c r="E202" s="240" t="s">
        <v>37</v>
      </c>
      <c r="F202" s="241" t="s">
        <v>187</v>
      </c>
      <c r="G202" s="239"/>
      <c r="H202" s="242">
        <v>5</v>
      </c>
      <c r="I202" s="243"/>
      <c r="J202" s="239"/>
      <c r="K202" s="239"/>
      <c r="L202" s="244"/>
      <c r="M202" s="245"/>
      <c r="N202" s="246"/>
      <c r="O202" s="246"/>
      <c r="P202" s="246"/>
      <c r="Q202" s="246"/>
      <c r="R202" s="246"/>
      <c r="S202" s="246"/>
      <c r="T202" s="247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8" t="s">
        <v>182</v>
      </c>
      <c r="AU202" s="248" t="s">
        <v>86</v>
      </c>
      <c r="AV202" s="14" t="s">
        <v>148</v>
      </c>
      <c r="AW202" s="14" t="s">
        <v>38</v>
      </c>
      <c r="AX202" s="14" t="s">
        <v>21</v>
      </c>
      <c r="AY202" s="248" t="s">
        <v>149</v>
      </c>
    </row>
    <row r="203" spans="1:65" s="2" customFormat="1" ht="16.5" customHeight="1">
      <c r="A203" s="39"/>
      <c r="B203" s="40"/>
      <c r="C203" s="205" t="s">
        <v>267</v>
      </c>
      <c r="D203" s="205" t="s">
        <v>151</v>
      </c>
      <c r="E203" s="206" t="s">
        <v>933</v>
      </c>
      <c r="F203" s="207" t="s">
        <v>934</v>
      </c>
      <c r="G203" s="208" t="s">
        <v>340</v>
      </c>
      <c r="H203" s="209">
        <v>1.081</v>
      </c>
      <c r="I203" s="210"/>
      <c r="J203" s="211">
        <f>ROUND(I203*H203,2)</f>
        <v>0</v>
      </c>
      <c r="K203" s="207" t="s">
        <v>37</v>
      </c>
      <c r="L203" s="45"/>
      <c r="M203" s="212" t="s">
        <v>37</v>
      </c>
      <c r="N203" s="213" t="s">
        <v>50</v>
      </c>
      <c r="O203" s="85"/>
      <c r="P203" s="214">
        <f>O203*H203</f>
        <v>0</v>
      </c>
      <c r="Q203" s="214">
        <v>0</v>
      </c>
      <c r="R203" s="214">
        <f>Q203*H203</f>
        <v>0</v>
      </c>
      <c r="S203" s="214">
        <v>0</v>
      </c>
      <c r="T203" s="21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148</v>
      </c>
      <c r="AT203" s="216" t="s">
        <v>151</v>
      </c>
      <c r="AU203" s="216" t="s">
        <v>86</v>
      </c>
      <c r="AY203" s="18" t="s">
        <v>149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148</v>
      </c>
      <c r="BK203" s="217">
        <f>ROUND(I203*H203,2)</f>
        <v>0</v>
      </c>
      <c r="BL203" s="18" t="s">
        <v>148</v>
      </c>
      <c r="BM203" s="216" t="s">
        <v>400</v>
      </c>
    </row>
    <row r="204" spans="1:47" s="2" customFormat="1" ht="12">
      <c r="A204" s="39"/>
      <c r="B204" s="40"/>
      <c r="C204" s="41"/>
      <c r="D204" s="218" t="s">
        <v>155</v>
      </c>
      <c r="E204" s="41"/>
      <c r="F204" s="219" t="s">
        <v>934</v>
      </c>
      <c r="G204" s="41"/>
      <c r="H204" s="41"/>
      <c r="I204" s="220"/>
      <c r="J204" s="41"/>
      <c r="K204" s="41"/>
      <c r="L204" s="45"/>
      <c r="M204" s="221"/>
      <c r="N204" s="222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155</v>
      </c>
      <c r="AU204" s="18" t="s">
        <v>86</v>
      </c>
    </row>
    <row r="205" spans="1:65" s="2" customFormat="1" ht="16.5" customHeight="1">
      <c r="A205" s="39"/>
      <c r="B205" s="40"/>
      <c r="C205" s="249" t="s">
        <v>272</v>
      </c>
      <c r="D205" s="249" t="s">
        <v>252</v>
      </c>
      <c r="E205" s="250" t="s">
        <v>935</v>
      </c>
      <c r="F205" s="251" t="s">
        <v>936</v>
      </c>
      <c r="G205" s="252" t="s">
        <v>340</v>
      </c>
      <c r="H205" s="253">
        <v>0.701</v>
      </c>
      <c r="I205" s="254"/>
      <c r="J205" s="255">
        <f>ROUND(I205*H205,2)</f>
        <v>0</v>
      </c>
      <c r="K205" s="251" t="s">
        <v>37</v>
      </c>
      <c r="L205" s="256"/>
      <c r="M205" s="257" t="s">
        <v>37</v>
      </c>
      <c r="N205" s="258" t="s">
        <v>50</v>
      </c>
      <c r="O205" s="85"/>
      <c r="P205" s="214">
        <f>O205*H205</f>
        <v>0</v>
      </c>
      <c r="Q205" s="214">
        <v>0</v>
      </c>
      <c r="R205" s="214">
        <f>Q205*H205</f>
        <v>0</v>
      </c>
      <c r="S205" s="214">
        <v>0</v>
      </c>
      <c r="T205" s="215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6" t="s">
        <v>164</v>
      </c>
      <c r="AT205" s="216" t="s">
        <v>252</v>
      </c>
      <c r="AU205" s="216" t="s">
        <v>86</v>
      </c>
      <c r="AY205" s="18" t="s">
        <v>149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8" t="s">
        <v>148</v>
      </c>
      <c r="BK205" s="217">
        <f>ROUND(I205*H205,2)</f>
        <v>0</v>
      </c>
      <c r="BL205" s="18" t="s">
        <v>148</v>
      </c>
      <c r="BM205" s="216" t="s">
        <v>401</v>
      </c>
    </row>
    <row r="206" spans="1:47" s="2" customFormat="1" ht="12">
      <c r="A206" s="39"/>
      <c r="B206" s="40"/>
      <c r="C206" s="41"/>
      <c r="D206" s="218" t="s">
        <v>155</v>
      </c>
      <c r="E206" s="41"/>
      <c r="F206" s="219" t="s">
        <v>936</v>
      </c>
      <c r="G206" s="41"/>
      <c r="H206" s="41"/>
      <c r="I206" s="220"/>
      <c r="J206" s="41"/>
      <c r="K206" s="41"/>
      <c r="L206" s="45"/>
      <c r="M206" s="221"/>
      <c r="N206" s="222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155</v>
      </c>
      <c r="AU206" s="18" t="s">
        <v>86</v>
      </c>
    </row>
    <row r="207" spans="1:65" s="2" customFormat="1" ht="16.5" customHeight="1">
      <c r="A207" s="39"/>
      <c r="B207" s="40"/>
      <c r="C207" s="249" t="s">
        <v>277</v>
      </c>
      <c r="D207" s="249" t="s">
        <v>252</v>
      </c>
      <c r="E207" s="250" t="s">
        <v>937</v>
      </c>
      <c r="F207" s="251" t="s">
        <v>938</v>
      </c>
      <c r="G207" s="252" t="s">
        <v>340</v>
      </c>
      <c r="H207" s="253">
        <v>0.402</v>
      </c>
      <c r="I207" s="254"/>
      <c r="J207" s="255">
        <f>ROUND(I207*H207,2)</f>
        <v>0</v>
      </c>
      <c r="K207" s="251" t="s">
        <v>37</v>
      </c>
      <c r="L207" s="256"/>
      <c r="M207" s="257" t="s">
        <v>37</v>
      </c>
      <c r="N207" s="258" t="s">
        <v>50</v>
      </c>
      <c r="O207" s="85"/>
      <c r="P207" s="214">
        <f>O207*H207</f>
        <v>0</v>
      </c>
      <c r="Q207" s="214">
        <v>0</v>
      </c>
      <c r="R207" s="214">
        <f>Q207*H207</f>
        <v>0</v>
      </c>
      <c r="S207" s="214">
        <v>0</v>
      </c>
      <c r="T207" s="215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6" t="s">
        <v>164</v>
      </c>
      <c r="AT207" s="216" t="s">
        <v>252</v>
      </c>
      <c r="AU207" s="216" t="s">
        <v>86</v>
      </c>
      <c r="AY207" s="18" t="s">
        <v>149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8" t="s">
        <v>148</v>
      </c>
      <c r="BK207" s="217">
        <f>ROUND(I207*H207,2)</f>
        <v>0</v>
      </c>
      <c r="BL207" s="18" t="s">
        <v>148</v>
      </c>
      <c r="BM207" s="216" t="s">
        <v>405</v>
      </c>
    </row>
    <row r="208" spans="1:47" s="2" customFormat="1" ht="12">
      <c r="A208" s="39"/>
      <c r="B208" s="40"/>
      <c r="C208" s="41"/>
      <c r="D208" s="218" t="s">
        <v>155</v>
      </c>
      <c r="E208" s="41"/>
      <c r="F208" s="219" t="s">
        <v>938</v>
      </c>
      <c r="G208" s="41"/>
      <c r="H208" s="41"/>
      <c r="I208" s="220"/>
      <c r="J208" s="41"/>
      <c r="K208" s="41"/>
      <c r="L208" s="45"/>
      <c r="M208" s="221"/>
      <c r="N208" s="222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155</v>
      </c>
      <c r="AU208" s="18" t="s">
        <v>86</v>
      </c>
    </row>
    <row r="209" spans="1:65" s="2" customFormat="1" ht="16.5" customHeight="1">
      <c r="A209" s="39"/>
      <c r="B209" s="40"/>
      <c r="C209" s="205" t="s">
        <v>286</v>
      </c>
      <c r="D209" s="205" t="s">
        <v>151</v>
      </c>
      <c r="E209" s="206" t="s">
        <v>939</v>
      </c>
      <c r="F209" s="207" t="s">
        <v>940</v>
      </c>
      <c r="G209" s="208" t="s">
        <v>539</v>
      </c>
      <c r="H209" s="209">
        <v>2.104</v>
      </c>
      <c r="I209" s="210"/>
      <c r="J209" s="211">
        <f>ROUND(I209*H209,2)</f>
        <v>0</v>
      </c>
      <c r="K209" s="207" t="s">
        <v>37</v>
      </c>
      <c r="L209" s="45"/>
      <c r="M209" s="212" t="s">
        <v>37</v>
      </c>
      <c r="N209" s="213" t="s">
        <v>50</v>
      </c>
      <c r="O209" s="85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6" t="s">
        <v>148</v>
      </c>
      <c r="AT209" s="216" t="s">
        <v>151</v>
      </c>
      <c r="AU209" s="216" t="s">
        <v>86</v>
      </c>
      <c r="AY209" s="18" t="s">
        <v>149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148</v>
      </c>
      <c r="BK209" s="217">
        <f>ROUND(I209*H209,2)</f>
        <v>0</v>
      </c>
      <c r="BL209" s="18" t="s">
        <v>148</v>
      </c>
      <c r="BM209" s="216" t="s">
        <v>408</v>
      </c>
    </row>
    <row r="210" spans="1:47" s="2" customFormat="1" ht="12">
      <c r="A210" s="39"/>
      <c r="B210" s="40"/>
      <c r="C210" s="41"/>
      <c r="D210" s="218" t="s">
        <v>155</v>
      </c>
      <c r="E210" s="41"/>
      <c r="F210" s="219" t="s">
        <v>940</v>
      </c>
      <c r="G210" s="41"/>
      <c r="H210" s="41"/>
      <c r="I210" s="220"/>
      <c r="J210" s="41"/>
      <c r="K210" s="41"/>
      <c r="L210" s="45"/>
      <c r="M210" s="221"/>
      <c r="N210" s="222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155</v>
      </c>
      <c r="AU210" s="18" t="s">
        <v>86</v>
      </c>
    </row>
    <row r="211" spans="1:65" s="2" customFormat="1" ht="16.5" customHeight="1">
      <c r="A211" s="39"/>
      <c r="B211" s="40"/>
      <c r="C211" s="205" t="s">
        <v>282</v>
      </c>
      <c r="D211" s="205" t="s">
        <v>151</v>
      </c>
      <c r="E211" s="206" t="s">
        <v>941</v>
      </c>
      <c r="F211" s="207" t="s">
        <v>942</v>
      </c>
      <c r="G211" s="208" t="s">
        <v>174</v>
      </c>
      <c r="H211" s="209">
        <v>55.689</v>
      </c>
      <c r="I211" s="210"/>
      <c r="J211" s="211">
        <f>ROUND(I211*H211,2)</f>
        <v>0</v>
      </c>
      <c r="K211" s="207" t="s">
        <v>37</v>
      </c>
      <c r="L211" s="45"/>
      <c r="M211" s="212" t="s">
        <v>37</v>
      </c>
      <c r="N211" s="213" t="s">
        <v>50</v>
      </c>
      <c r="O211" s="85"/>
      <c r="P211" s="214">
        <f>O211*H211</f>
        <v>0</v>
      </c>
      <c r="Q211" s="214">
        <v>0</v>
      </c>
      <c r="R211" s="214">
        <f>Q211*H211</f>
        <v>0</v>
      </c>
      <c r="S211" s="214">
        <v>0</v>
      </c>
      <c r="T211" s="215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6" t="s">
        <v>148</v>
      </c>
      <c r="AT211" s="216" t="s">
        <v>151</v>
      </c>
      <c r="AU211" s="216" t="s">
        <v>86</v>
      </c>
      <c r="AY211" s="18" t="s">
        <v>149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8" t="s">
        <v>148</v>
      </c>
      <c r="BK211" s="217">
        <f>ROUND(I211*H211,2)</f>
        <v>0</v>
      </c>
      <c r="BL211" s="18" t="s">
        <v>148</v>
      </c>
      <c r="BM211" s="216" t="s">
        <v>411</v>
      </c>
    </row>
    <row r="212" spans="1:47" s="2" customFormat="1" ht="12">
      <c r="A212" s="39"/>
      <c r="B212" s="40"/>
      <c r="C212" s="41"/>
      <c r="D212" s="218" t="s">
        <v>155</v>
      </c>
      <c r="E212" s="41"/>
      <c r="F212" s="219" t="s">
        <v>942</v>
      </c>
      <c r="G212" s="41"/>
      <c r="H212" s="41"/>
      <c r="I212" s="220"/>
      <c r="J212" s="41"/>
      <c r="K212" s="41"/>
      <c r="L212" s="45"/>
      <c r="M212" s="221"/>
      <c r="N212" s="222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155</v>
      </c>
      <c r="AU212" s="18" t="s">
        <v>86</v>
      </c>
    </row>
    <row r="213" spans="1:51" s="13" customFormat="1" ht="12">
      <c r="A213" s="13"/>
      <c r="B213" s="227"/>
      <c r="C213" s="228"/>
      <c r="D213" s="218" t="s">
        <v>182</v>
      </c>
      <c r="E213" s="229" t="s">
        <v>37</v>
      </c>
      <c r="F213" s="230" t="s">
        <v>943</v>
      </c>
      <c r="G213" s="228"/>
      <c r="H213" s="231">
        <v>55.689</v>
      </c>
      <c r="I213" s="232"/>
      <c r="J213" s="228"/>
      <c r="K213" s="228"/>
      <c r="L213" s="233"/>
      <c r="M213" s="234"/>
      <c r="N213" s="235"/>
      <c r="O213" s="235"/>
      <c r="P213" s="235"/>
      <c r="Q213" s="235"/>
      <c r="R213" s="235"/>
      <c r="S213" s="235"/>
      <c r="T213" s="23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7" t="s">
        <v>182</v>
      </c>
      <c r="AU213" s="237" t="s">
        <v>86</v>
      </c>
      <c r="AV213" s="13" t="s">
        <v>86</v>
      </c>
      <c r="AW213" s="13" t="s">
        <v>38</v>
      </c>
      <c r="AX213" s="13" t="s">
        <v>77</v>
      </c>
      <c r="AY213" s="237" t="s">
        <v>149</v>
      </c>
    </row>
    <row r="214" spans="1:51" s="14" customFormat="1" ht="12">
      <c r="A214" s="14"/>
      <c r="B214" s="238"/>
      <c r="C214" s="239"/>
      <c r="D214" s="218" t="s">
        <v>182</v>
      </c>
      <c r="E214" s="240" t="s">
        <v>37</v>
      </c>
      <c r="F214" s="241" t="s">
        <v>187</v>
      </c>
      <c r="G214" s="239"/>
      <c r="H214" s="242">
        <v>55.689</v>
      </c>
      <c r="I214" s="243"/>
      <c r="J214" s="239"/>
      <c r="K214" s="239"/>
      <c r="L214" s="244"/>
      <c r="M214" s="245"/>
      <c r="N214" s="246"/>
      <c r="O214" s="246"/>
      <c r="P214" s="246"/>
      <c r="Q214" s="246"/>
      <c r="R214" s="246"/>
      <c r="S214" s="246"/>
      <c r="T214" s="247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8" t="s">
        <v>182</v>
      </c>
      <c r="AU214" s="248" t="s">
        <v>86</v>
      </c>
      <c r="AV214" s="14" t="s">
        <v>148</v>
      </c>
      <c r="AW214" s="14" t="s">
        <v>38</v>
      </c>
      <c r="AX214" s="14" t="s">
        <v>21</v>
      </c>
      <c r="AY214" s="248" t="s">
        <v>149</v>
      </c>
    </row>
    <row r="215" spans="1:65" s="2" customFormat="1" ht="16.5" customHeight="1">
      <c r="A215" s="39"/>
      <c r="B215" s="40"/>
      <c r="C215" s="205" t="s">
        <v>290</v>
      </c>
      <c r="D215" s="205" t="s">
        <v>151</v>
      </c>
      <c r="E215" s="206" t="s">
        <v>944</v>
      </c>
      <c r="F215" s="207" t="s">
        <v>945</v>
      </c>
      <c r="G215" s="208" t="s">
        <v>174</v>
      </c>
      <c r="H215" s="209">
        <v>52.854</v>
      </c>
      <c r="I215" s="210"/>
      <c r="J215" s="211">
        <f>ROUND(I215*H215,2)</f>
        <v>0</v>
      </c>
      <c r="K215" s="207" t="s">
        <v>37</v>
      </c>
      <c r="L215" s="45"/>
      <c r="M215" s="212" t="s">
        <v>37</v>
      </c>
      <c r="N215" s="213" t="s">
        <v>50</v>
      </c>
      <c r="O215" s="85"/>
      <c r="P215" s="214">
        <f>O215*H215</f>
        <v>0</v>
      </c>
      <c r="Q215" s="214">
        <v>0</v>
      </c>
      <c r="R215" s="214">
        <f>Q215*H215</f>
        <v>0</v>
      </c>
      <c r="S215" s="214">
        <v>0</v>
      </c>
      <c r="T215" s="21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6" t="s">
        <v>148</v>
      </c>
      <c r="AT215" s="216" t="s">
        <v>151</v>
      </c>
      <c r="AU215" s="216" t="s">
        <v>86</v>
      </c>
      <c r="AY215" s="18" t="s">
        <v>149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148</v>
      </c>
      <c r="BK215" s="217">
        <f>ROUND(I215*H215,2)</f>
        <v>0</v>
      </c>
      <c r="BL215" s="18" t="s">
        <v>148</v>
      </c>
      <c r="BM215" s="216" t="s">
        <v>414</v>
      </c>
    </row>
    <row r="216" spans="1:47" s="2" customFormat="1" ht="12">
      <c r="A216" s="39"/>
      <c r="B216" s="40"/>
      <c r="C216" s="41"/>
      <c r="D216" s="218" t="s">
        <v>155</v>
      </c>
      <c r="E216" s="41"/>
      <c r="F216" s="219" t="s">
        <v>945</v>
      </c>
      <c r="G216" s="41"/>
      <c r="H216" s="41"/>
      <c r="I216" s="220"/>
      <c r="J216" s="41"/>
      <c r="K216" s="41"/>
      <c r="L216" s="45"/>
      <c r="M216" s="221"/>
      <c r="N216" s="222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155</v>
      </c>
      <c r="AU216" s="18" t="s">
        <v>86</v>
      </c>
    </row>
    <row r="217" spans="1:51" s="13" customFormat="1" ht="12">
      <c r="A217" s="13"/>
      <c r="B217" s="227"/>
      <c r="C217" s="228"/>
      <c r="D217" s="218" t="s">
        <v>182</v>
      </c>
      <c r="E217" s="229" t="s">
        <v>37</v>
      </c>
      <c r="F217" s="230" t="s">
        <v>946</v>
      </c>
      <c r="G217" s="228"/>
      <c r="H217" s="231">
        <v>52.854</v>
      </c>
      <c r="I217" s="232"/>
      <c r="J217" s="228"/>
      <c r="K217" s="228"/>
      <c r="L217" s="233"/>
      <c r="M217" s="234"/>
      <c r="N217" s="235"/>
      <c r="O217" s="235"/>
      <c r="P217" s="235"/>
      <c r="Q217" s="235"/>
      <c r="R217" s="235"/>
      <c r="S217" s="235"/>
      <c r="T217" s="23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7" t="s">
        <v>182</v>
      </c>
      <c r="AU217" s="237" t="s">
        <v>86</v>
      </c>
      <c r="AV217" s="13" t="s">
        <v>86</v>
      </c>
      <c r="AW217" s="13" t="s">
        <v>38</v>
      </c>
      <c r="AX217" s="13" t="s">
        <v>77</v>
      </c>
      <c r="AY217" s="237" t="s">
        <v>149</v>
      </c>
    </row>
    <row r="218" spans="1:51" s="14" customFormat="1" ht="12">
      <c r="A218" s="14"/>
      <c r="B218" s="238"/>
      <c r="C218" s="239"/>
      <c r="D218" s="218" t="s">
        <v>182</v>
      </c>
      <c r="E218" s="240" t="s">
        <v>37</v>
      </c>
      <c r="F218" s="241" t="s">
        <v>187</v>
      </c>
      <c r="G218" s="239"/>
      <c r="H218" s="242">
        <v>52.854</v>
      </c>
      <c r="I218" s="243"/>
      <c r="J218" s="239"/>
      <c r="K218" s="239"/>
      <c r="L218" s="244"/>
      <c r="M218" s="245"/>
      <c r="N218" s="246"/>
      <c r="O218" s="246"/>
      <c r="P218" s="246"/>
      <c r="Q218" s="246"/>
      <c r="R218" s="246"/>
      <c r="S218" s="246"/>
      <c r="T218" s="247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8" t="s">
        <v>182</v>
      </c>
      <c r="AU218" s="248" t="s">
        <v>86</v>
      </c>
      <c r="AV218" s="14" t="s">
        <v>148</v>
      </c>
      <c r="AW218" s="14" t="s">
        <v>38</v>
      </c>
      <c r="AX218" s="14" t="s">
        <v>21</v>
      </c>
      <c r="AY218" s="248" t="s">
        <v>149</v>
      </c>
    </row>
    <row r="219" spans="1:65" s="2" customFormat="1" ht="16.5" customHeight="1">
      <c r="A219" s="39"/>
      <c r="B219" s="40"/>
      <c r="C219" s="205" t="s">
        <v>296</v>
      </c>
      <c r="D219" s="205" t="s">
        <v>151</v>
      </c>
      <c r="E219" s="206" t="s">
        <v>947</v>
      </c>
      <c r="F219" s="207" t="s">
        <v>948</v>
      </c>
      <c r="G219" s="208" t="s">
        <v>174</v>
      </c>
      <c r="H219" s="209">
        <v>52.854</v>
      </c>
      <c r="I219" s="210"/>
      <c r="J219" s="211">
        <f>ROUND(I219*H219,2)</f>
        <v>0</v>
      </c>
      <c r="K219" s="207" t="s">
        <v>37</v>
      </c>
      <c r="L219" s="45"/>
      <c r="M219" s="212" t="s">
        <v>37</v>
      </c>
      <c r="N219" s="213" t="s">
        <v>50</v>
      </c>
      <c r="O219" s="85"/>
      <c r="P219" s="214">
        <f>O219*H219</f>
        <v>0</v>
      </c>
      <c r="Q219" s="214">
        <v>0</v>
      </c>
      <c r="R219" s="214">
        <f>Q219*H219</f>
        <v>0</v>
      </c>
      <c r="S219" s="214">
        <v>0</v>
      </c>
      <c r="T219" s="21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6" t="s">
        <v>148</v>
      </c>
      <c r="AT219" s="216" t="s">
        <v>151</v>
      </c>
      <c r="AU219" s="216" t="s">
        <v>86</v>
      </c>
      <c r="AY219" s="18" t="s">
        <v>149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8" t="s">
        <v>148</v>
      </c>
      <c r="BK219" s="217">
        <f>ROUND(I219*H219,2)</f>
        <v>0</v>
      </c>
      <c r="BL219" s="18" t="s">
        <v>148</v>
      </c>
      <c r="BM219" s="216" t="s">
        <v>417</v>
      </c>
    </row>
    <row r="220" spans="1:47" s="2" customFormat="1" ht="12">
      <c r="A220" s="39"/>
      <c r="B220" s="40"/>
      <c r="C220" s="41"/>
      <c r="D220" s="218" t="s">
        <v>155</v>
      </c>
      <c r="E220" s="41"/>
      <c r="F220" s="219" t="s">
        <v>948</v>
      </c>
      <c r="G220" s="41"/>
      <c r="H220" s="41"/>
      <c r="I220" s="220"/>
      <c r="J220" s="41"/>
      <c r="K220" s="41"/>
      <c r="L220" s="45"/>
      <c r="M220" s="221"/>
      <c r="N220" s="222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155</v>
      </c>
      <c r="AU220" s="18" t="s">
        <v>86</v>
      </c>
    </row>
    <row r="221" spans="1:63" s="12" customFormat="1" ht="22.8" customHeight="1">
      <c r="A221" s="12"/>
      <c r="B221" s="189"/>
      <c r="C221" s="190"/>
      <c r="D221" s="191" t="s">
        <v>76</v>
      </c>
      <c r="E221" s="203" t="s">
        <v>148</v>
      </c>
      <c r="F221" s="203" t="s">
        <v>949</v>
      </c>
      <c r="G221" s="190"/>
      <c r="H221" s="190"/>
      <c r="I221" s="193"/>
      <c r="J221" s="204">
        <f>BK221</f>
        <v>0</v>
      </c>
      <c r="K221" s="190"/>
      <c r="L221" s="195"/>
      <c r="M221" s="196"/>
      <c r="N221" s="197"/>
      <c r="O221" s="197"/>
      <c r="P221" s="198">
        <f>SUM(P222:P267)</f>
        <v>0</v>
      </c>
      <c r="Q221" s="197"/>
      <c r="R221" s="198">
        <f>SUM(R222:R267)</f>
        <v>0</v>
      </c>
      <c r="S221" s="197"/>
      <c r="T221" s="199">
        <f>SUM(T222:T267)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0" t="s">
        <v>21</v>
      </c>
      <c r="AT221" s="201" t="s">
        <v>76</v>
      </c>
      <c r="AU221" s="201" t="s">
        <v>21</v>
      </c>
      <c r="AY221" s="200" t="s">
        <v>149</v>
      </c>
      <c r="BK221" s="202">
        <f>SUM(BK222:BK267)</f>
        <v>0</v>
      </c>
    </row>
    <row r="222" spans="1:65" s="2" customFormat="1" ht="16.5" customHeight="1">
      <c r="A222" s="39"/>
      <c r="B222" s="40"/>
      <c r="C222" s="205" t="s">
        <v>302</v>
      </c>
      <c r="D222" s="205" t="s">
        <v>151</v>
      </c>
      <c r="E222" s="206" t="s">
        <v>950</v>
      </c>
      <c r="F222" s="207" t="s">
        <v>951</v>
      </c>
      <c r="G222" s="208" t="s">
        <v>174</v>
      </c>
      <c r="H222" s="209">
        <v>26.565</v>
      </c>
      <c r="I222" s="210"/>
      <c r="J222" s="211">
        <f>ROUND(I222*H222,2)</f>
        <v>0</v>
      </c>
      <c r="K222" s="207" t="s">
        <v>37</v>
      </c>
      <c r="L222" s="45"/>
      <c r="M222" s="212" t="s">
        <v>37</v>
      </c>
      <c r="N222" s="213" t="s">
        <v>50</v>
      </c>
      <c r="O222" s="85"/>
      <c r="P222" s="214">
        <f>O222*H222</f>
        <v>0</v>
      </c>
      <c r="Q222" s="214">
        <v>0</v>
      </c>
      <c r="R222" s="214">
        <f>Q222*H222</f>
        <v>0</v>
      </c>
      <c r="S222" s="214">
        <v>0</v>
      </c>
      <c r="T222" s="215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6" t="s">
        <v>148</v>
      </c>
      <c r="AT222" s="216" t="s">
        <v>151</v>
      </c>
      <c r="AU222" s="216" t="s">
        <v>86</v>
      </c>
      <c r="AY222" s="18" t="s">
        <v>149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8" t="s">
        <v>148</v>
      </c>
      <c r="BK222" s="217">
        <f>ROUND(I222*H222,2)</f>
        <v>0</v>
      </c>
      <c r="BL222" s="18" t="s">
        <v>148</v>
      </c>
      <c r="BM222" s="216" t="s">
        <v>420</v>
      </c>
    </row>
    <row r="223" spans="1:47" s="2" customFormat="1" ht="12">
      <c r="A223" s="39"/>
      <c r="B223" s="40"/>
      <c r="C223" s="41"/>
      <c r="D223" s="218" t="s">
        <v>155</v>
      </c>
      <c r="E223" s="41"/>
      <c r="F223" s="219" t="s">
        <v>951</v>
      </c>
      <c r="G223" s="41"/>
      <c r="H223" s="41"/>
      <c r="I223" s="220"/>
      <c r="J223" s="41"/>
      <c r="K223" s="41"/>
      <c r="L223" s="45"/>
      <c r="M223" s="221"/>
      <c r="N223" s="222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155</v>
      </c>
      <c r="AU223" s="18" t="s">
        <v>86</v>
      </c>
    </row>
    <row r="224" spans="1:51" s="13" customFormat="1" ht="12">
      <c r="A224" s="13"/>
      <c r="B224" s="227"/>
      <c r="C224" s="228"/>
      <c r="D224" s="218" t="s">
        <v>182</v>
      </c>
      <c r="E224" s="229" t="s">
        <v>37</v>
      </c>
      <c r="F224" s="230" t="s">
        <v>952</v>
      </c>
      <c r="G224" s="228"/>
      <c r="H224" s="231">
        <v>26.565</v>
      </c>
      <c r="I224" s="232"/>
      <c r="J224" s="228"/>
      <c r="K224" s="228"/>
      <c r="L224" s="233"/>
      <c r="M224" s="234"/>
      <c r="N224" s="235"/>
      <c r="O224" s="235"/>
      <c r="P224" s="235"/>
      <c r="Q224" s="235"/>
      <c r="R224" s="235"/>
      <c r="S224" s="235"/>
      <c r="T224" s="23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7" t="s">
        <v>182</v>
      </c>
      <c r="AU224" s="237" t="s">
        <v>86</v>
      </c>
      <c r="AV224" s="13" t="s">
        <v>86</v>
      </c>
      <c r="AW224" s="13" t="s">
        <v>38</v>
      </c>
      <c r="AX224" s="13" t="s">
        <v>77</v>
      </c>
      <c r="AY224" s="237" t="s">
        <v>149</v>
      </c>
    </row>
    <row r="225" spans="1:51" s="14" customFormat="1" ht="12">
      <c r="A225" s="14"/>
      <c r="B225" s="238"/>
      <c r="C225" s="239"/>
      <c r="D225" s="218" t="s">
        <v>182</v>
      </c>
      <c r="E225" s="240" t="s">
        <v>37</v>
      </c>
      <c r="F225" s="241" t="s">
        <v>187</v>
      </c>
      <c r="G225" s="239"/>
      <c r="H225" s="242">
        <v>26.565</v>
      </c>
      <c r="I225" s="243"/>
      <c r="J225" s="239"/>
      <c r="K225" s="239"/>
      <c r="L225" s="244"/>
      <c r="M225" s="245"/>
      <c r="N225" s="246"/>
      <c r="O225" s="246"/>
      <c r="P225" s="246"/>
      <c r="Q225" s="246"/>
      <c r="R225" s="246"/>
      <c r="S225" s="246"/>
      <c r="T225" s="247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8" t="s">
        <v>182</v>
      </c>
      <c r="AU225" s="248" t="s">
        <v>86</v>
      </c>
      <c r="AV225" s="14" t="s">
        <v>148</v>
      </c>
      <c r="AW225" s="14" t="s">
        <v>38</v>
      </c>
      <c r="AX225" s="14" t="s">
        <v>21</v>
      </c>
      <c r="AY225" s="248" t="s">
        <v>149</v>
      </c>
    </row>
    <row r="226" spans="1:65" s="2" customFormat="1" ht="16.5" customHeight="1">
      <c r="A226" s="39"/>
      <c r="B226" s="40"/>
      <c r="C226" s="205" t="s">
        <v>308</v>
      </c>
      <c r="D226" s="205" t="s">
        <v>151</v>
      </c>
      <c r="E226" s="206" t="s">
        <v>953</v>
      </c>
      <c r="F226" s="207" t="s">
        <v>954</v>
      </c>
      <c r="G226" s="208" t="s">
        <v>174</v>
      </c>
      <c r="H226" s="209">
        <v>26.565</v>
      </c>
      <c r="I226" s="210"/>
      <c r="J226" s="211">
        <f>ROUND(I226*H226,2)</f>
        <v>0</v>
      </c>
      <c r="K226" s="207" t="s">
        <v>37</v>
      </c>
      <c r="L226" s="45"/>
      <c r="M226" s="212" t="s">
        <v>37</v>
      </c>
      <c r="N226" s="213" t="s">
        <v>50</v>
      </c>
      <c r="O226" s="85"/>
      <c r="P226" s="214">
        <f>O226*H226</f>
        <v>0</v>
      </c>
      <c r="Q226" s="214">
        <v>0</v>
      </c>
      <c r="R226" s="214">
        <f>Q226*H226</f>
        <v>0</v>
      </c>
      <c r="S226" s="214">
        <v>0</v>
      </c>
      <c r="T226" s="215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6" t="s">
        <v>148</v>
      </c>
      <c r="AT226" s="216" t="s">
        <v>151</v>
      </c>
      <c r="AU226" s="216" t="s">
        <v>86</v>
      </c>
      <c r="AY226" s="18" t="s">
        <v>149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8" t="s">
        <v>148</v>
      </c>
      <c r="BK226" s="217">
        <f>ROUND(I226*H226,2)</f>
        <v>0</v>
      </c>
      <c r="BL226" s="18" t="s">
        <v>148</v>
      </c>
      <c r="BM226" s="216" t="s">
        <v>424</v>
      </c>
    </row>
    <row r="227" spans="1:47" s="2" customFormat="1" ht="12">
      <c r="A227" s="39"/>
      <c r="B227" s="40"/>
      <c r="C227" s="41"/>
      <c r="D227" s="218" t="s">
        <v>155</v>
      </c>
      <c r="E227" s="41"/>
      <c r="F227" s="219" t="s">
        <v>954</v>
      </c>
      <c r="G227" s="41"/>
      <c r="H227" s="41"/>
      <c r="I227" s="220"/>
      <c r="J227" s="41"/>
      <c r="K227" s="41"/>
      <c r="L227" s="45"/>
      <c r="M227" s="221"/>
      <c r="N227" s="222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155</v>
      </c>
      <c r="AU227" s="18" t="s">
        <v>86</v>
      </c>
    </row>
    <row r="228" spans="1:65" s="2" customFormat="1" ht="16.5" customHeight="1">
      <c r="A228" s="39"/>
      <c r="B228" s="40"/>
      <c r="C228" s="205" t="s">
        <v>313</v>
      </c>
      <c r="D228" s="205" t="s">
        <v>151</v>
      </c>
      <c r="E228" s="206" t="s">
        <v>955</v>
      </c>
      <c r="F228" s="207" t="s">
        <v>956</v>
      </c>
      <c r="G228" s="208" t="s">
        <v>174</v>
      </c>
      <c r="H228" s="209">
        <v>26.565</v>
      </c>
      <c r="I228" s="210"/>
      <c r="J228" s="211">
        <f>ROUND(I228*H228,2)</f>
        <v>0</v>
      </c>
      <c r="K228" s="207" t="s">
        <v>37</v>
      </c>
      <c r="L228" s="45"/>
      <c r="M228" s="212" t="s">
        <v>37</v>
      </c>
      <c r="N228" s="213" t="s">
        <v>50</v>
      </c>
      <c r="O228" s="85"/>
      <c r="P228" s="214">
        <f>O228*H228</f>
        <v>0</v>
      </c>
      <c r="Q228" s="214">
        <v>0</v>
      </c>
      <c r="R228" s="214">
        <f>Q228*H228</f>
        <v>0</v>
      </c>
      <c r="S228" s="214">
        <v>0</v>
      </c>
      <c r="T228" s="215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6" t="s">
        <v>148</v>
      </c>
      <c r="AT228" s="216" t="s">
        <v>151</v>
      </c>
      <c r="AU228" s="216" t="s">
        <v>86</v>
      </c>
      <c r="AY228" s="18" t="s">
        <v>149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8" t="s">
        <v>148</v>
      </c>
      <c r="BK228" s="217">
        <f>ROUND(I228*H228,2)</f>
        <v>0</v>
      </c>
      <c r="BL228" s="18" t="s">
        <v>148</v>
      </c>
      <c r="BM228" s="216" t="s">
        <v>427</v>
      </c>
    </row>
    <row r="229" spans="1:47" s="2" customFormat="1" ht="12">
      <c r="A229" s="39"/>
      <c r="B229" s="40"/>
      <c r="C229" s="41"/>
      <c r="D229" s="218" t="s">
        <v>155</v>
      </c>
      <c r="E229" s="41"/>
      <c r="F229" s="219" t="s">
        <v>956</v>
      </c>
      <c r="G229" s="41"/>
      <c r="H229" s="41"/>
      <c r="I229" s="220"/>
      <c r="J229" s="41"/>
      <c r="K229" s="41"/>
      <c r="L229" s="45"/>
      <c r="M229" s="221"/>
      <c r="N229" s="222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155</v>
      </c>
      <c r="AU229" s="18" t="s">
        <v>86</v>
      </c>
    </row>
    <row r="230" spans="1:51" s="13" customFormat="1" ht="12">
      <c r="A230" s="13"/>
      <c r="B230" s="227"/>
      <c r="C230" s="228"/>
      <c r="D230" s="218" t="s">
        <v>182</v>
      </c>
      <c r="E230" s="229" t="s">
        <v>37</v>
      </c>
      <c r="F230" s="230" t="s">
        <v>952</v>
      </c>
      <c r="G230" s="228"/>
      <c r="H230" s="231">
        <v>26.565</v>
      </c>
      <c r="I230" s="232"/>
      <c r="J230" s="228"/>
      <c r="K230" s="228"/>
      <c r="L230" s="233"/>
      <c r="M230" s="234"/>
      <c r="N230" s="235"/>
      <c r="O230" s="235"/>
      <c r="P230" s="235"/>
      <c r="Q230" s="235"/>
      <c r="R230" s="235"/>
      <c r="S230" s="235"/>
      <c r="T230" s="236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7" t="s">
        <v>182</v>
      </c>
      <c r="AU230" s="237" t="s">
        <v>86</v>
      </c>
      <c r="AV230" s="13" t="s">
        <v>86</v>
      </c>
      <c r="AW230" s="13" t="s">
        <v>38</v>
      </c>
      <c r="AX230" s="13" t="s">
        <v>77</v>
      </c>
      <c r="AY230" s="237" t="s">
        <v>149</v>
      </c>
    </row>
    <row r="231" spans="1:51" s="14" customFormat="1" ht="12">
      <c r="A231" s="14"/>
      <c r="B231" s="238"/>
      <c r="C231" s="239"/>
      <c r="D231" s="218" t="s">
        <v>182</v>
      </c>
      <c r="E231" s="240" t="s">
        <v>37</v>
      </c>
      <c r="F231" s="241" t="s">
        <v>187</v>
      </c>
      <c r="G231" s="239"/>
      <c r="H231" s="242">
        <v>26.565</v>
      </c>
      <c r="I231" s="243"/>
      <c r="J231" s="239"/>
      <c r="K231" s="239"/>
      <c r="L231" s="244"/>
      <c r="M231" s="245"/>
      <c r="N231" s="246"/>
      <c r="O231" s="246"/>
      <c r="P231" s="246"/>
      <c r="Q231" s="246"/>
      <c r="R231" s="246"/>
      <c r="S231" s="246"/>
      <c r="T231" s="247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8" t="s">
        <v>182</v>
      </c>
      <c r="AU231" s="248" t="s">
        <v>86</v>
      </c>
      <c r="AV231" s="14" t="s">
        <v>148</v>
      </c>
      <c r="AW231" s="14" t="s">
        <v>38</v>
      </c>
      <c r="AX231" s="14" t="s">
        <v>21</v>
      </c>
      <c r="AY231" s="248" t="s">
        <v>149</v>
      </c>
    </row>
    <row r="232" spans="1:65" s="2" customFormat="1" ht="16.5" customHeight="1">
      <c r="A232" s="39"/>
      <c r="B232" s="40"/>
      <c r="C232" s="205" t="s">
        <v>317</v>
      </c>
      <c r="D232" s="205" t="s">
        <v>151</v>
      </c>
      <c r="E232" s="206" t="s">
        <v>957</v>
      </c>
      <c r="F232" s="207" t="s">
        <v>958</v>
      </c>
      <c r="G232" s="208" t="s">
        <v>174</v>
      </c>
      <c r="H232" s="209">
        <v>26.565</v>
      </c>
      <c r="I232" s="210"/>
      <c r="J232" s="211">
        <f>ROUND(I232*H232,2)</f>
        <v>0</v>
      </c>
      <c r="K232" s="207" t="s">
        <v>37</v>
      </c>
      <c r="L232" s="45"/>
      <c r="M232" s="212" t="s">
        <v>37</v>
      </c>
      <c r="N232" s="213" t="s">
        <v>50</v>
      </c>
      <c r="O232" s="85"/>
      <c r="P232" s="214">
        <f>O232*H232</f>
        <v>0</v>
      </c>
      <c r="Q232" s="214">
        <v>0</v>
      </c>
      <c r="R232" s="214">
        <f>Q232*H232</f>
        <v>0</v>
      </c>
      <c r="S232" s="214">
        <v>0</v>
      </c>
      <c r="T232" s="215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6" t="s">
        <v>148</v>
      </c>
      <c r="AT232" s="216" t="s">
        <v>151</v>
      </c>
      <c r="AU232" s="216" t="s">
        <v>86</v>
      </c>
      <c r="AY232" s="18" t="s">
        <v>149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8" t="s">
        <v>148</v>
      </c>
      <c r="BK232" s="217">
        <f>ROUND(I232*H232,2)</f>
        <v>0</v>
      </c>
      <c r="BL232" s="18" t="s">
        <v>148</v>
      </c>
      <c r="BM232" s="216" t="s">
        <v>431</v>
      </c>
    </row>
    <row r="233" spans="1:47" s="2" customFormat="1" ht="12">
      <c r="A233" s="39"/>
      <c r="B233" s="40"/>
      <c r="C233" s="41"/>
      <c r="D233" s="218" t="s">
        <v>155</v>
      </c>
      <c r="E233" s="41"/>
      <c r="F233" s="219" t="s">
        <v>958</v>
      </c>
      <c r="G233" s="41"/>
      <c r="H233" s="41"/>
      <c r="I233" s="220"/>
      <c r="J233" s="41"/>
      <c r="K233" s="41"/>
      <c r="L233" s="45"/>
      <c r="M233" s="221"/>
      <c r="N233" s="222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155</v>
      </c>
      <c r="AU233" s="18" t="s">
        <v>86</v>
      </c>
    </row>
    <row r="234" spans="1:65" s="2" customFormat="1" ht="21.75" customHeight="1">
      <c r="A234" s="39"/>
      <c r="B234" s="40"/>
      <c r="C234" s="205" t="s">
        <v>323</v>
      </c>
      <c r="D234" s="205" t="s">
        <v>151</v>
      </c>
      <c r="E234" s="206" t="s">
        <v>959</v>
      </c>
      <c r="F234" s="207" t="s">
        <v>960</v>
      </c>
      <c r="G234" s="208" t="s">
        <v>174</v>
      </c>
      <c r="H234" s="209">
        <v>6</v>
      </c>
      <c r="I234" s="210"/>
      <c r="J234" s="211">
        <f>ROUND(I234*H234,2)</f>
        <v>0</v>
      </c>
      <c r="K234" s="207" t="s">
        <v>37</v>
      </c>
      <c r="L234" s="45"/>
      <c r="M234" s="212" t="s">
        <v>37</v>
      </c>
      <c r="N234" s="213" t="s">
        <v>50</v>
      </c>
      <c r="O234" s="85"/>
      <c r="P234" s="214">
        <f>O234*H234</f>
        <v>0</v>
      </c>
      <c r="Q234" s="214">
        <v>0</v>
      </c>
      <c r="R234" s="214">
        <f>Q234*H234</f>
        <v>0</v>
      </c>
      <c r="S234" s="214">
        <v>0</v>
      </c>
      <c r="T234" s="21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148</v>
      </c>
      <c r="AT234" s="216" t="s">
        <v>151</v>
      </c>
      <c r="AU234" s="216" t="s">
        <v>86</v>
      </c>
      <c r="AY234" s="18" t="s">
        <v>149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148</v>
      </c>
      <c r="BK234" s="217">
        <f>ROUND(I234*H234,2)</f>
        <v>0</v>
      </c>
      <c r="BL234" s="18" t="s">
        <v>148</v>
      </c>
      <c r="BM234" s="216" t="s">
        <v>434</v>
      </c>
    </row>
    <row r="235" spans="1:47" s="2" customFormat="1" ht="12">
      <c r="A235" s="39"/>
      <c r="B235" s="40"/>
      <c r="C235" s="41"/>
      <c r="D235" s="218" t="s">
        <v>155</v>
      </c>
      <c r="E235" s="41"/>
      <c r="F235" s="219" t="s">
        <v>960</v>
      </c>
      <c r="G235" s="41"/>
      <c r="H235" s="41"/>
      <c r="I235" s="220"/>
      <c r="J235" s="41"/>
      <c r="K235" s="41"/>
      <c r="L235" s="45"/>
      <c r="M235" s="221"/>
      <c r="N235" s="222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155</v>
      </c>
      <c r="AU235" s="18" t="s">
        <v>86</v>
      </c>
    </row>
    <row r="236" spans="1:51" s="13" customFormat="1" ht="12">
      <c r="A236" s="13"/>
      <c r="B236" s="227"/>
      <c r="C236" s="228"/>
      <c r="D236" s="218" t="s">
        <v>182</v>
      </c>
      <c r="E236" s="229" t="s">
        <v>37</v>
      </c>
      <c r="F236" s="230" t="s">
        <v>961</v>
      </c>
      <c r="G236" s="228"/>
      <c r="H236" s="231">
        <v>6</v>
      </c>
      <c r="I236" s="232"/>
      <c r="J236" s="228"/>
      <c r="K236" s="228"/>
      <c r="L236" s="233"/>
      <c r="M236" s="234"/>
      <c r="N236" s="235"/>
      <c r="O236" s="235"/>
      <c r="P236" s="235"/>
      <c r="Q236" s="235"/>
      <c r="R236" s="235"/>
      <c r="S236" s="235"/>
      <c r="T236" s="23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7" t="s">
        <v>182</v>
      </c>
      <c r="AU236" s="237" t="s">
        <v>86</v>
      </c>
      <c r="AV236" s="13" t="s">
        <v>86</v>
      </c>
      <c r="AW236" s="13" t="s">
        <v>38</v>
      </c>
      <c r="AX236" s="13" t="s">
        <v>77</v>
      </c>
      <c r="AY236" s="237" t="s">
        <v>149</v>
      </c>
    </row>
    <row r="237" spans="1:51" s="14" customFormat="1" ht="12">
      <c r="A237" s="14"/>
      <c r="B237" s="238"/>
      <c r="C237" s="239"/>
      <c r="D237" s="218" t="s">
        <v>182</v>
      </c>
      <c r="E237" s="240" t="s">
        <v>37</v>
      </c>
      <c r="F237" s="241" t="s">
        <v>187</v>
      </c>
      <c r="G237" s="239"/>
      <c r="H237" s="242">
        <v>6</v>
      </c>
      <c r="I237" s="243"/>
      <c r="J237" s="239"/>
      <c r="K237" s="239"/>
      <c r="L237" s="244"/>
      <c r="M237" s="245"/>
      <c r="N237" s="246"/>
      <c r="O237" s="246"/>
      <c r="P237" s="246"/>
      <c r="Q237" s="246"/>
      <c r="R237" s="246"/>
      <c r="S237" s="246"/>
      <c r="T237" s="247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8" t="s">
        <v>182</v>
      </c>
      <c r="AU237" s="248" t="s">
        <v>86</v>
      </c>
      <c r="AV237" s="14" t="s">
        <v>148</v>
      </c>
      <c r="AW237" s="14" t="s">
        <v>38</v>
      </c>
      <c r="AX237" s="14" t="s">
        <v>21</v>
      </c>
      <c r="AY237" s="248" t="s">
        <v>149</v>
      </c>
    </row>
    <row r="238" spans="1:65" s="2" customFormat="1" ht="21.75" customHeight="1">
      <c r="A238" s="39"/>
      <c r="B238" s="40"/>
      <c r="C238" s="205" t="s">
        <v>328</v>
      </c>
      <c r="D238" s="205" t="s">
        <v>151</v>
      </c>
      <c r="E238" s="206" t="s">
        <v>962</v>
      </c>
      <c r="F238" s="207" t="s">
        <v>963</v>
      </c>
      <c r="G238" s="208" t="s">
        <v>174</v>
      </c>
      <c r="H238" s="209">
        <v>6</v>
      </c>
      <c r="I238" s="210"/>
      <c r="J238" s="211">
        <f>ROUND(I238*H238,2)</f>
        <v>0</v>
      </c>
      <c r="K238" s="207" t="s">
        <v>37</v>
      </c>
      <c r="L238" s="45"/>
      <c r="M238" s="212" t="s">
        <v>37</v>
      </c>
      <c r="N238" s="213" t="s">
        <v>50</v>
      </c>
      <c r="O238" s="85"/>
      <c r="P238" s="214">
        <f>O238*H238</f>
        <v>0</v>
      </c>
      <c r="Q238" s="214">
        <v>0</v>
      </c>
      <c r="R238" s="214">
        <f>Q238*H238</f>
        <v>0</v>
      </c>
      <c r="S238" s="214">
        <v>0</v>
      </c>
      <c r="T238" s="215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6" t="s">
        <v>148</v>
      </c>
      <c r="AT238" s="216" t="s">
        <v>151</v>
      </c>
      <c r="AU238" s="216" t="s">
        <v>86</v>
      </c>
      <c r="AY238" s="18" t="s">
        <v>149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8" t="s">
        <v>148</v>
      </c>
      <c r="BK238" s="217">
        <f>ROUND(I238*H238,2)</f>
        <v>0</v>
      </c>
      <c r="BL238" s="18" t="s">
        <v>148</v>
      </c>
      <c r="BM238" s="216" t="s">
        <v>435</v>
      </c>
    </row>
    <row r="239" spans="1:47" s="2" customFormat="1" ht="12">
      <c r="A239" s="39"/>
      <c r="B239" s="40"/>
      <c r="C239" s="41"/>
      <c r="D239" s="218" t="s">
        <v>155</v>
      </c>
      <c r="E239" s="41"/>
      <c r="F239" s="219" t="s">
        <v>963</v>
      </c>
      <c r="G239" s="41"/>
      <c r="H239" s="41"/>
      <c r="I239" s="220"/>
      <c r="J239" s="41"/>
      <c r="K239" s="41"/>
      <c r="L239" s="45"/>
      <c r="M239" s="221"/>
      <c r="N239" s="222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155</v>
      </c>
      <c r="AU239" s="18" t="s">
        <v>86</v>
      </c>
    </row>
    <row r="240" spans="1:65" s="2" customFormat="1" ht="16.5" customHeight="1">
      <c r="A240" s="39"/>
      <c r="B240" s="40"/>
      <c r="C240" s="205" t="s">
        <v>332</v>
      </c>
      <c r="D240" s="205" t="s">
        <v>151</v>
      </c>
      <c r="E240" s="206" t="s">
        <v>964</v>
      </c>
      <c r="F240" s="207" t="s">
        <v>965</v>
      </c>
      <c r="G240" s="208" t="s">
        <v>539</v>
      </c>
      <c r="H240" s="209">
        <v>29.095</v>
      </c>
      <c r="I240" s="210"/>
      <c r="J240" s="211">
        <f>ROUND(I240*H240,2)</f>
        <v>0</v>
      </c>
      <c r="K240" s="207" t="s">
        <v>37</v>
      </c>
      <c r="L240" s="45"/>
      <c r="M240" s="212" t="s">
        <v>37</v>
      </c>
      <c r="N240" s="213" t="s">
        <v>50</v>
      </c>
      <c r="O240" s="85"/>
      <c r="P240" s="214">
        <f>O240*H240</f>
        <v>0</v>
      </c>
      <c r="Q240" s="214">
        <v>0</v>
      </c>
      <c r="R240" s="214">
        <f>Q240*H240</f>
        <v>0</v>
      </c>
      <c r="S240" s="214">
        <v>0</v>
      </c>
      <c r="T240" s="215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6" t="s">
        <v>148</v>
      </c>
      <c r="AT240" s="216" t="s">
        <v>151</v>
      </c>
      <c r="AU240" s="216" t="s">
        <v>86</v>
      </c>
      <c r="AY240" s="18" t="s">
        <v>149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8" t="s">
        <v>148</v>
      </c>
      <c r="BK240" s="217">
        <f>ROUND(I240*H240,2)</f>
        <v>0</v>
      </c>
      <c r="BL240" s="18" t="s">
        <v>148</v>
      </c>
      <c r="BM240" s="216" t="s">
        <v>437</v>
      </c>
    </row>
    <row r="241" spans="1:47" s="2" customFormat="1" ht="12">
      <c r="A241" s="39"/>
      <c r="B241" s="40"/>
      <c r="C241" s="41"/>
      <c r="D241" s="218" t="s">
        <v>155</v>
      </c>
      <c r="E241" s="41"/>
      <c r="F241" s="219" t="s">
        <v>965</v>
      </c>
      <c r="G241" s="41"/>
      <c r="H241" s="41"/>
      <c r="I241" s="220"/>
      <c r="J241" s="41"/>
      <c r="K241" s="41"/>
      <c r="L241" s="45"/>
      <c r="M241" s="221"/>
      <c r="N241" s="222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155</v>
      </c>
      <c r="AU241" s="18" t="s">
        <v>86</v>
      </c>
    </row>
    <row r="242" spans="1:65" s="2" customFormat="1" ht="16.5" customHeight="1">
      <c r="A242" s="39"/>
      <c r="B242" s="40"/>
      <c r="C242" s="205" t="s">
        <v>337</v>
      </c>
      <c r="D242" s="205" t="s">
        <v>151</v>
      </c>
      <c r="E242" s="206" t="s">
        <v>966</v>
      </c>
      <c r="F242" s="207" t="s">
        <v>967</v>
      </c>
      <c r="G242" s="208" t="s">
        <v>174</v>
      </c>
      <c r="H242" s="209">
        <v>152.547</v>
      </c>
      <c r="I242" s="210"/>
      <c r="J242" s="211">
        <f>ROUND(I242*H242,2)</f>
        <v>0</v>
      </c>
      <c r="K242" s="207" t="s">
        <v>37</v>
      </c>
      <c r="L242" s="45"/>
      <c r="M242" s="212" t="s">
        <v>37</v>
      </c>
      <c r="N242" s="213" t="s">
        <v>50</v>
      </c>
      <c r="O242" s="85"/>
      <c r="P242" s="214">
        <f>O242*H242</f>
        <v>0</v>
      </c>
      <c r="Q242" s="214">
        <v>0</v>
      </c>
      <c r="R242" s="214">
        <f>Q242*H242</f>
        <v>0</v>
      </c>
      <c r="S242" s="214">
        <v>0</v>
      </c>
      <c r="T242" s="215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6" t="s">
        <v>148</v>
      </c>
      <c r="AT242" s="216" t="s">
        <v>151</v>
      </c>
      <c r="AU242" s="216" t="s">
        <v>86</v>
      </c>
      <c r="AY242" s="18" t="s">
        <v>149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8" t="s">
        <v>148</v>
      </c>
      <c r="BK242" s="217">
        <f>ROUND(I242*H242,2)</f>
        <v>0</v>
      </c>
      <c r="BL242" s="18" t="s">
        <v>148</v>
      </c>
      <c r="BM242" s="216" t="s">
        <v>438</v>
      </c>
    </row>
    <row r="243" spans="1:47" s="2" customFormat="1" ht="12">
      <c r="A243" s="39"/>
      <c r="B243" s="40"/>
      <c r="C243" s="41"/>
      <c r="D243" s="218" t="s">
        <v>155</v>
      </c>
      <c r="E243" s="41"/>
      <c r="F243" s="219" t="s">
        <v>967</v>
      </c>
      <c r="G243" s="41"/>
      <c r="H243" s="41"/>
      <c r="I243" s="220"/>
      <c r="J243" s="41"/>
      <c r="K243" s="41"/>
      <c r="L243" s="45"/>
      <c r="M243" s="221"/>
      <c r="N243" s="222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155</v>
      </c>
      <c r="AU243" s="18" t="s">
        <v>86</v>
      </c>
    </row>
    <row r="244" spans="1:51" s="13" customFormat="1" ht="12">
      <c r="A244" s="13"/>
      <c r="B244" s="227"/>
      <c r="C244" s="228"/>
      <c r="D244" s="218" t="s">
        <v>182</v>
      </c>
      <c r="E244" s="229" t="s">
        <v>37</v>
      </c>
      <c r="F244" s="230" t="s">
        <v>968</v>
      </c>
      <c r="G244" s="228"/>
      <c r="H244" s="231">
        <v>77.872</v>
      </c>
      <c r="I244" s="232"/>
      <c r="J244" s="228"/>
      <c r="K244" s="228"/>
      <c r="L244" s="233"/>
      <c r="M244" s="234"/>
      <c r="N244" s="235"/>
      <c r="O244" s="235"/>
      <c r="P244" s="235"/>
      <c r="Q244" s="235"/>
      <c r="R244" s="235"/>
      <c r="S244" s="235"/>
      <c r="T244" s="23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7" t="s">
        <v>182</v>
      </c>
      <c r="AU244" s="237" t="s">
        <v>86</v>
      </c>
      <c r="AV244" s="13" t="s">
        <v>86</v>
      </c>
      <c r="AW244" s="13" t="s">
        <v>38</v>
      </c>
      <c r="AX244" s="13" t="s">
        <v>77</v>
      </c>
      <c r="AY244" s="237" t="s">
        <v>149</v>
      </c>
    </row>
    <row r="245" spans="1:51" s="13" customFormat="1" ht="12">
      <c r="A245" s="13"/>
      <c r="B245" s="227"/>
      <c r="C245" s="228"/>
      <c r="D245" s="218" t="s">
        <v>182</v>
      </c>
      <c r="E245" s="229" t="s">
        <v>37</v>
      </c>
      <c r="F245" s="230" t="s">
        <v>969</v>
      </c>
      <c r="G245" s="228"/>
      <c r="H245" s="231">
        <v>15.28</v>
      </c>
      <c r="I245" s="232"/>
      <c r="J245" s="228"/>
      <c r="K245" s="228"/>
      <c r="L245" s="233"/>
      <c r="M245" s="234"/>
      <c r="N245" s="235"/>
      <c r="O245" s="235"/>
      <c r="P245" s="235"/>
      <c r="Q245" s="235"/>
      <c r="R245" s="235"/>
      <c r="S245" s="235"/>
      <c r="T245" s="23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7" t="s">
        <v>182</v>
      </c>
      <c r="AU245" s="237" t="s">
        <v>86</v>
      </c>
      <c r="AV245" s="13" t="s">
        <v>86</v>
      </c>
      <c r="AW245" s="13" t="s">
        <v>38</v>
      </c>
      <c r="AX245" s="13" t="s">
        <v>77</v>
      </c>
      <c r="AY245" s="237" t="s">
        <v>149</v>
      </c>
    </row>
    <row r="246" spans="1:51" s="13" customFormat="1" ht="12">
      <c r="A246" s="13"/>
      <c r="B246" s="227"/>
      <c r="C246" s="228"/>
      <c r="D246" s="218" t="s">
        <v>182</v>
      </c>
      <c r="E246" s="229" t="s">
        <v>37</v>
      </c>
      <c r="F246" s="230" t="s">
        <v>970</v>
      </c>
      <c r="G246" s="228"/>
      <c r="H246" s="231">
        <v>7.56</v>
      </c>
      <c r="I246" s="232"/>
      <c r="J246" s="228"/>
      <c r="K246" s="228"/>
      <c r="L246" s="233"/>
      <c r="M246" s="234"/>
      <c r="N246" s="235"/>
      <c r="O246" s="235"/>
      <c r="P246" s="235"/>
      <c r="Q246" s="235"/>
      <c r="R246" s="235"/>
      <c r="S246" s="235"/>
      <c r="T246" s="23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7" t="s">
        <v>182</v>
      </c>
      <c r="AU246" s="237" t="s">
        <v>86</v>
      </c>
      <c r="AV246" s="13" t="s">
        <v>86</v>
      </c>
      <c r="AW246" s="13" t="s">
        <v>38</v>
      </c>
      <c r="AX246" s="13" t="s">
        <v>77</v>
      </c>
      <c r="AY246" s="237" t="s">
        <v>149</v>
      </c>
    </row>
    <row r="247" spans="1:51" s="15" customFormat="1" ht="12">
      <c r="A247" s="15"/>
      <c r="B247" s="262"/>
      <c r="C247" s="263"/>
      <c r="D247" s="218" t="s">
        <v>182</v>
      </c>
      <c r="E247" s="264" t="s">
        <v>37</v>
      </c>
      <c r="F247" s="265" t="s">
        <v>971</v>
      </c>
      <c r="G247" s="263"/>
      <c r="H247" s="266">
        <v>100.712</v>
      </c>
      <c r="I247" s="267"/>
      <c r="J247" s="263"/>
      <c r="K247" s="263"/>
      <c r="L247" s="268"/>
      <c r="M247" s="269"/>
      <c r="N247" s="270"/>
      <c r="O247" s="270"/>
      <c r="P247" s="270"/>
      <c r="Q247" s="270"/>
      <c r="R247" s="270"/>
      <c r="S247" s="270"/>
      <c r="T247" s="271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72" t="s">
        <v>182</v>
      </c>
      <c r="AU247" s="272" t="s">
        <v>86</v>
      </c>
      <c r="AV247" s="15" t="s">
        <v>158</v>
      </c>
      <c r="AW247" s="15" t="s">
        <v>38</v>
      </c>
      <c r="AX247" s="15" t="s">
        <v>77</v>
      </c>
      <c r="AY247" s="272" t="s">
        <v>149</v>
      </c>
    </row>
    <row r="248" spans="1:51" s="13" customFormat="1" ht="12">
      <c r="A248" s="13"/>
      <c r="B248" s="227"/>
      <c r="C248" s="228"/>
      <c r="D248" s="218" t="s">
        <v>182</v>
      </c>
      <c r="E248" s="229" t="s">
        <v>37</v>
      </c>
      <c r="F248" s="230" t="s">
        <v>972</v>
      </c>
      <c r="G248" s="228"/>
      <c r="H248" s="231">
        <v>44.1</v>
      </c>
      <c r="I248" s="232"/>
      <c r="J248" s="228"/>
      <c r="K248" s="228"/>
      <c r="L248" s="233"/>
      <c r="M248" s="234"/>
      <c r="N248" s="235"/>
      <c r="O248" s="235"/>
      <c r="P248" s="235"/>
      <c r="Q248" s="235"/>
      <c r="R248" s="235"/>
      <c r="S248" s="235"/>
      <c r="T248" s="236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7" t="s">
        <v>182</v>
      </c>
      <c r="AU248" s="237" t="s">
        <v>86</v>
      </c>
      <c r="AV248" s="13" t="s">
        <v>86</v>
      </c>
      <c r="AW248" s="13" t="s">
        <v>38</v>
      </c>
      <c r="AX248" s="13" t="s">
        <v>77</v>
      </c>
      <c r="AY248" s="237" t="s">
        <v>149</v>
      </c>
    </row>
    <row r="249" spans="1:51" s="13" customFormat="1" ht="12">
      <c r="A249" s="13"/>
      <c r="B249" s="227"/>
      <c r="C249" s="228"/>
      <c r="D249" s="218" t="s">
        <v>182</v>
      </c>
      <c r="E249" s="229" t="s">
        <v>37</v>
      </c>
      <c r="F249" s="230" t="s">
        <v>973</v>
      </c>
      <c r="G249" s="228"/>
      <c r="H249" s="231">
        <v>7.735</v>
      </c>
      <c r="I249" s="232"/>
      <c r="J249" s="228"/>
      <c r="K249" s="228"/>
      <c r="L249" s="233"/>
      <c r="M249" s="234"/>
      <c r="N249" s="235"/>
      <c r="O249" s="235"/>
      <c r="P249" s="235"/>
      <c r="Q249" s="235"/>
      <c r="R249" s="235"/>
      <c r="S249" s="235"/>
      <c r="T249" s="236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7" t="s">
        <v>182</v>
      </c>
      <c r="AU249" s="237" t="s">
        <v>86</v>
      </c>
      <c r="AV249" s="13" t="s">
        <v>86</v>
      </c>
      <c r="AW249" s="13" t="s">
        <v>38</v>
      </c>
      <c r="AX249" s="13" t="s">
        <v>77</v>
      </c>
      <c r="AY249" s="237" t="s">
        <v>149</v>
      </c>
    </row>
    <row r="250" spans="1:51" s="15" customFormat="1" ht="12">
      <c r="A250" s="15"/>
      <c r="B250" s="262"/>
      <c r="C250" s="263"/>
      <c r="D250" s="218" t="s">
        <v>182</v>
      </c>
      <c r="E250" s="264" t="s">
        <v>37</v>
      </c>
      <c r="F250" s="265" t="s">
        <v>974</v>
      </c>
      <c r="G250" s="263"/>
      <c r="H250" s="266">
        <v>51.835</v>
      </c>
      <c r="I250" s="267"/>
      <c r="J250" s="263"/>
      <c r="K250" s="263"/>
      <c r="L250" s="268"/>
      <c r="M250" s="269"/>
      <c r="N250" s="270"/>
      <c r="O250" s="270"/>
      <c r="P250" s="270"/>
      <c r="Q250" s="270"/>
      <c r="R250" s="270"/>
      <c r="S250" s="270"/>
      <c r="T250" s="271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72" t="s">
        <v>182</v>
      </c>
      <c r="AU250" s="272" t="s">
        <v>86</v>
      </c>
      <c r="AV250" s="15" t="s">
        <v>158</v>
      </c>
      <c r="AW250" s="15" t="s">
        <v>38</v>
      </c>
      <c r="AX250" s="15" t="s">
        <v>77</v>
      </c>
      <c r="AY250" s="272" t="s">
        <v>149</v>
      </c>
    </row>
    <row r="251" spans="1:51" s="14" customFormat="1" ht="12">
      <c r="A251" s="14"/>
      <c r="B251" s="238"/>
      <c r="C251" s="239"/>
      <c r="D251" s="218" t="s">
        <v>182</v>
      </c>
      <c r="E251" s="240" t="s">
        <v>37</v>
      </c>
      <c r="F251" s="241" t="s">
        <v>187</v>
      </c>
      <c r="G251" s="239"/>
      <c r="H251" s="242">
        <v>152.54700000000003</v>
      </c>
      <c r="I251" s="243"/>
      <c r="J251" s="239"/>
      <c r="K251" s="239"/>
      <c r="L251" s="244"/>
      <c r="M251" s="245"/>
      <c r="N251" s="246"/>
      <c r="O251" s="246"/>
      <c r="P251" s="246"/>
      <c r="Q251" s="246"/>
      <c r="R251" s="246"/>
      <c r="S251" s="246"/>
      <c r="T251" s="247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8" t="s">
        <v>182</v>
      </c>
      <c r="AU251" s="248" t="s">
        <v>86</v>
      </c>
      <c r="AV251" s="14" t="s">
        <v>148</v>
      </c>
      <c r="AW251" s="14" t="s">
        <v>38</v>
      </c>
      <c r="AX251" s="14" t="s">
        <v>21</v>
      </c>
      <c r="AY251" s="248" t="s">
        <v>149</v>
      </c>
    </row>
    <row r="252" spans="1:65" s="2" customFormat="1" ht="16.5" customHeight="1">
      <c r="A252" s="39"/>
      <c r="B252" s="40"/>
      <c r="C252" s="205" t="s">
        <v>342</v>
      </c>
      <c r="D252" s="205" t="s">
        <v>151</v>
      </c>
      <c r="E252" s="206" t="s">
        <v>975</v>
      </c>
      <c r="F252" s="207" t="s">
        <v>976</v>
      </c>
      <c r="G252" s="208" t="s">
        <v>174</v>
      </c>
      <c r="H252" s="209">
        <v>152.547</v>
      </c>
      <c r="I252" s="210"/>
      <c r="J252" s="211">
        <f>ROUND(I252*H252,2)</f>
        <v>0</v>
      </c>
      <c r="K252" s="207" t="s">
        <v>37</v>
      </c>
      <c r="L252" s="45"/>
      <c r="M252" s="212" t="s">
        <v>37</v>
      </c>
      <c r="N252" s="213" t="s">
        <v>50</v>
      </c>
      <c r="O252" s="85"/>
      <c r="P252" s="214">
        <f>O252*H252</f>
        <v>0</v>
      </c>
      <c r="Q252" s="214">
        <v>0</v>
      </c>
      <c r="R252" s="214">
        <f>Q252*H252</f>
        <v>0</v>
      </c>
      <c r="S252" s="214">
        <v>0</v>
      </c>
      <c r="T252" s="215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16" t="s">
        <v>148</v>
      </c>
      <c r="AT252" s="216" t="s">
        <v>151</v>
      </c>
      <c r="AU252" s="216" t="s">
        <v>86</v>
      </c>
      <c r="AY252" s="18" t="s">
        <v>149</v>
      </c>
      <c r="BE252" s="217">
        <f>IF(N252="základní",J252,0)</f>
        <v>0</v>
      </c>
      <c r="BF252" s="217">
        <f>IF(N252="snížená",J252,0)</f>
        <v>0</v>
      </c>
      <c r="BG252" s="217">
        <f>IF(N252="zákl. přenesená",J252,0)</f>
        <v>0</v>
      </c>
      <c r="BH252" s="217">
        <f>IF(N252="sníž. přenesená",J252,0)</f>
        <v>0</v>
      </c>
      <c r="BI252" s="217">
        <f>IF(N252="nulová",J252,0)</f>
        <v>0</v>
      </c>
      <c r="BJ252" s="18" t="s">
        <v>148</v>
      </c>
      <c r="BK252" s="217">
        <f>ROUND(I252*H252,2)</f>
        <v>0</v>
      </c>
      <c r="BL252" s="18" t="s">
        <v>148</v>
      </c>
      <c r="BM252" s="216" t="s">
        <v>439</v>
      </c>
    </row>
    <row r="253" spans="1:47" s="2" customFormat="1" ht="12">
      <c r="A253" s="39"/>
      <c r="B253" s="40"/>
      <c r="C253" s="41"/>
      <c r="D253" s="218" t="s">
        <v>155</v>
      </c>
      <c r="E253" s="41"/>
      <c r="F253" s="219" t="s">
        <v>976</v>
      </c>
      <c r="G253" s="41"/>
      <c r="H253" s="41"/>
      <c r="I253" s="220"/>
      <c r="J253" s="41"/>
      <c r="K253" s="41"/>
      <c r="L253" s="45"/>
      <c r="M253" s="221"/>
      <c r="N253" s="222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155</v>
      </c>
      <c r="AU253" s="18" t="s">
        <v>86</v>
      </c>
    </row>
    <row r="254" spans="1:65" s="2" customFormat="1" ht="16.5" customHeight="1">
      <c r="A254" s="39"/>
      <c r="B254" s="40"/>
      <c r="C254" s="205" t="s">
        <v>346</v>
      </c>
      <c r="D254" s="205" t="s">
        <v>151</v>
      </c>
      <c r="E254" s="206" t="s">
        <v>977</v>
      </c>
      <c r="F254" s="207" t="s">
        <v>978</v>
      </c>
      <c r="G254" s="208" t="s">
        <v>340</v>
      </c>
      <c r="H254" s="209">
        <v>3.491</v>
      </c>
      <c r="I254" s="210"/>
      <c r="J254" s="211">
        <f>ROUND(I254*H254,2)</f>
        <v>0</v>
      </c>
      <c r="K254" s="207" t="s">
        <v>37</v>
      </c>
      <c r="L254" s="45"/>
      <c r="M254" s="212" t="s">
        <v>37</v>
      </c>
      <c r="N254" s="213" t="s">
        <v>50</v>
      </c>
      <c r="O254" s="85"/>
      <c r="P254" s="214">
        <f>O254*H254</f>
        <v>0</v>
      </c>
      <c r="Q254" s="214">
        <v>0</v>
      </c>
      <c r="R254" s="214">
        <f>Q254*H254</f>
        <v>0</v>
      </c>
      <c r="S254" s="214">
        <v>0</v>
      </c>
      <c r="T254" s="215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16" t="s">
        <v>148</v>
      </c>
      <c r="AT254" s="216" t="s">
        <v>151</v>
      </c>
      <c r="AU254" s="216" t="s">
        <v>86</v>
      </c>
      <c r="AY254" s="18" t="s">
        <v>149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18" t="s">
        <v>148</v>
      </c>
      <c r="BK254" s="217">
        <f>ROUND(I254*H254,2)</f>
        <v>0</v>
      </c>
      <c r="BL254" s="18" t="s">
        <v>148</v>
      </c>
      <c r="BM254" s="216" t="s">
        <v>441</v>
      </c>
    </row>
    <row r="255" spans="1:47" s="2" customFormat="1" ht="12">
      <c r="A255" s="39"/>
      <c r="B255" s="40"/>
      <c r="C255" s="41"/>
      <c r="D255" s="218" t="s">
        <v>155</v>
      </c>
      <c r="E255" s="41"/>
      <c r="F255" s="219" t="s">
        <v>978</v>
      </c>
      <c r="G255" s="41"/>
      <c r="H255" s="41"/>
      <c r="I255" s="220"/>
      <c r="J255" s="41"/>
      <c r="K255" s="41"/>
      <c r="L255" s="45"/>
      <c r="M255" s="221"/>
      <c r="N255" s="222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155</v>
      </c>
      <c r="AU255" s="18" t="s">
        <v>86</v>
      </c>
    </row>
    <row r="256" spans="1:65" s="2" customFormat="1" ht="16.5" customHeight="1">
      <c r="A256" s="39"/>
      <c r="B256" s="40"/>
      <c r="C256" s="205" t="s">
        <v>394</v>
      </c>
      <c r="D256" s="205" t="s">
        <v>151</v>
      </c>
      <c r="E256" s="206" t="s">
        <v>979</v>
      </c>
      <c r="F256" s="207" t="s">
        <v>980</v>
      </c>
      <c r="G256" s="208" t="s">
        <v>539</v>
      </c>
      <c r="H256" s="209">
        <v>0.576</v>
      </c>
      <c r="I256" s="210"/>
      <c r="J256" s="211">
        <f>ROUND(I256*H256,2)</f>
        <v>0</v>
      </c>
      <c r="K256" s="207" t="s">
        <v>37</v>
      </c>
      <c r="L256" s="45"/>
      <c r="M256" s="212" t="s">
        <v>37</v>
      </c>
      <c r="N256" s="213" t="s">
        <v>50</v>
      </c>
      <c r="O256" s="85"/>
      <c r="P256" s="214">
        <f>O256*H256</f>
        <v>0</v>
      </c>
      <c r="Q256" s="214">
        <v>0</v>
      </c>
      <c r="R256" s="214">
        <f>Q256*H256</f>
        <v>0</v>
      </c>
      <c r="S256" s="214">
        <v>0</v>
      </c>
      <c r="T256" s="215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6" t="s">
        <v>148</v>
      </c>
      <c r="AT256" s="216" t="s">
        <v>151</v>
      </c>
      <c r="AU256" s="216" t="s">
        <v>86</v>
      </c>
      <c r="AY256" s="18" t="s">
        <v>149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8" t="s">
        <v>148</v>
      </c>
      <c r="BK256" s="217">
        <f>ROUND(I256*H256,2)</f>
        <v>0</v>
      </c>
      <c r="BL256" s="18" t="s">
        <v>148</v>
      </c>
      <c r="BM256" s="216" t="s">
        <v>443</v>
      </c>
    </row>
    <row r="257" spans="1:47" s="2" customFormat="1" ht="12">
      <c r="A257" s="39"/>
      <c r="B257" s="40"/>
      <c r="C257" s="41"/>
      <c r="D257" s="218" t="s">
        <v>155</v>
      </c>
      <c r="E257" s="41"/>
      <c r="F257" s="219" t="s">
        <v>980</v>
      </c>
      <c r="G257" s="41"/>
      <c r="H257" s="41"/>
      <c r="I257" s="220"/>
      <c r="J257" s="41"/>
      <c r="K257" s="41"/>
      <c r="L257" s="45"/>
      <c r="M257" s="221"/>
      <c r="N257" s="222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155</v>
      </c>
      <c r="AU257" s="18" t="s">
        <v>86</v>
      </c>
    </row>
    <row r="258" spans="1:51" s="13" customFormat="1" ht="12">
      <c r="A258" s="13"/>
      <c r="B258" s="227"/>
      <c r="C258" s="228"/>
      <c r="D258" s="218" t="s">
        <v>182</v>
      </c>
      <c r="E258" s="229" t="s">
        <v>37</v>
      </c>
      <c r="F258" s="230" t="s">
        <v>981</v>
      </c>
      <c r="G258" s="228"/>
      <c r="H258" s="231">
        <v>0.576</v>
      </c>
      <c r="I258" s="232"/>
      <c r="J258" s="228"/>
      <c r="K258" s="228"/>
      <c r="L258" s="233"/>
      <c r="M258" s="234"/>
      <c r="N258" s="235"/>
      <c r="O258" s="235"/>
      <c r="P258" s="235"/>
      <c r="Q258" s="235"/>
      <c r="R258" s="235"/>
      <c r="S258" s="235"/>
      <c r="T258" s="23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7" t="s">
        <v>182</v>
      </c>
      <c r="AU258" s="237" t="s">
        <v>86</v>
      </c>
      <c r="AV258" s="13" t="s">
        <v>86</v>
      </c>
      <c r="AW258" s="13" t="s">
        <v>38</v>
      </c>
      <c r="AX258" s="13" t="s">
        <v>77</v>
      </c>
      <c r="AY258" s="237" t="s">
        <v>149</v>
      </c>
    </row>
    <row r="259" spans="1:51" s="14" customFormat="1" ht="12">
      <c r="A259" s="14"/>
      <c r="B259" s="238"/>
      <c r="C259" s="239"/>
      <c r="D259" s="218" t="s">
        <v>182</v>
      </c>
      <c r="E259" s="240" t="s">
        <v>37</v>
      </c>
      <c r="F259" s="241" t="s">
        <v>187</v>
      </c>
      <c r="G259" s="239"/>
      <c r="H259" s="242">
        <v>0.576</v>
      </c>
      <c r="I259" s="243"/>
      <c r="J259" s="239"/>
      <c r="K259" s="239"/>
      <c r="L259" s="244"/>
      <c r="M259" s="245"/>
      <c r="N259" s="246"/>
      <c r="O259" s="246"/>
      <c r="P259" s="246"/>
      <c r="Q259" s="246"/>
      <c r="R259" s="246"/>
      <c r="S259" s="246"/>
      <c r="T259" s="247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8" t="s">
        <v>182</v>
      </c>
      <c r="AU259" s="248" t="s">
        <v>86</v>
      </c>
      <c r="AV259" s="14" t="s">
        <v>148</v>
      </c>
      <c r="AW259" s="14" t="s">
        <v>38</v>
      </c>
      <c r="AX259" s="14" t="s">
        <v>21</v>
      </c>
      <c r="AY259" s="248" t="s">
        <v>149</v>
      </c>
    </row>
    <row r="260" spans="1:65" s="2" customFormat="1" ht="16.5" customHeight="1">
      <c r="A260" s="39"/>
      <c r="B260" s="40"/>
      <c r="C260" s="205" t="s">
        <v>445</v>
      </c>
      <c r="D260" s="205" t="s">
        <v>151</v>
      </c>
      <c r="E260" s="206" t="s">
        <v>982</v>
      </c>
      <c r="F260" s="207" t="s">
        <v>983</v>
      </c>
      <c r="G260" s="208" t="s">
        <v>340</v>
      </c>
      <c r="H260" s="209">
        <v>0.1</v>
      </c>
      <c r="I260" s="210"/>
      <c r="J260" s="211">
        <f>ROUND(I260*H260,2)</f>
        <v>0</v>
      </c>
      <c r="K260" s="207" t="s">
        <v>37</v>
      </c>
      <c r="L260" s="45"/>
      <c r="M260" s="212" t="s">
        <v>37</v>
      </c>
      <c r="N260" s="213" t="s">
        <v>50</v>
      </c>
      <c r="O260" s="85"/>
      <c r="P260" s="214">
        <f>O260*H260</f>
        <v>0</v>
      </c>
      <c r="Q260" s="214">
        <v>0</v>
      </c>
      <c r="R260" s="214">
        <f>Q260*H260</f>
        <v>0</v>
      </c>
      <c r="S260" s="214">
        <v>0</v>
      </c>
      <c r="T260" s="215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16" t="s">
        <v>148</v>
      </c>
      <c r="AT260" s="216" t="s">
        <v>151</v>
      </c>
      <c r="AU260" s="216" t="s">
        <v>86</v>
      </c>
      <c r="AY260" s="18" t="s">
        <v>149</v>
      </c>
      <c r="BE260" s="217">
        <f>IF(N260="základní",J260,0)</f>
        <v>0</v>
      </c>
      <c r="BF260" s="217">
        <f>IF(N260="snížená",J260,0)</f>
        <v>0</v>
      </c>
      <c r="BG260" s="217">
        <f>IF(N260="zákl. přenesená",J260,0)</f>
        <v>0</v>
      </c>
      <c r="BH260" s="217">
        <f>IF(N260="sníž. přenesená",J260,0)</f>
        <v>0</v>
      </c>
      <c r="BI260" s="217">
        <f>IF(N260="nulová",J260,0)</f>
        <v>0</v>
      </c>
      <c r="BJ260" s="18" t="s">
        <v>148</v>
      </c>
      <c r="BK260" s="217">
        <f>ROUND(I260*H260,2)</f>
        <v>0</v>
      </c>
      <c r="BL260" s="18" t="s">
        <v>148</v>
      </c>
      <c r="BM260" s="216" t="s">
        <v>446</v>
      </c>
    </row>
    <row r="261" spans="1:47" s="2" customFormat="1" ht="12">
      <c r="A261" s="39"/>
      <c r="B261" s="40"/>
      <c r="C261" s="41"/>
      <c r="D261" s="218" t="s">
        <v>155</v>
      </c>
      <c r="E261" s="41"/>
      <c r="F261" s="219" t="s">
        <v>983</v>
      </c>
      <c r="G261" s="41"/>
      <c r="H261" s="41"/>
      <c r="I261" s="220"/>
      <c r="J261" s="41"/>
      <c r="K261" s="41"/>
      <c r="L261" s="45"/>
      <c r="M261" s="221"/>
      <c r="N261" s="222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155</v>
      </c>
      <c r="AU261" s="18" t="s">
        <v>86</v>
      </c>
    </row>
    <row r="262" spans="1:65" s="2" customFormat="1" ht="16.5" customHeight="1">
      <c r="A262" s="39"/>
      <c r="B262" s="40"/>
      <c r="C262" s="205" t="s">
        <v>396</v>
      </c>
      <c r="D262" s="205" t="s">
        <v>151</v>
      </c>
      <c r="E262" s="206" t="s">
        <v>984</v>
      </c>
      <c r="F262" s="207" t="s">
        <v>985</v>
      </c>
      <c r="G262" s="208" t="s">
        <v>174</v>
      </c>
      <c r="H262" s="209">
        <v>1.455</v>
      </c>
      <c r="I262" s="210"/>
      <c r="J262" s="211">
        <f>ROUND(I262*H262,2)</f>
        <v>0</v>
      </c>
      <c r="K262" s="207" t="s">
        <v>37</v>
      </c>
      <c r="L262" s="45"/>
      <c r="M262" s="212" t="s">
        <v>37</v>
      </c>
      <c r="N262" s="213" t="s">
        <v>50</v>
      </c>
      <c r="O262" s="85"/>
      <c r="P262" s="214">
        <f>O262*H262</f>
        <v>0</v>
      </c>
      <c r="Q262" s="214">
        <v>0</v>
      </c>
      <c r="R262" s="214">
        <f>Q262*H262</f>
        <v>0</v>
      </c>
      <c r="S262" s="214">
        <v>0</v>
      </c>
      <c r="T262" s="215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6" t="s">
        <v>148</v>
      </c>
      <c r="AT262" s="216" t="s">
        <v>151</v>
      </c>
      <c r="AU262" s="216" t="s">
        <v>86</v>
      </c>
      <c r="AY262" s="18" t="s">
        <v>149</v>
      </c>
      <c r="BE262" s="217">
        <f>IF(N262="základní",J262,0)</f>
        <v>0</v>
      </c>
      <c r="BF262" s="217">
        <f>IF(N262="snížená",J262,0)</f>
        <v>0</v>
      </c>
      <c r="BG262" s="217">
        <f>IF(N262="zákl. přenesená",J262,0)</f>
        <v>0</v>
      </c>
      <c r="BH262" s="217">
        <f>IF(N262="sníž. přenesená",J262,0)</f>
        <v>0</v>
      </c>
      <c r="BI262" s="217">
        <f>IF(N262="nulová",J262,0)</f>
        <v>0</v>
      </c>
      <c r="BJ262" s="18" t="s">
        <v>148</v>
      </c>
      <c r="BK262" s="217">
        <f>ROUND(I262*H262,2)</f>
        <v>0</v>
      </c>
      <c r="BL262" s="18" t="s">
        <v>148</v>
      </c>
      <c r="BM262" s="216" t="s">
        <v>448</v>
      </c>
    </row>
    <row r="263" spans="1:47" s="2" customFormat="1" ht="12">
      <c r="A263" s="39"/>
      <c r="B263" s="40"/>
      <c r="C263" s="41"/>
      <c r="D263" s="218" t="s">
        <v>155</v>
      </c>
      <c r="E263" s="41"/>
      <c r="F263" s="219" t="s">
        <v>985</v>
      </c>
      <c r="G263" s="41"/>
      <c r="H263" s="41"/>
      <c r="I263" s="220"/>
      <c r="J263" s="41"/>
      <c r="K263" s="41"/>
      <c r="L263" s="45"/>
      <c r="M263" s="221"/>
      <c r="N263" s="222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155</v>
      </c>
      <c r="AU263" s="18" t="s">
        <v>86</v>
      </c>
    </row>
    <row r="264" spans="1:51" s="13" customFormat="1" ht="12">
      <c r="A264" s="13"/>
      <c r="B264" s="227"/>
      <c r="C264" s="228"/>
      <c r="D264" s="218" t="s">
        <v>182</v>
      </c>
      <c r="E264" s="229" t="s">
        <v>37</v>
      </c>
      <c r="F264" s="230" t="s">
        <v>986</v>
      </c>
      <c r="G264" s="228"/>
      <c r="H264" s="231">
        <v>1.455</v>
      </c>
      <c r="I264" s="232"/>
      <c r="J264" s="228"/>
      <c r="K264" s="228"/>
      <c r="L264" s="233"/>
      <c r="M264" s="234"/>
      <c r="N264" s="235"/>
      <c r="O264" s="235"/>
      <c r="P264" s="235"/>
      <c r="Q264" s="235"/>
      <c r="R264" s="235"/>
      <c r="S264" s="235"/>
      <c r="T264" s="23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7" t="s">
        <v>182</v>
      </c>
      <c r="AU264" s="237" t="s">
        <v>86</v>
      </c>
      <c r="AV264" s="13" t="s">
        <v>86</v>
      </c>
      <c r="AW264" s="13" t="s">
        <v>38</v>
      </c>
      <c r="AX264" s="13" t="s">
        <v>77</v>
      </c>
      <c r="AY264" s="237" t="s">
        <v>149</v>
      </c>
    </row>
    <row r="265" spans="1:51" s="14" customFormat="1" ht="12">
      <c r="A265" s="14"/>
      <c r="B265" s="238"/>
      <c r="C265" s="239"/>
      <c r="D265" s="218" t="s">
        <v>182</v>
      </c>
      <c r="E265" s="240" t="s">
        <v>37</v>
      </c>
      <c r="F265" s="241" t="s">
        <v>187</v>
      </c>
      <c r="G265" s="239"/>
      <c r="H265" s="242">
        <v>1.455</v>
      </c>
      <c r="I265" s="243"/>
      <c r="J265" s="239"/>
      <c r="K265" s="239"/>
      <c r="L265" s="244"/>
      <c r="M265" s="245"/>
      <c r="N265" s="246"/>
      <c r="O265" s="246"/>
      <c r="P265" s="246"/>
      <c r="Q265" s="246"/>
      <c r="R265" s="246"/>
      <c r="S265" s="246"/>
      <c r="T265" s="247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8" t="s">
        <v>182</v>
      </c>
      <c r="AU265" s="248" t="s">
        <v>86</v>
      </c>
      <c r="AV265" s="14" t="s">
        <v>148</v>
      </c>
      <c r="AW265" s="14" t="s">
        <v>38</v>
      </c>
      <c r="AX265" s="14" t="s">
        <v>21</v>
      </c>
      <c r="AY265" s="248" t="s">
        <v>149</v>
      </c>
    </row>
    <row r="266" spans="1:65" s="2" customFormat="1" ht="16.5" customHeight="1">
      <c r="A266" s="39"/>
      <c r="B266" s="40"/>
      <c r="C266" s="205" t="s">
        <v>449</v>
      </c>
      <c r="D266" s="205" t="s">
        <v>151</v>
      </c>
      <c r="E266" s="206" t="s">
        <v>987</v>
      </c>
      <c r="F266" s="207" t="s">
        <v>988</v>
      </c>
      <c r="G266" s="208" t="s">
        <v>174</v>
      </c>
      <c r="H266" s="209">
        <v>1.455</v>
      </c>
      <c r="I266" s="210"/>
      <c r="J266" s="211">
        <f>ROUND(I266*H266,2)</f>
        <v>0</v>
      </c>
      <c r="K266" s="207" t="s">
        <v>37</v>
      </c>
      <c r="L266" s="45"/>
      <c r="M266" s="212" t="s">
        <v>37</v>
      </c>
      <c r="N266" s="213" t="s">
        <v>50</v>
      </c>
      <c r="O266" s="85"/>
      <c r="P266" s="214">
        <f>O266*H266</f>
        <v>0</v>
      </c>
      <c r="Q266" s="214">
        <v>0</v>
      </c>
      <c r="R266" s="214">
        <f>Q266*H266</f>
        <v>0</v>
      </c>
      <c r="S266" s="214">
        <v>0</v>
      </c>
      <c r="T266" s="215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16" t="s">
        <v>148</v>
      </c>
      <c r="AT266" s="216" t="s">
        <v>151</v>
      </c>
      <c r="AU266" s="216" t="s">
        <v>86</v>
      </c>
      <c r="AY266" s="18" t="s">
        <v>149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8" t="s">
        <v>148</v>
      </c>
      <c r="BK266" s="217">
        <f>ROUND(I266*H266,2)</f>
        <v>0</v>
      </c>
      <c r="BL266" s="18" t="s">
        <v>148</v>
      </c>
      <c r="BM266" s="216" t="s">
        <v>450</v>
      </c>
    </row>
    <row r="267" spans="1:47" s="2" customFormat="1" ht="12">
      <c r="A267" s="39"/>
      <c r="B267" s="40"/>
      <c r="C267" s="41"/>
      <c r="D267" s="218" t="s">
        <v>155</v>
      </c>
      <c r="E267" s="41"/>
      <c r="F267" s="219" t="s">
        <v>988</v>
      </c>
      <c r="G267" s="41"/>
      <c r="H267" s="41"/>
      <c r="I267" s="220"/>
      <c r="J267" s="41"/>
      <c r="K267" s="41"/>
      <c r="L267" s="45"/>
      <c r="M267" s="221"/>
      <c r="N267" s="222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155</v>
      </c>
      <c r="AU267" s="18" t="s">
        <v>86</v>
      </c>
    </row>
    <row r="268" spans="1:63" s="12" customFormat="1" ht="22.8" customHeight="1">
      <c r="A268" s="12"/>
      <c r="B268" s="189"/>
      <c r="C268" s="190"/>
      <c r="D268" s="191" t="s">
        <v>76</v>
      </c>
      <c r="E268" s="203" t="s">
        <v>161</v>
      </c>
      <c r="F268" s="203" t="s">
        <v>989</v>
      </c>
      <c r="G268" s="190"/>
      <c r="H268" s="190"/>
      <c r="I268" s="193"/>
      <c r="J268" s="204">
        <f>BK268</f>
        <v>0</v>
      </c>
      <c r="K268" s="190"/>
      <c r="L268" s="195"/>
      <c r="M268" s="196"/>
      <c r="N268" s="197"/>
      <c r="O268" s="197"/>
      <c r="P268" s="198">
        <f>SUM(P269:P486)</f>
        <v>0</v>
      </c>
      <c r="Q268" s="197"/>
      <c r="R268" s="198">
        <f>SUM(R269:R486)</f>
        <v>0</v>
      </c>
      <c r="S268" s="197"/>
      <c r="T268" s="199">
        <f>SUM(T269:T486)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00" t="s">
        <v>21</v>
      </c>
      <c r="AT268" s="201" t="s">
        <v>76</v>
      </c>
      <c r="AU268" s="201" t="s">
        <v>21</v>
      </c>
      <c r="AY268" s="200" t="s">
        <v>149</v>
      </c>
      <c r="BK268" s="202">
        <f>SUM(BK269:BK486)</f>
        <v>0</v>
      </c>
    </row>
    <row r="269" spans="1:65" s="2" customFormat="1" ht="16.5" customHeight="1">
      <c r="A269" s="39"/>
      <c r="B269" s="40"/>
      <c r="C269" s="205" t="s">
        <v>398</v>
      </c>
      <c r="D269" s="205" t="s">
        <v>151</v>
      </c>
      <c r="E269" s="206" t="s">
        <v>990</v>
      </c>
      <c r="F269" s="207" t="s">
        <v>991</v>
      </c>
      <c r="G269" s="208" t="s">
        <v>174</v>
      </c>
      <c r="H269" s="209">
        <v>706.093</v>
      </c>
      <c r="I269" s="210"/>
      <c r="J269" s="211">
        <f>ROUND(I269*H269,2)</f>
        <v>0</v>
      </c>
      <c r="K269" s="207" t="s">
        <v>37</v>
      </c>
      <c r="L269" s="45"/>
      <c r="M269" s="212" t="s">
        <v>37</v>
      </c>
      <c r="N269" s="213" t="s">
        <v>50</v>
      </c>
      <c r="O269" s="85"/>
      <c r="P269" s="214">
        <f>O269*H269</f>
        <v>0</v>
      </c>
      <c r="Q269" s="214">
        <v>0</v>
      </c>
      <c r="R269" s="214">
        <f>Q269*H269</f>
        <v>0</v>
      </c>
      <c r="S269" s="214">
        <v>0</v>
      </c>
      <c r="T269" s="215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16" t="s">
        <v>148</v>
      </c>
      <c r="AT269" s="216" t="s">
        <v>151</v>
      </c>
      <c r="AU269" s="216" t="s">
        <v>86</v>
      </c>
      <c r="AY269" s="18" t="s">
        <v>149</v>
      </c>
      <c r="BE269" s="217">
        <f>IF(N269="základní",J269,0)</f>
        <v>0</v>
      </c>
      <c r="BF269" s="217">
        <f>IF(N269="snížená",J269,0)</f>
        <v>0</v>
      </c>
      <c r="BG269" s="217">
        <f>IF(N269="zákl. přenesená",J269,0)</f>
        <v>0</v>
      </c>
      <c r="BH269" s="217">
        <f>IF(N269="sníž. přenesená",J269,0)</f>
        <v>0</v>
      </c>
      <c r="BI269" s="217">
        <f>IF(N269="nulová",J269,0)</f>
        <v>0</v>
      </c>
      <c r="BJ269" s="18" t="s">
        <v>148</v>
      </c>
      <c r="BK269" s="217">
        <f>ROUND(I269*H269,2)</f>
        <v>0</v>
      </c>
      <c r="BL269" s="18" t="s">
        <v>148</v>
      </c>
      <c r="BM269" s="216" t="s">
        <v>451</v>
      </c>
    </row>
    <row r="270" spans="1:47" s="2" customFormat="1" ht="12">
      <c r="A270" s="39"/>
      <c r="B270" s="40"/>
      <c r="C270" s="41"/>
      <c r="D270" s="218" t="s">
        <v>155</v>
      </c>
      <c r="E270" s="41"/>
      <c r="F270" s="219" t="s">
        <v>991</v>
      </c>
      <c r="G270" s="41"/>
      <c r="H270" s="41"/>
      <c r="I270" s="220"/>
      <c r="J270" s="41"/>
      <c r="K270" s="41"/>
      <c r="L270" s="45"/>
      <c r="M270" s="221"/>
      <c r="N270" s="222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155</v>
      </c>
      <c r="AU270" s="18" t="s">
        <v>86</v>
      </c>
    </row>
    <row r="271" spans="1:51" s="13" customFormat="1" ht="12">
      <c r="A271" s="13"/>
      <c r="B271" s="227"/>
      <c r="C271" s="228"/>
      <c r="D271" s="218" t="s">
        <v>182</v>
      </c>
      <c r="E271" s="229" t="s">
        <v>37</v>
      </c>
      <c r="F271" s="230" t="s">
        <v>992</v>
      </c>
      <c r="G271" s="228"/>
      <c r="H271" s="231">
        <v>407.295</v>
      </c>
      <c r="I271" s="232"/>
      <c r="J271" s="228"/>
      <c r="K271" s="228"/>
      <c r="L271" s="233"/>
      <c r="M271" s="234"/>
      <c r="N271" s="235"/>
      <c r="O271" s="235"/>
      <c r="P271" s="235"/>
      <c r="Q271" s="235"/>
      <c r="R271" s="235"/>
      <c r="S271" s="235"/>
      <c r="T271" s="236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7" t="s">
        <v>182</v>
      </c>
      <c r="AU271" s="237" t="s">
        <v>86</v>
      </c>
      <c r="AV271" s="13" t="s">
        <v>86</v>
      </c>
      <c r="AW271" s="13" t="s">
        <v>38</v>
      </c>
      <c r="AX271" s="13" t="s">
        <v>77</v>
      </c>
      <c r="AY271" s="237" t="s">
        <v>149</v>
      </c>
    </row>
    <row r="272" spans="1:51" s="13" customFormat="1" ht="12">
      <c r="A272" s="13"/>
      <c r="B272" s="227"/>
      <c r="C272" s="228"/>
      <c r="D272" s="218" t="s">
        <v>182</v>
      </c>
      <c r="E272" s="229" t="s">
        <v>37</v>
      </c>
      <c r="F272" s="230" t="s">
        <v>993</v>
      </c>
      <c r="G272" s="228"/>
      <c r="H272" s="231">
        <v>-79.632</v>
      </c>
      <c r="I272" s="232"/>
      <c r="J272" s="228"/>
      <c r="K272" s="228"/>
      <c r="L272" s="233"/>
      <c r="M272" s="234"/>
      <c r="N272" s="235"/>
      <c r="O272" s="235"/>
      <c r="P272" s="235"/>
      <c r="Q272" s="235"/>
      <c r="R272" s="235"/>
      <c r="S272" s="235"/>
      <c r="T272" s="236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7" t="s">
        <v>182</v>
      </c>
      <c r="AU272" s="237" t="s">
        <v>86</v>
      </c>
      <c r="AV272" s="13" t="s">
        <v>86</v>
      </c>
      <c r="AW272" s="13" t="s">
        <v>38</v>
      </c>
      <c r="AX272" s="13" t="s">
        <v>77</v>
      </c>
      <c r="AY272" s="237" t="s">
        <v>149</v>
      </c>
    </row>
    <row r="273" spans="1:51" s="13" customFormat="1" ht="12">
      <c r="A273" s="13"/>
      <c r="B273" s="227"/>
      <c r="C273" s="228"/>
      <c r="D273" s="218" t="s">
        <v>182</v>
      </c>
      <c r="E273" s="229" t="s">
        <v>37</v>
      </c>
      <c r="F273" s="230" t="s">
        <v>994</v>
      </c>
      <c r="G273" s="228"/>
      <c r="H273" s="231">
        <v>32.06</v>
      </c>
      <c r="I273" s="232"/>
      <c r="J273" s="228"/>
      <c r="K273" s="228"/>
      <c r="L273" s="233"/>
      <c r="M273" s="234"/>
      <c r="N273" s="235"/>
      <c r="O273" s="235"/>
      <c r="P273" s="235"/>
      <c r="Q273" s="235"/>
      <c r="R273" s="235"/>
      <c r="S273" s="235"/>
      <c r="T273" s="23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7" t="s">
        <v>182</v>
      </c>
      <c r="AU273" s="237" t="s">
        <v>86</v>
      </c>
      <c r="AV273" s="13" t="s">
        <v>86</v>
      </c>
      <c r="AW273" s="13" t="s">
        <v>38</v>
      </c>
      <c r="AX273" s="13" t="s">
        <v>77</v>
      </c>
      <c r="AY273" s="237" t="s">
        <v>149</v>
      </c>
    </row>
    <row r="274" spans="1:51" s="15" customFormat="1" ht="12">
      <c r="A274" s="15"/>
      <c r="B274" s="262"/>
      <c r="C274" s="263"/>
      <c r="D274" s="218" t="s">
        <v>182</v>
      </c>
      <c r="E274" s="264" t="s">
        <v>37</v>
      </c>
      <c r="F274" s="265" t="s">
        <v>995</v>
      </c>
      <c r="G274" s="263"/>
      <c r="H274" s="266">
        <v>359.723</v>
      </c>
      <c r="I274" s="267"/>
      <c r="J274" s="263"/>
      <c r="K274" s="263"/>
      <c r="L274" s="268"/>
      <c r="M274" s="269"/>
      <c r="N274" s="270"/>
      <c r="O274" s="270"/>
      <c r="P274" s="270"/>
      <c r="Q274" s="270"/>
      <c r="R274" s="270"/>
      <c r="S274" s="270"/>
      <c r="T274" s="271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72" t="s">
        <v>182</v>
      </c>
      <c r="AU274" s="272" t="s">
        <v>86</v>
      </c>
      <c r="AV274" s="15" t="s">
        <v>158</v>
      </c>
      <c r="AW274" s="15" t="s">
        <v>38</v>
      </c>
      <c r="AX274" s="15" t="s">
        <v>77</v>
      </c>
      <c r="AY274" s="272" t="s">
        <v>149</v>
      </c>
    </row>
    <row r="275" spans="1:51" s="13" customFormat="1" ht="12">
      <c r="A275" s="13"/>
      <c r="B275" s="227"/>
      <c r="C275" s="228"/>
      <c r="D275" s="218" t="s">
        <v>182</v>
      </c>
      <c r="E275" s="229" t="s">
        <v>37</v>
      </c>
      <c r="F275" s="230" t="s">
        <v>996</v>
      </c>
      <c r="G275" s="228"/>
      <c r="H275" s="231">
        <v>404.91</v>
      </c>
      <c r="I275" s="232"/>
      <c r="J275" s="228"/>
      <c r="K275" s="228"/>
      <c r="L275" s="233"/>
      <c r="M275" s="234"/>
      <c r="N275" s="235"/>
      <c r="O275" s="235"/>
      <c r="P275" s="235"/>
      <c r="Q275" s="235"/>
      <c r="R275" s="235"/>
      <c r="S275" s="235"/>
      <c r="T275" s="236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7" t="s">
        <v>182</v>
      </c>
      <c r="AU275" s="237" t="s">
        <v>86</v>
      </c>
      <c r="AV275" s="13" t="s">
        <v>86</v>
      </c>
      <c r="AW275" s="13" t="s">
        <v>38</v>
      </c>
      <c r="AX275" s="13" t="s">
        <v>77</v>
      </c>
      <c r="AY275" s="237" t="s">
        <v>149</v>
      </c>
    </row>
    <row r="276" spans="1:51" s="13" customFormat="1" ht="12">
      <c r="A276" s="13"/>
      <c r="B276" s="227"/>
      <c r="C276" s="228"/>
      <c r="D276" s="218" t="s">
        <v>182</v>
      </c>
      <c r="E276" s="229" t="s">
        <v>37</v>
      </c>
      <c r="F276" s="230" t="s">
        <v>997</v>
      </c>
      <c r="G276" s="228"/>
      <c r="H276" s="231">
        <v>-128.26</v>
      </c>
      <c r="I276" s="232"/>
      <c r="J276" s="228"/>
      <c r="K276" s="228"/>
      <c r="L276" s="233"/>
      <c r="M276" s="234"/>
      <c r="N276" s="235"/>
      <c r="O276" s="235"/>
      <c r="P276" s="235"/>
      <c r="Q276" s="235"/>
      <c r="R276" s="235"/>
      <c r="S276" s="235"/>
      <c r="T276" s="23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7" t="s">
        <v>182</v>
      </c>
      <c r="AU276" s="237" t="s">
        <v>86</v>
      </c>
      <c r="AV276" s="13" t="s">
        <v>86</v>
      </c>
      <c r="AW276" s="13" t="s">
        <v>38</v>
      </c>
      <c r="AX276" s="13" t="s">
        <v>77</v>
      </c>
      <c r="AY276" s="237" t="s">
        <v>149</v>
      </c>
    </row>
    <row r="277" spans="1:51" s="13" customFormat="1" ht="12">
      <c r="A277" s="13"/>
      <c r="B277" s="227"/>
      <c r="C277" s="228"/>
      <c r="D277" s="218" t="s">
        <v>182</v>
      </c>
      <c r="E277" s="229" t="s">
        <v>37</v>
      </c>
      <c r="F277" s="230" t="s">
        <v>998</v>
      </c>
      <c r="G277" s="228"/>
      <c r="H277" s="231">
        <v>22.92</v>
      </c>
      <c r="I277" s="232"/>
      <c r="J277" s="228"/>
      <c r="K277" s="228"/>
      <c r="L277" s="233"/>
      <c r="M277" s="234"/>
      <c r="N277" s="235"/>
      <c r="O277" s="235"/>
      <c r="P277" s="235"/>
      <c r="Q277" s="235"/>
      <c r="R277" s="235"/>
      <c r="S277" s="235"/>
      <c r="T277" s="236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7" t="s">
        <v>182</v>
      </c>
      <c r="AU277" s="237" t="s">
        <v>86</v>
      </c>
      <c r="AV277" s="13" t="s">
        <v>86</v>
      </c>
      <c r="AW277" s="13" t="s">
        <v>38</v>
      </c>
      <c r="AX277" s="13" t="s">
        <v>77</v>
      </c>
      <c r="AY277" s="237" t="s">
        <v>149</v>
      </c>
    </row>
    <row r="278" spans="1:51" s="15" customFormat="1" ht="12">
      <c r="A278" s="15"/>
      <c r="B278" s="262"/>
      <c r="C278" s="263"/>
      <c r="D278" s="218" t="s">
        <v>182</v>
      </c>
      <c r="E278" s="264" t="s">
        <v>37</v>
      </c>
      <c r="F278" s="265" t="s">
        <v>999</v>
      </c>
      <c r="G278" s="263"/>
      <c r="H278" s="266">
        <v>299.57000000000005</v>
      </c>
      <c r="I278" s="267"/>
      <c r="J278" s="263"/>
      <c r="K278" s="263"/>
      <c r="L278" s="268"/>
      <c r="M278" s="269"/>
      <c r="N278" s="270"/>
      <c r="O278" s="270"/>
      <c r="P278" s="270"/>
      <c r="Q278" s="270"/>
      <c r="R278" s="270"/>
      <c r="S278" s="270"/>
      <c r="T278" s="271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72" t="s">
        <v>182</v>
      </c>
      <c r="AU278" s="272" t="s">
        <v>86</v>
      </c>
      <c r="AV278" s="15" t="s">
        <v>158</v>
      </c>
      <c r="AW278" s="15" t="s">
        <v>38</v>
      </c>
      <c r="AX278" s="15" t="s">
        <v>77</v>
      </c>
      <c r="AY278" s="272" t="s">
        <v>149</v>
      </c>
    </row>
    <row r="279" spans="1:51" s="13" customFormat="1" ht="12">
      <c r="A279" s="13"/>
      <c r="B279" s="227"/>
      <c r="C279" s="228"/>
      <c r="D279" s="218" t="s">
        <v>182</v>
      </c>
      <c r="E279" s="229" t="s">
        <v>37</v>
      </c>
      <c r="F279" s="230" t="s">
        <v>1000</v>
      </c>
      <c r="G279" s="228"/>
      <c r="H279" s="231">
        <v>46.8</v>
      </c>
      <c r="I279" s="232"/>
      <c r="J279" s="228"/>
      <c r="K279" s="228"/>
      <c r="L279" s="233"/>
      <c r="M279" s="234"/>
      <c r="N279" s="235"/>
      <c r="O279" s="235"/>
      <c r="P279" s="235"/>
      <c r="Q279" s="235"/>
      <c r="R279" s="235"/>
      <c r="S279" s="235"/>
      <c r="T279" s="236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7" t="s">
        <v>182</v>
      </c>
      <c r="AU279" s="237" t="s">
        <v>86</v>
      </c>
      <c r="AV279" s="13" t="s">
        <v>86</v>
      </c>
      <c r="AW279" s="13" t="s">
        <v>38</v>
      </c>
      <c r="AX279" s="13" t="s">
        <v>77</v>
      </c>
      <c r="AY279" s="237" t="s">
        <v>149</v>
      </c>
    </row>
    <row r="280" spans="1:51" s="14" customFormat="1" ht="12">
      <c r="A280" s="14"/>
      <c r="B280" s="238"/>
      <c r="C280" s="239"/>
      <c r="D280" s="218" t="s">
        <v>182</v>
      </c>
      <c r="E280" s="240" t="s">
        <v>37</v>
      </c>
      <c r="F280" s="241" t="s">
        <v>187</v>
      </c>
      <c r="G280" s="239"/>
      <c r="H280" s="242">
        <v>706.093</v>
      </c>
      <c r="I280" s="243"/>
      <c r="J280" s="239"/>
      <c r="K280" s="239"/>
      <c r="L280" s="244"/>
      <c r="M280" s="245"/>
      <c r="N280" s="246"/>
      <c r="O280" s="246"/>
      <c r="P280" s="246"/>
      <c r="Q280" s="246"/>
      <c r="R280" s="246"/>
      <c r="S280" s="246"/>
      <c r="T280" s="247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8" t="s">
        <v>182</v>
      </c>
      <c r="AU280" s="248" t="s">
        <v>86</v>
      </c>
      <c r="AV280" s="14" t="s">
        <v>148</v>
      </c>
      <c r="AW280" s="14" t="s">
        <v>38</v>
      </c>
      <c r="AX280" s="14" t="s">
        <v>21</v>
      </c>
      <c r="AY280" s="248" t="s">
        <v>149</v>
      </c>
    </row>
    <row r="281" spans="1:65" s="2" customFormat="1" ht="16.5" customHeight="1">
      <c r="A281" s="39"/>
      <c r="B281" s="40"/>
      <c r="C281" s="205" t="s">
        <v>453</v>
      </c>
      <c r="D281" s="205" t="s">
        <v>151</v>
      </c>
      <c r="E281" s="206" t="s">
        <v>1001</v>
      </c>
      <c r="F281" s="207" t="s">
        <v>1002</v>
      </c>
      <c r="G281" s="208" t="s">
        <v>174</v>
      </c>
      <c r="H281" s="209">
        <v>46.8</v>
      </c>
      <c r="I281" s="210"/>
      <c r="J281" s="211">
        <f>ROUND(I281*H281,2)</f>
        <v>0</v>
      </c>
      <c r="K281" s="207" t="s">
        <v>37</v>
      </c>
      <c r="L281" s="45"/>
      <c r="M281" s="212" t="s">
        <v>37</v>
      </c>
      <c r="N281" s="213" t="s">
        <v>50</v>
      </c>
      <c r="O281" s="85"/>
      <c r="P281" s="214">
        <f>O281*H281</f>
        <v>0</v>
      </c>
      <c r="Q281" s="214">
        <v>0</v>
      </c>
      <c r="R281" s="214">
        <f>Q281*H281</f>
        <v>0</v>
      </c>
      <c r="S281" s="214">
        <v>0</v>
      </c>
      <c r="T281" s="215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16" t="s">
        <v>148</v>
      </c>
      <c r="AT281" s="216" t="s">
        <v>151</v>
      </c>
      <c r="AU281" s="216" t="s">
        <v>86</v>
      </c>
      <c r="AY281" s="18" t="s">
        <v>149</v>
      </c>
      <c r="BE281" s="217">
        <f>IF(N281="základní",J281,0)</f>
        <v>0</v>
      </c>
      <c r="BF281" s="217">
        <f>IF(N281="snížená",J281,0)</f>
        <v>0</v>
      </c>
      <c r="BG281" s="217">
        <f>IF(N281="zákl. přenesená",J281,0)</f>
        <v>0</v>
      </c>
      <c r="BH281" s="217">
        <f>IF(N281="sníž. přenesená",J281,0)</f>
        <v>0</v>
      </c>
      <c r="BI281" s="217">
        <f>IF(N281="nulová",J281,0)</f>
        <v>0</v>
      </c>
      <c r="BJ281" s="18" t="s">
        <v>148</v>
      </c>
      <c r="BK281" s="217">
        <f>ROUND(I281*H281,2)</f>
        <v>0</v>
      </c>
      <c r="BL281" s="18" t="s">
        <v>148</v>
      </c>
      <c r="BM281" s="216" t="s">
        <v>454</v>
      </c>
    </row>
    <row r="282" spans="1:47" s="2" customFormat="1" ht="12">
      <c r="A282" s="39"/>
      <c r="B282" s="40"/>
      <c r="C282" s="41"/>
      <c r="D282" s="218" t="s">
        <v>155</v>
      </c>
      <c r="E282" s="41"/>
      <c r="F282" s="219" t="s">
        <v>1002</v>
      </c>
      <c r="G282" s="41"/>
      <c r="H282" s="41"/>
      <c r="I282" s="220"/>
      <c r="J282" s="41"/>
      <c r="K282" s="41"/>
      <c r="L282" s="45"/>
      <c r="M282" s="221"/>
      <c r="N282" s="222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155</v>
      </c>
      <c r="AU282" s="18" t="s">
        <v>86</v>
      </c>
    </row>
    <row r="283" spans="1:51" s="13" customFormat="1" ht="12">
      <c r="A283" s="13"/>
      <c r="B283" s="227"/>
      <c r="C283" s="228"/>
      <c r="D283" s="218" t="s">
        <v>182</v>
      </c>
      <c r="E283" s="229" t="s">
        <v>37</v>
      </c>
      <c r="F283" s="230" t="s">
        <v>1000</v>
      </c>
      <c r="G283" s="228"/>
      <c r="H283" s="231">
        <v>46.8</v>
      </c>
      <c r="I283" s="232"/>
      <c r="J283" s="228"/>
      <c r="K283" s="228"/>
      <c r="L283" s="233"/>
      <c r="M283" s="234"/>
      <c r="N283" s="235"/>
      <c r="O283" s="235"/>
      <c r="P283" s="235"/>
      <c r="Q283" s="235"/>
      <c r="R283" s="235"/>
      <c r="S283" s="235"/>
      <c r="T283" s="236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7" t="s">
        <v>182</v>
      </c>
      <c r="AU283" s="237" t="s">
        <v>86</v>
      </c>
      <c r="AV283" s="13" t="s">
        <v>86</v>
      </c>
      <c r="AW283" s="13" t="s">
        <v>38</v>
      </c>
      <c r="AX283" s="13" t="s">
        <v>77</v>
      </c>
      <c r="AY283" s="237" t="s">
        <v>149</v>
      </c>
    </row>
    <row r="284" spans="1:51" s="14" customFormat="1" ht="12">
      <c r="A284" s="14"/>
      <c r="B284" s="238"/>
      <c r="C284" s="239"/>
      <c r="D284" s="218" t="s">
        <v>182</v>
      </c>
      <c r="E284" s="240" t="s">
        <v>37</v>
      </c>
      <c r="F284" s="241" t="s">
        <v>187</v>
      </c>
      <c r="G284" s="239"/>
      <c r="H284" s="242">
        <v>46.8</v>
      </c>
      <c r="I284" s="243"/>
      <c r="J284" s="239"/>
      <c r="K284" s="239"/>
      <c r="L284" s="244"/>
      <c r="M284" s="245"/>
      <c r="N284" s="246"/>
      <c r="O284" s="246"/>
      <c r="P284" s="246"/>
      <c r="Q284" s="246"/>
      <c r="R284" s="246"/>
      <c r="S284" s="246"/>
      <c r="T284" s="247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8" t="s">
        <v>182</v>
      </c>
      <c r="AU284" s="248" t="s">
        <v>86</v>
      </c>
      <c r="AV284" s="14" t="s">
        <v>148</v>
      </c>
      <c r="AW284" s="14" t="s">
        <v>38</v>
      </c>
      <c r="AX284" s="14" t="s">
        <v>21</v>
      </c>
      <c r="AY284" s="248" t="s">
        <v>149</v>
      </c>
    </row>
    <row r="285" spans="1:65" s="2" customFormat="1" ht="16.5" customHeight="1">
      <c r="A285" s="39"/>
      <c r="B285" s="40"/>
      <c r="C285" s="205" t="s">
        <v>400</v>
      </c>
      <c r="D285" s="205" t="s">
        <v>151</v>
      </c>
      <c r="E285" s="206" t="s">
        <v>1003</v>
      </c>
      <c r="F285" s="207" t="s">
        <v>1004</v>
      </c>
      <c r="G285" s="208" t="s">
        <v>174</v>
      </c>
      <c r="H285" s="209">
        <v>49.675</v>
      </c>
      <c r="I285" s="210"/>
      <c r="J285" s="211">
        <f>ROUND(I285*H285,2)</f>
        <v>0</v>
      </c>
      <c r="K285" s="207" t="s">
        <v>37</v>
      </c>
      <c r="L285" s="45"/>
      <c r="M285" s="212" t="s">
        <v>37</v>
      </c>
      <c r="N285" s="213" t="s">
        <v>50</v>
      </c>
      <c r="O285" s="85"/>
      <c r="P285" s="214">
        <f>O285*H285</f>
        <v>0</v>
      </c>
      <c r="Q285" s="214">
        <v>0</v>
      </c>
      <c r="R285" s="214">
        <f>Q285*H285</f>
        <v>0</v>
      </c>
      <c r="S285" s="214">
        <v>0</v>
      </c>
      <c r="T285" s="215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16" t="s">
        <v>148</v>
      </c>
      <c r="AT285" s="216" t="s">
        <v>151</v>
      </c>
      <c r="AU285" s="216" t="s">
        <v>86</v>
      </c>
      <c r="AY285" s="18" t="s">
        <v>149</v>
      </c>
      <c r="BE285" s="217">
        <f>IF(N285="základní",J285,0)</f>
        <v>0</v>
      </c>
      <c r="BF285" s="217">
        <f>IF(N285="snížená",J285,0)</f>
        <v>0</v>
      </c>
      <c r="BG285" s="217">
        <f>IF(N285="zákl. přenesená",J285,0)</f>
        <v>0</v>
      </c>
      <c r="BH285" s="217">
        <f>IF(N285="sníž. přenesená",J285,0)</f>
        <v>0</v>
      </c>
      <c r="BI285" s="217">
        <f>IF(N285="nulová",J285,0)</f>
        <v>0</v>
      </c>
      <c r="BJ285" s="18" t="s">
        <v>148</v>
      </c>
      <c r="BK285" s="217">
        <f>ROUND(I285*H285,2)</f>
        <v>0</v>
      </c>
      <c r="BL285" s="18" t="s">
        <v>148</v>
      </c>
      <c r="BM285" s="216" t="s">
        <v>455</v>
      </c>
    </row>
    <row r="286" spans="1:47" s="2" customFormat="1" ht="12">
      <c r="A286" s="39"/>
      <c r="B286" s="40"/>
      <c r="C286" s="41"/>
      <c r="D286" s="218" t="s">
        <v>155</v>
      </c>
      <c r="E286" s="41"/>
      <c r="F286" s="219" t="s">
        <v>1004</v>
      </c>
      <c r="G286" s="41"/>
      <c r="H286" s="41"/>
      <c r="I286" s="220"/>
      <c r="J286" s="41"/>
      <c r="K286" s="41"/>
      <c r="L286" s="45"/>
      <c r="M286" s="221"/>
      <c r="N286" s="222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155</v>
      </c>
      <c r="AU286" s="18" t="s">
        <v>86</v>
      </c>
    </row>
    <row r="287" spans="1:51" s="13" customFormat="1" ht="12">
      <c r="A287" s="13"/>
      <c r="B287" s="227"/>
      <c r="C287" s="228"/>
      <c r="D287" s="218" t="s">
        <v>182</v>
      </c>
      <c r="E287" s="229" t="s">
        <v>37</v>
      </c>
      <c r="F287" s="230" t="s">
        <v>1005</v>
      </c>
      <c r="G287" s="228"/>
      <c r="H287" s="231">
        <v>49.675</v>
      </c>
      <c r="I287" s="232"/>
      <c r="J287" s="228"/>
      <c r="K287" s="228"/>
      <c r="L287" s="233"/>
      <c r="M287" s="234"/>
      <c r="N287" s="235"/>
      <c r="O287" s="235"/>
      <c r="P287" s="235"/>
      <c r="Q287" s="235"/>
      <c r="R287" s="235"/>
      <c r="S287" s="235"/>
      <c r="T287" s="236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7" t="s">
        <v>182</v>
      </c>
      <c r="AU287" s="237" t="s">
        <v>86</v>
      </c>
      <c r="AV287" s="13" t="s">
        <v>86</v>
      </c>
      <c r="AW287" s="13" t="s">
        <v>38</v>
      </c>
      <c r="AX287" s="13" t="s">
        <v>77</v>
      </c>
      <c r="AY287" s="237" t="s">
        <v>149</v>
      </c>
    </row>
    <row r="288" spans="1:51" s="14" customFormat="1" ht="12">
      <c r="A288" s="14"/>
      <c r="B288" s="238"/>
      <c r="C288" s="239"/>
      <c r="D288" s="218" t="s">
        <v>182</v>
      </c>
      <c r="E288" s="240" t="s">
        <v>37</v>
      </c>
      <c r="F288" s="241" t="s">
        <v>187</v>
      </c>
      <c r="G288" s="239"/>
      <c r="H288" s="242">
        <v>49.675</v>
      </c>
      <c r="I288" s="243"/>
      <c r="J288" s="239"/>
      <c r="K288" s="239"/>
      <c r="L288" s="244"/>
      <c r="M288" s="245"/>
      <c r="N288" s="246"/>
      <c r="O288" s="246"/>
      <c r="P288" s="246"/>
      <c r="Q288" s="246"/>
      <c r="R288" s="246"/>
      <c r="S288" s="246"/>
      <c r="T288" s="247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8" t="s">
        <v>182</v>
      </c>
      <c r="AU288" s="248" t="s">
        <v>86</v>
      </c>
      <c r="AV288" s="14" t="s">
        <v>148</v>
      </c>
      <c r="AW288" s="14" t="s">
        <v>38</v>
      </c>
      <c r="AX288" s="14" t="s">
        <v>21</v>
      </c>
      <c r="AY288" s="248" t="s">
        <v>149</v>
      </c>
    </row>
    <row r="289" spans="1:65" s="2" customFormat="1" ht="16.5" customHeight="1">
      <c r="A289" s="39"/>
      <c r="B289" s="40"/>
      <c r="C289" s="205" t="s">
        <v>456</v>
      </c>
      <c r="D289" s="205" t="s">
        <v>151</v>
      </c>
      <c r="E289" s="206" t="s">
        <v>1006</v>
      </c>
      <c r="F289" s="207" t="s">
        <v>1007</v>
      </c>
      <c r="G289" s="208" t="s">
        <v>174</v>
      </c>
      <c r="H289" s="209">
        <v>609.618</v>
      </c>
      <c r="I289" s="210"/>
      <c r="J289" s="211">
        <f>ROUND(I289*H289,2)</f>
        <v>0</v>
      </c>
      <c r="K289" s="207" t="s">
        <v>37</v>
      </c>
      <c r="L289" s="45"/>
      <c r="M289" s="212" t="s">
        <v>37</v>
      </c>
      <c r="N289" s="213" t="s">
        <v>50</v>
      </c>
      <c r="O289" s="85"/>
      <c r="P289" s="214">
        <f>O289*H289</f>
        <v>0</v>
      </c>
      <c r="Q289" s="214">
        <v>0</v>
      </c>
      <c r="R289" s="214">
        <f>Q289*H289</f>
        <v>0</v>
      </c>
      <c r="S289" s="214">
        <v>0</v>
      </c>
      <c r="T289" s="215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16" t="s">
        <v>148</v>
      </c>
      <c r="AT289" s="216" t="s">
        <v>151</v>
      </c>
      <c r="AU289" s="216" t="s">
        <v>86</v>
      </c>
      <c r="AY289" s="18" t="s">
        <v>149</v>
      </c>
      <c r="BE289" s="217">
        <f>IF(N289="základní",J289,0)</f>
        <v>0</v>
      </c>
      <c r="BF289" s="217">
        <f>IF(N289="snížená",J289,0)</f>
        <v>0</v>
      </c>
      <c r="BG289" s="217">
        <f>IF(N289="zákl. přenesená",J289,0)</f>
        <v>0</v>
      </c>
      <c r="BH289" s="217">
        <f>IF(N289="sníž. přenesená",J289,0)</f>
        <v>0</v>
      </c>
      <c r="BI289" s="217">
        <f>IF(N289="nulová",J289,0)</f>
        <v>0</v>
      </c>
      <c r="BJ289" s="18" t="s">
        <v>148</v>
      </c>
      <c r="BK289" s="217">
        <f>ROUND(I289*H289,2)</f>
        <v>0</v>
      </c>
      <c r="BL289" s="18" t="s">
        <v>148</v>
      </c>
      <c r="BM289" s="216" t="s">
        <v>457</v>
      </c>
    </row>
    <row r="290" spans="1:47" s="2" customFormat="1" ht="12">
      <c r="A290" s="39"/>
      <c r="B290" s="40"/>
      <c r="C290" s="41"/>
      <c r="D290" s="218" t="s">
        <v>155</v>
      </c>
      <c r="E290" s="41"/>
      <c r="F290" s="219" t="s">
        <v>1007</v>
      </c>
      <c r="G290" s="41"/>
      <c r="H290" s="41"/>
      <c r="I290" s="220"/>
      <c r="J290" s="41"/>
      <c r="K290" s="41"/>
      <c r="L290" s="45"/>
      <c r="M290" s="221"/>
      <c r="N290" s="222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155</v>
      </c>
      <c r="AU290" s="18" t="s">
        <v>86</v>
      </c>
    </row>
    <row r="291" spans="1:51" s="13" customFormat="1" ht="12">
      <c r="A291" s="13"/>
      <c r="B291" s="227"/>
      <c r="C291" s="228"/>
      <c r="D291" s="218" t="s">
        <v>182</v>
      </c>
      <c r="E291" s="229" t="s">
        <v>37</v>
      </c>
      <c r="F291" s="230" t="s">
        <v>992</v>
      </c>
      <c r="G291" s="228"/>
      <c r="H291" s="231">
        <v>407.295</v>
      </c>
      <c r="I291" s="232"/>
      <c r="J291" s="228"/>
      <c r="K291" s="228"/>
      <c r="L291" s="233"/>
      <c r="M291" s="234"/>
      <c r="N291" s="235"/>
      <c r="O291" s="235"/>
      <c r="P291" s="235"/>
      <c r="Q291" s="235"/>
      <c r="R291" s="235"/>
      <c r="S291" s="235"/>
      <c r="T291" s="236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7" t="s">
        <v>182</v>
      </c>
      <c r="AU291" s="237" t="s">
        <v>86</v>
      </c>
      <c r="AV291" s="13" t="s">
        <v>86</v>
      </c>
      <c r="AW291" s="13" t="s">
        <v>38</v>
      </c>
      <c r="AX291" s="13" t="s">
        <v>77</v>
      </c>
      <c r="AY291" s="237" t="s">
        <v>149</v>
      </c>
    </row>
    <row r="292" spans="1:51" s="13" customFormat="1" ht="12">
      <c r="A292" s="13"/>
      <c r="B292" s="227"/>
      <c r="C292" s="228"/>
      <c r="D292" s="218" t="s">
        <v>182</v>
      </c>
      <c r="E292" s="229" t="s">
        <v>37</v>
      </c>
      <c r="F292" s="230" t="s">
        <v>993</v>
      </c>
      <c r="G292" s="228"/>
      <c r="H292" s="231">
        <v>-79.632</v>
      </c>
      <c r="I292" s="232"/>
      <c r="J292" s="228"/>
      <c r="K292" s="228"/>
      <c r="L292" s="233"/>
      <c r="M292" s="234"/>
      <c r="N292" s="235"/>
      <c r="O292" s="235"/>
      <c r="P292" s="235"/>
      <c r="Q292" s="235"/>
      <c r="R292" s="235"/>
      <c r="S292" s="235"/>
      <c r="T292" s="236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7" t="s">
        <v>182</v>
      </c>
      <c r="AU292" s="237" t="s">
        <v>86</v>
      </c>
      <c r="AV292" s="13" t="s">
        <v>86</v>
      </c>
      <c r="AW292" s="13" t="s">
        <v>38</v>
      </c>
      <c r="AX292" s="13" t="s">
        <v>77</v>
      </c>
      <c r="AY292" s="237" t="s">
        <v>149</v>
      </c>
    </row>
    <row r="293" spans="1:51" s="13" customFormat="1" ht="12">
      <c r="A293" s="13"/>
      <c r="B293" s="227"/>
      <c r="C293" s="228"/>
      <c r="D293" s="218" t="s">
        <v>182</v>
      </c>
      <c r="E293" s="229" t="s">
        <v>37</v>
      </c>
      <c r="F293" s="230" t="s">
        <v>994</v>
      </c>
      <c r="G293" s="228"/>
      <c r="H293" s="231">
        <v>32.06</v>
      </c>
      <c r="I293" s="232"/>
      <c r="J293" s="228"/>
      <c r="K293" s="228"/>
      <c r="L293" s="233"/>
      <c r="M293" s="234"/>
      <c r="N293" s="235"/>
      <c r="O293" s="235"/>
      <c r="P293" s="235"/>
      <c r="Q293" s="235"/>
      <c r="R293" s="235"/>
      <c r="S293" s="235"/>
      <c r="T293" s="23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7" t="s">
        <v>182</v>
      </c>
      <c r="AU293" s="237" t="s">
        <v>86</v>
      </c>
      <c r="AV293" s="13" t="s">
        <v>86</v>
      </c>
      <c r="AW293" s="13" t="s">
        <v>38</v>
      </c>
      <c r="AX293" s="13" t="s">
        <v>77</v>
      </c>
      <c r="AY293" s="237" t="s">
        <v>149</v>
      </c>
    </row>
    <row r="294" spans="1:51" s="15" customFormat="1" ht="12">
      <c r="A294" s="15"/>
      <c r="B294" s="262"/>
      <c r="C294" s="263"/>
      <c r="D294" s="218" t="s">
        <v>182</v>
      </c>
      <c r="E294" s="264" t="s">
        <v>37</v>
      </c>
      <c r="F294" s="265" t="s">
        <v>995</v>
      </c>
      <c r="G294" s="263"/>
      <c r="H294" s="266">
        <v>359.723</v>
      </c>
      <c r="I294" s="267"/>
      <c r="J294" s="263"/>
      <c r="K294" s="263"/>
      <c r="L294" s="268"/>
      <c r="M294" s="269"/>
      <c r="N294" s="270"/>
      <c r="O294" s="270"/>
      <c r="P294" s="270"/>
      <c r="Q294" s="270"/>
      <c r="R294" s="270"/>
      <c r="S294" s="270"/>
      <c r="T294" s="271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72" t="s">
        <v>182</v>
      </c>
      <c r="AU294" s="272" t="s">
        <v>86</v>
      </c>
      <c r="AV294" s="15" t="s">
        <v>158</v>
      </c>
      <c r="AW294" s="15" t="s">
        <v>38</v>
      </c>
      <c r="AX294" s="15" t="s">
        <v>77</v>
      </c>
      <c r="AY294" s="272" t="s">
        <v>149</v>
      </c>
    </row>
    <row r="295" spans="1:51" s="13" customFormat="1" ht="12">
      <c r="A295" s="13"/>
      <c r="B295" s="227"/>
      <c r="C295" s="228"/>
      <c r="D295" s="218" t="s">
        <v>182</v>
      </c>
      <c r="E295" s="229" t="s">
        <v>37</v>
      </c>
      <c r="F295" s="230" t="s">
        <v>996</v>
      </c>
      <c r="G295" s="228"/>
      <c r="H295" s="231">
        <v>404.91</v>
      </c>
      <c r="I295" s="232"/>
      <c r="J295" s="228"/>
      <c r="K295" s="228"/>
      <c r="L295" s="233"/>
      <c r="M295" s="234"/>
      <c r="N295" s="235"/>
      <c r="O295" s="235"/>
      <c r="P295" s="235"/>
      <c r="Q295" s="235"/>
      <c r="R295" s="235"/>
      <c r="S295" s="235"/>
      <c r="T295" s="23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7" t="s">
        <v>182</v>
      </c>
      <c r="AU295" s="237" t="s">
        <v>86</v>
      </c>
      <c r="AV295" s="13" t="s">
        <v>86</v>
      </c>
      <c r="AW295" s="13" t="s">
        <v>38</v>
      </c>
      <c r="AX295" s="13" t="s">
        <v>77</v>
      </c>
      <c r="AY295" s="237" t="s">
        <v>149</v>
      </c>
    </row>
    <row r="296" spans="1:51" s="13" customFormat="1" ht="12">
      <c r="A296" s="13"/>
      <c r="B296" s="227"/>
      <c r="C296" s="228"/>
      <c r="D296" s="218" t="s">
        <v>182</v>
      </c>
      <c r="E296" s="229" t="s">
        <v>37</v>
      </c>
      <c r="F296" s="230" t="s">
        <v>997</v>
      </c>
      <c r="G296" s="228"/>
      <c r="H296" s="231">
        <v>-128.26</v>
      </c>
      <c r="I296" s="232"/>
      <c r="J296" s="228"/>
      <c r="K296" s="228"/>
      <c r="L296" s="233"/>
      <c r="M296" s="234"/>
      <c r="N296" s="235"/>
      <c r="O296" s="235"/>
      <c r="P296" s="235"/>
      <c r="Q296" s="235"/>
      <c r="R296" s="235"/>
      <c r="S296" s="235"/>
      <c r="T296" s="236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7" t="s">
        <v>182</v>
      </c>
      <c r="AU296" s="237" t="s">
        <v>86</v>
      </c>
      <c r="AV296" s="13" t="s">
        <v>86</v>
      </c>
      <c r="AW296" s="13" t="s">
        <v>38</v>
      </c>
      <c r="AX296" s="13" t="s">
        <v>77</v>
      </c>
      <c r="AY296" s="237" t="s">
        <v>149</v>
      </c>
    </row>
    <row r="297" spans="1:51" s="13" customFormat="1" ht="12">
      <c r="A297" s="13"/>
      <c r="B297" s="227"/>
      <c r="C297" s="228"/>
      <c r="D297" s="218" t="s">
        <v>182</v>
      </c>
      <c r="E297" s="229" t="s">
        <v>37</v>
      </c>
      <c r="F297" s="230" t="s">
        <v>998</v>
      </c>
      <c r="G297" s="228"/>
      <c r="H297" s="231">
        <v>22.92</v>
      </c>
      <c r="I297" s="232"/>
      <c r="J297" s="228"/>
      <c r="K297" s="228"/>
      <c r="L297" s="233"/>
      <c r="M297" s="234"/>
      <c r="N297" s="235"/>
      <c r="O297" s="235"/>
      <c r="P297" s="235"/>
      <c r="Q297" s="235"/>
      <c r="R297" s="235"/>
      <c r="S297" s="235"/>
      <c r="T297" s="236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7" t="s">
        <v>182</v>
      </c>
      <c r="AU297" s="237" t="s">
        <v>86</v>
      </c>
      <c r="AV297" s="13" t="s">
        <v>86</v>
      </c>
      <c r="AW297" s="13" t="s">
        <v>38</v>
      </c>
      <c r="AX297" s="13" t="s">
        <v>77</v>
      </c>
      <c r="AY297" s="237" t="s">
        <v>149</v>
      </c>
    </row>
    <row r="298" spans="1:51" s="15" customFormat="1" ht="12">
      <c r="A298" s="15"/>
      <c r="B298" s="262"/>
      <c r="C298" s="263"/>
      <c r="D298" s="218" t="s">
        <v>182</v>
      </c>
      <c r="E298" s="264" t="s">
        <v>37</v>
      </c>
      <c r="F298" s="265" t="s">
        <v>999</v>
      </c>
      <c r="G298" s="263"/>
      <c r="H298" s="266">
        <v>299.57000000000005</v>
      </c>
      <c r="I298" s="267"/>
      <c r="J298" s="263"/>
      <c r="K298" s="263"/>
      <c r="L298" s="268"/>
      <c r="M298" s="269"/>
      <c r="N298" s="270"/>
      <c r="O298" s="270"/>
      <c r="P298" s="270"/>
      <c r="Q298" s="270"/>
      <c r="R298" s="270"/>
      <c r="S298" s="270"/>
      <c r="T298" s="271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72" t="s">
        <v>182</v>
      </c>
      <c r="AU298" s="272" t="s">
        <v>86</v>
      </c>
      <c r="AV298" s="15" t="s">
        <v>158</v>
      </c>
      <c r="AW298" s="15" t="s">
        <v>38</v>
      </c>
      <c r="AX298" s="15" t="s">
        <v>77</v>
      </c>
      <c r="AY298" s="272" t="s">
        <v>149</v>
      </c>
    </row>
    <row r="299" spans="1:51" s="13" customFormat="1" ht="12">
      <c r="A299" s="13"/>
      <c r="B299" s="227"/>
      <c r="C299" s="228"/>
      <c r="D299" s="218" t="s">
        <v>182</v>
      </c>
      <c r="E299" s="229" t="s">
        <v>37</v>
      </c>
      <c r="F299" s="230" t="s">
        <v>1008</v>
      </c>
      <c r="G299" s="228"/>
      <c r="H299" s="231">
        <v>-49.675</v>
      </c>
      <c r="I299" s="232"/>
      <c r="J299" s="228"/>
      <c r="K299" s="228"/>
      <c r="L299" s="233"/>
      <c r="M299" s="234"/>
      <c r="N299" s="235"/>
      <c r="O299" s="235"/>
      <c r="P299" s="235"/>
      <c r="Q299" s="235"/>
      <c r="R299" s="235"/>
      <c r="S299" s="235"/>
      <c r="T299" s="236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7" t="s">
        <v>182</v>
      </c>
      <c r="AU299" s="237" t="s">
        <v>86</v>
      </c>
      <c r="AV299" s="13" t="s">
        <v>86</v>
      </c>
      <c r="AW299" s="13" t="s">
        <v>38</v>
      </c>
      <c r="AX299" s="13" t="s">
        <v>77</v>
      </c>
      <c r="AY299" s="237" t="s">
        <v>149</v>
      </c>
    </row>
    <row r="300" spans="1:51" s="14" customFormat="1" ht="12">
      <c r="A300" s="14"/>
      <c r="B300" s="238"/>
      <c r="C300" s="239"/>
      <c r="D300" s="218" t="s">
        <v>182</v>
      </c>
      <c r="E300" s="240" t="s">
        <v>37</v>
      </c>
      <c r="F300" s="241" t="s">
        <v>187</v>
      </c>
      <c r="G300" s="239"/>
      <c r="H300" s="242">
        <v>609.618</v>
      </c>
      <c r="I300" s="243"/>
      <c r="J300" s="239"/>
      <c r="K300" s="239"/>
      <c r="L300" s="244"/>
      <c r="M300" s="245"/>
      <c r="N300" s="246"/>
      <c r="O300" s="246"/>
      <c r="P300" s="246"/>
      <c r="Q300" s="246"/>
      <c r="R300" s="246"/>
      <c r="S300" s="246"/>
      <c r="T300" s="247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8" t="s">
        <v>182</v>
      </c>
      <c r="AU300" s="248" t="s">
        <v>86</v>
      </c>
      <c r="AV300" s="14" t="s">
        <v>148</v>
      </c>
      <c r="AW300" s="14" t="s">
        <v>38</v>
      </c>
      <c r="AX300" s="14" t="s">
        <v>21</v>
      </c>
      <c r="AY300" s="248" t="s">
        <v>149</v>
      </c>
    </row>
    <row r="301" spans="1:65" s="2" customFormat="1" ht="16.5" customHeight="1">
      <c r="A301" s="39"/>
      <c r="B301" s="40"/>
      <c r="C301" s="205" t="s">
        <v>401</v>
      </c>
      <c r="D301" s="205" t="s">
        <v>151</v>
      </c>
      <c r="E301" s="206" t="s">
        <v>1009</v>
      </c>
      <c r="F301" s="207" t="s">
        <v>1010</v>
      </c>
      <c r="G301" s="208" t="s">
        <v>174</v>
      </c>
      <c r="H301" s="209">
        <v>209.33</v>
      </c>
      <c r="I301" s="210"/>
      <c r="J301" s="211">
        <f>ROUND(I301*H301,2)</f>
        <v>0</v>
      </c>
      <c r="K301" s="207" t="s">
        <v>37</v>
      </c>
      <c r="L301" s="45"/>
      <c r="M301" s="212" t="s">
        <v>37</v>
      </c>
      <c r="N301" s="213" t="s">
        <v>50</v>
      </c>
      <c r="O301" s="85"/>
      <c r="P301" s="214">
        <f>O301*H301</f>
        <v>0</v>
      </c>
      <c r="Q301" s="214">
        <v>0</v>
      </c>
      <c r="R301" s="214">
        <f>Q301*H301</f>
        <v>0</v>
      </c>
      <c r="S301" s="214">
        <v>0</v>
      </c>
      <c r="T301" s="215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16" t="s">
        <v>148</v>
      </c>
      <c r="AT301" s="216" t="s">
        <v>151</v>
      </c>
      <c r="AU301" s="216" t="s">
        <v>86</v>
      </c>
      <c r="AY301" s="18" t="s">
        <v>149</v>
      </c>
      <c r="BE301" s="217">
        <f>IF(N301="základní",J301,0)</f>
        <v>0</v>
      </c>
      <c r="BF301" s="217">
        <f>IF(N301="snížená",J301,0)</f>
        <v>0</v>
      </c>
      <c r="BG301" s="217">
        <f>IF(N301="zákl. přenesená",J301,0)</f>
        <v>0</v>
      </c>
      <c r="BH301" s="217">
        <f>IF(N301="sníž. přenesená",J301,0)</f>
        <v>0</v>
      </c>
      <c r="BI301" s="217">
        <f>IF(N301="nulová",J301,0)</f>
        <v>0</v>
      </c>
      <c r="BJ301" s="18" t="s">
        <v>148</v>
      </c>
      <c r="BK301" s="217">
        <f>ROUND(I301*H301,2)</f>
        <v>0</v>
      </c>
      <c r="BL301" s="18" t="s">
        <v>148</v>
      </c>
      <c r="BM301" s="216" t="s">
        <v>459</v>
      </c>
    </row>
    <row r="302" spans="1:47" s="2" customFormat="1" ht="12">
      <c r="A302" s="39"/>
      <c r="B302" s="40"/>
      <c r="C302" s="41"/>
      <c r="D302" s="218" t="s">
        <v>155</v>
      </c>
      <c r="E302" s="41"/>
      <c r="F302" s="219" t="s">
        <v>1010</v>
      </c>
      <c r="G302" s="41"/>
      <c r="H302" s="41"/>
      <c r="I302" s="220"/>
      <c r="J302" s="41"/>
      <c r="K302" s="41"/>
      <c r="L302" s="45"/>
      <c r="M302" s="221"/>
      <c r="N302" s="222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155</v>
      </c>
      <c r="AU302" s="18" t="s">
        <v>86</v>
      </c>
    </row>
    <row r="303" spans="1:51" s="13" customFormat="1" ht="12">
      <c r="A303" s="13"/>
      <c r="B303" s="227"/>
      <c r="C303" s="228"/>
      <c r="D303" s="218" t="s">
        <v>182</v>
      </c>
      <c r="E303" s="229" t="s">
        <v>37</v>
      </c>
      <c r="F303" s="230" t="s">
        <v>1011</v>
      </c>
      <c r="G303" s="228"/>
      <c r="H303" s="231">
        <v>10.8</v>
      </c>
      <c r="I303" s="232"/>
      <c r="J303" s="228"/>
      <c r="K303" s="228"/>
      <c r="L303" s="233"/>
      <c r="M303" s="234"/>
      <c r="N303" s="235"/>
      <c r="O303" s="235"/>
      <c r="P303" s="235"/>
      <c r="Q303" s="235"/>
      <c r="R303" s="235"/>
      <c r="S303" s="235"/>
      <c r="T303" s="23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7" t="s">
        <v>182</v>
      </c>
      <c r="AU303" s="237" t="s">
        <v>86</v>
      </c>
      <c r="AV303" s="13" t="s">
        <v>86</v>
      </c>
      <c r="AW303" s="13" t="s">
        <v>38</v>
      </c>
      <c r="AX303" s="13" t="s">
        <v>77</v>
      </c>
      <c r="AY303" s="237" t="s">
        <v>149</v>
      </c>
    </row>
    <row r="304" spans="1:51" s="13" customFormat="1" ht="12">
      <c r="A304" s="13"/>
      <c r="B304" s="227"/>
      <c r="C304" s="228"/>
      <c r="D304" s="218" t="s">
        <v>182</v>
      </c>
      <c r="E304" s="229" t="s">
        <v>37</v>
      </c>
      <c r="F304" s="230" t="s">
        <v>1012</v>
      </c>
      <c r="G304" s="228"/>
      <c r="H304" s="231">
        <v>27.71</v>
      </c>
      <c r="I304" s="232"/>
      <c r="J304" s="228"/>
      <c r="K304" s="228"/>
      <c r="L304" s="233"/>
      <c r="M304" s="234"/>
      <c r="N304" s="235"/>
      <c r="O304" s="235"/>
      <c r="P304" s="235"/>
      <c r="Q304" s="235"/>
      <c r="R304" s="235"/>
      <c r="S304" s="235"/>
      <c r="T304" s="236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7" t="s">
        <v>182</v>
      </c>
      <c r="AU304" s="237" t="s">
        <v>86</v>
      </c>
      <c r="AV304" s="13" t="s">
        <v>86</v>
      </c>
      <c r="AW304" s="13" t="s">
        <v>38</v>
      </c>
      <c r="AX304" s="13" t="s">
        <v>77</v>
      </c>
      <c r="AY304" s="237" t="s">
        <v>149</v>
      </c>
    </row>
    <row r="305" spans="1:51" s="13" customFormat="1" ht="12">
      <c r="A305" s="13"/>
      <c r="B305" s="227"/>
      <c r="C305" s="228"/>
      <c r="D305" s="218" t="s">
        <v>182</v>
      </c>
      <c r="E305" s="229" t="s">
        <v>37</v>
      </c>
      <c r="F305" s="230" t="s">
        <v>1013</v>
      </c>
      <c r="G305" s="228"/>
      <c r="H305" s="231">
        <v>150</v>
      </c>
      <c r="I305" s="232"/>
      <c r="J305" s="228"/>
      <c r="K305" s="228"/>
      <c r="L305" s="233"/>
      <c r="M305" s="234"/>
      <c r="N305" s="235"/>
      <c r="O305" s="235"/>
      <c r="P305" s="235"/>
      <c r="Q305" s="235"/>
      <c r="R305" s="235"/>
      <c r="S305" s="235"/>
      <c r="T305" s="23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7" t="s">
        <v>182</v>
      </c>
      <c r="AU305" s="237" t="s">
        <v>86</v>
      </c>
      <c r="AV305" s="13" t="s">
        <v>86</v>
      </c>
      <c r="AW305" s="13" t="s">
        <v>38</v>
      </c>
      <c r="AX305" s="13" t="s">
        <v>77</v>
      </c>
      <c r="AY305" s="237" t="s">
        <v>149</v>
      </c>
    </row>
    <row r="306" spans="1:51" s="13" customFormat="1" ht="12">
      <c r="A306" s="13"/>
      <c r="B306" s="227"/>
      <c r="C306" s="228"/>
      <c r="D306" s="218" t="s">
        <v>182</v>
      </c>
      <c r="E306" s="229" t="s">
        <v>37</v>
      </c>
      <c r="F306" s="230" t="s">
        <v>1014</v>
      </c>
      <c r="G306" s="228"/>
      <c r="H306" s="231">
        <v>20.82</v>
      </c>
      <c r="I306" s="232"/>
      <c r="J306" s="228"/>
      <c r="K306" s="228"/>
      <c r="L306" s="233"/>
      <c r="M306" s="234"/>
      <c r="N306" s="235"/>
      <c r="O306" s="235"/>
      <c r="P306" s="235"/>
      <c r="Q306" s="235"/>
      <c r="R306" s="235"/>
      <c r="S306" s="235"/>
      <c r="T306" s="23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7" t="s">
        <v>182</v>
      </c>
      <c r="AU306" s="237" t="s">
        <v>86</v>
      </c>
      <c r="AV306" s="13" t="s">
        <v>86</v>
      </c>
      <c r="AW306" s="13" t="s">
        <v>38</v>
      </c>
      <c r="AX306" s="13" t="s">
        <v>77</v>
      </c>
      <c r="AY306" s="237" t="s">
        <v>149</v>
      </c>
    </row>
    <row r="307" spans="1:51" s="14" customFormat="1" ht="12">
      <c r="A307" s="14"/>
      <c r="B307" s="238"/>
      <c r="C307" s="239"/>
      <c r="D307" s="218" t="s">
        <v>182</v>
      </c>
      <c r="E307" s="240" t="s">
        <v>37</v>
      </c>
      <c r="F307" s="241" t="s">
        <v>187</v>
      </c>
      <c r="G307" s="239"/>
      <c r="H307" s="242">
        <v>209.32999999999998</v>
      </c>
      <c r="I307" s="243"/>
      <c r="J307" s="239"/>
      <c r="K307" s="239"/>
      <c r="L307" s="244"/>
      <c r="M307" s="245"/>
      <c r="N307" s="246"/>
      <c r="O307" s="246"/>
      <c r="P307" s="246"/>
      <c r="Q307" s="246"/>
      <c r="R307" s="246"/>
      <c r="S307" s="246"/>
      <c r="T307" s="247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8" t="s">
        <v>182</v>
      </c>
      <c r="AU307" s="248" t="s">
        <v>86</v>
      </c>
      <c r="AV307" s="14" t="s">
        <v>148</v>
      </c>
      <c r="AW307" s="14" t="s">
        <v>38</v>
      </c>
      <c r="AX307" s="14" t="s">
        <v>21</v>
      </c>
      <c r="AY307" s="248" t="s">
        <v>149</v>
      </c>
    </row>
    <row r="308" spans="1:65" s="2" customFormat="1" ht="16.5" customHeight="1">
      <c r="A308" s="39"/>
      <c r="B308" s="40"/>
      <c r="C308" s="205" t="s">
        <v>460</v>
      </c>
      <c r="D308" s="205" t="s">
        <v>151</v>
      </c>
      <c r="E308" s="206" t="s">
        <v>1015</v>
      </c>
      <c r="F308" s="207" t="s">
        <v>1016</v>
      </c>
      <c r="G308" s="208" t="s">
        <v>174</v>
      </c>
      <c r="H308" s="209">
        <v>405.108</v>
      </c>
      <c r="I308" s="210"/>
      <c r="J308" s="211">
        <f>ROUND(I308*H308,2)</f>
        <v>0</v>
      </c>
      <c r="K308" s="207" t="s">
        <v>37</v>
      </c>
      <c r="L308" s="45"/>
      <c r="M308" s="212" t="s">
        <v>37</v>
      </c>
      <c r="N308" s="213" t="s">
        <v>50</v>
      </c>
      <c r="O308" s="85"/>
      <c r="P308" s="214">
        <f>O308*H308</f>
        <v>0</v>
      </c>
      <c r="Q308" s="214">
        <v>0</v>
      </c>
      <c r="R308" s="214">
        <f>Q308*H308</f>
        <v>0</v>
      </c>
      <c r="S308" s="214">
        <v>0</v>
      </c>
      <c r="T308" s="215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16" t="s">
        <v>148</v>
      </c>
      <c r="AT308" s="216" t="s">
        <v>151</v>
      </c>
      <c r="AU308" s="216" t="s">
        <v>86</v>
      </c>
      <c r="AY308" s="18" t="s">
        <v>149</v>
      </c>
      <c r="BE308" s="217">
        <f>IF(N308="základní",J308,0)</f>
        <v>0</v>
      </c>
      <c r="BF308" s="217">
        <f>IF(N308="snížená",J308,0)</f>
        <v>0</v>
      </c>
      <c r="BG308" s="217">
        <f>IF(N308="zákl. přenesená",J308,0)</f>
        <v>0</v>
      </c>
      <c r="BH308" s="217">
        <f>IF(N308="sníž. přenesená",J308,0)</f>
        <v>0</v>
      </c>
      <c r="BI308" s="217">
        <f>IF(N308="nulová",J308,0)</f>
        <v>0</v>
      </c>
      <c r="BJ308" s="18" t="s">
        <v>148</v>
      </c>
      <c r="BK308" s="217">
        <f>ROUND(I308*H308,2)</f>
        <v>0</v>
      </c>
      <c r="BL308" s="18" t="s">
        <v>148</v>
      </c>
      <c r="BM308" s="216" t="s">
        <v>461</v>
      </c>
    </row>
    <row r="309" spans="1:47" s="2" customFormat="1" ht="12">
      <c r="A309" s="39"/>
      <c r="B309" s="40"/>
      <c r="C309" s="41"/>
      <c r="D309" s="218" t="s">
        <v>155</v>
      </c>
      <c r="E309" s="41"/>
      <c r="F309" s="219" t="s">
        <v>1016</v>
      </c>
      <c r="G309" s="41"/>
      <c r="H309" s="41"/>
      <c r="I309" s="220"/>
      <c r="J309" s="41"/>
      <c r="K309" s="41"/>
      <c r="L309" s="45"/>
      <c r="M309" s="221"/>
      <c r="N309" s="222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155</v>
      </c>
      <c r="AU309" s="18" t="s">
        <v>86</v>
      </c>
    </row>
    <row r="310" spans="1:51" s="13" customFormat="1" ht="12">
      <c r="A310" s="13"/>
      <c r="B310" s="227"/>
      <c r="C310" s="228"/>
      <c r="D310" s="218" t="s">
        <v>182</v>
      </c>
      <c r="E310" s="229" t="s">
        <v>37</v>
      </c>
      <c r="F310" s="230" t="s">
        <v>1017</v>
      </c>
      <c r="G310" s="228"/>
      <c r="H310" s="231">
        <v>405.108</v>
      </c>
      <c r="I310" s="232"/>
      <c r="J310" s="228"/>
      <c r="K310" s="228"/>
      <c r="L310" s="233"/>
      <c r="M310" s="234"/>
      <c r="N310" s="235"/>
      <c r="O310" s="235"/>
      <c r="P310" s="235"/>
      <c r="Q310" s="235"/>
      <c r="R310" s="235"/>
      <c r="S310" s="235"/>
      <c r="T310" s="23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7" t="s">
        <v>182</v>
      </c>
      <c r="AU310" s="237" t="s">
        <v>86</v>
      </c>
      <c r="AV310" s="13" t="s">
        <v>86</v>
      </c>
      <c r="AW310" s="13" t="s">
        <v>38</v>
      </c>
      <c r="AX310" s="13" t="s">
        <v>77</v>
      </c>
      <c r="AY310" s="237" t="s">
        <v>149</v>
      </c>
    </row>
    <row r="311" spans="1:51" s="14" customFormat="1" ht="12">
      <c r="A311" s="14"/>
      <c r="B311" s="238"/>
      <c r="C311" s="239"/>
      <c r="D311" s="218" t="s">
        <v>182</v>
      </c>
      <c r="E311" s="240" t="s">
        <v>37</v>
      </c>
      <c r="F311" s="241" t="s">
        <v>187</v>
      </c>
      <c r="G311" s="239"/>
      <c r="H311" s="242">
        <v>405.108</v>
      </c>
      <c r="I311" s="243"/>
      <c r="J311" s="239"/>
      <c r="K311" s="239"/>
      <c r="L311" s="244"/>
      <c r="M311" s="245"/>
      <c r="N311" s="246"/>
      <c r="O311" s="246"/>
      <c r="P311" s="246"/>
      <c r="Q311" s="246"/>
      <c r="R311" s="246"/>
      <c r="S311" s="246"/>
      <c r="T311" s="247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8" t="s">
        <v>182</v>
      </c>
      <c r="AU311" s="248" t="s">
        <v>86</v>
      </c>
      <c r="AV311" s="14" t="s">
        <v>148</v>
      </c>
      <c r="AW311" s="14" t="s">
        <v>38</v>
      </c>
      <c r="AX311" s="14" t="s">
        <v>21</v>
      </c>
      <c r="AY311" s="248" t="s">
        <v>149</v>
      </c>
    </row>
    <row r="312" spans="1:65" s="2" customFormat="1" ht="16.5" customHeight="1">
      <c r="A312" s="39"/>
      <c r="B312" s="40"/>
      <c r="C312" s="205" t="s">
        <v>405</v>
      </c>
      <c r="D312" s="205" t="s">
        <v>151</v>
      </c>
      <c r="E312" s="206" t="s">
        <v>1018</v>
      </c>
      <c r="F312" s="207" t="s">
        <v>1019</v>
      </c>
      <c r="G312" s="208" t="s">
        <v>174</v>
      </c>
      <c r="H312" s="209">
        <v>410.108</v>
      </c>
      <c r="I312" s="210"/>
      <c r="J312" s="211">
        <f>ROUND(I312*H312,2)</f>
        <v>0</v>
      </c>
      <c r="K312" s="207" t="s">
        <v>37</v>
      </c>
      <c r="L312" s="45"/>
      <c r="M312" s="212" t="s">
        <v>37</v>
      </c>
      <c r="N312" s="213" t="s">
        <v>50</v>
      </c>
      <c r="O312" s="85"/>
      <c r="P312" s="214">
        <f>O312*H312</f>
        <v>0</v>
      </c>
      <c r="Q312" s="214">
        <v>0</v>
      </c>
      <c r="R312" s="214">
        <f>Q312*H312</f>
        <v>0</v>
      </c>
      <c r="S312" s="214">
        <v>0</v>
      </c>
      <c r="T312" s="215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16" t="s">
        <v>148</v>
      </c>
      <c r="AT312" s="216" t="s">
        <v>151</v>
      </c>
      <c r="AU312" s="216" t="s">
        <v>86</v>
      </c>
      <c r="AY312" s="18" t="s">
        <v>149</v>
      </c>
      <c r="BE312" s="217">
        <f>IF(N312="základní",J312,0)</f>
        <v>0</v>
      </c>
      <c r="BF312" s="217">
        <f>IF(N312="snížená",J312,0)</f>
        <v>0</v>
      </c>
      <c r="BG312" s="217">
        <f>IF(N312="zákl. přenesená",J312,0)</f>
        <v>0</v>
      </c>
      <c r="BH312" s="217">
        <f>IF(N312="sníž. přenesená",J312,0)</f>
        <v>0</v>
      </c>
      <c r="BI312" s="217">
        <f>IF(N312="nulová",J312,0)</f>
        <v>0</v>
      </c>
      <c r="BJ312" s="18" t="s">
        <v>148</v>
      </c>
      <c r="BK312" s="217">
        <f>ROUND(I312*H312,2)</f>
        <v>0</v>
      </c>
      <c r="BL312" s="18" t="s">
        <v>148</v>
      </c>
      <c r="BM312" s="216" t="s">
        <v>602</v>
      </c>
    </row>
    <row r="313" spans="1:47" s="2" customFormat="1" ht="12">
      <c r="A313" s="39"/>
      <c r="B313" s="40"/>
      <c r="C313" s="41"/>
      <c r="D313" s="218" t="s">
        <v>155</v>
      </c>
      <c r="E313" s="41"/>
      <c r="F313" s="219" t="s">
        <v>1019</v>
      </c>
      <c r="G313" s="41"/>
      <c r="H313" s="41"/>
      <c r="I313" s="220"/>
      <c r="J313" s="41"/>
      <c r="K313" s="41"/>
      <c r="L313" s="45"/>
      <c r="M313" s="221"/>
      <c r="N313" s="222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155</v>
      </c>
      <c r="AU313" s="18" t="s">
        <v>86</v>
      </c>
    </row>
    <row r="314" spans="1:51" s="13" customFormat="1" ht="12">
      <c r="A314" s="13"/>
      <c r="B314" s="227"/>
      <c r="C314" s="228"/>
      <c r="D314" s="218" t="s">
        <v>182</v>
      </c>
      <c r="E314" s="229" t="s">
        <v>37</v>
      </c>
      <c r="F314" s="230" t="s">
        <v>1017</v>
      </c>
      <c r="G314" s="228"/>
      <c r="H314" s="231">
        <v>405.108</v>
      </c>
      <c r="I314" s="232"/>
      <c r="J314" s="228"/>
      <c r="K314" s="228"/>
      <c r="L314" s="233"/>
      <c r="M314" s="234"/>
      <c r="N314" s="235"/>
      <c r="O314" s="235"/>
      <c r="P314" s="235"/>
      <c r="Q314" s="235"/>
      <c r="R314" s="235"/>
      <c r="S314" s="235"/>
      <c r="T314" s="23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7" t="s">
        <v>182</v>
      </c>
      <c r="AU314" s="237" t="s">
        <v>86</v>
      </c>
      <c r="AV314" s="13" t="s">
        <v>86</v>
      </c>
      <c r="AW314" s="13" t="s">
        <v>38</v>
      </c>
      <c r="AX314" s="13" t="s">
        <v>77</v>
      </c>
      <c r="AY314" s="237" t="s">
        <v>149</v>
      </c>
    </row>
    <row r="315" spans="1:51" s="13" customFormat="1" ht="12">
      <c r="A315" s="13"/>
      <c r="B315" s="227"/>
      <c r="C315" s="228"/>
      <c r="D315" s="218" t="s">
        <v>182</v>
      </c>
      <c r="E315" s="229" t="s">
        <v>37</v>
      </c>
      <c r="F315" s="230" t="s">
        <v>1020</v>
      </c>
      <c r="G315" s="228"/>
      <c r="H315" s="231">
        <v>5</v>
      </c>
      <c r="I315" s="232"/>
      <c r="J315" s="228"/>
      <c r="K315" s="228"/>
      <c r="L315" s="233"/>
      <c r="M315" s="234"/>
      <c r="N315" s="235"/>
      <c r="O315" s="235"/>
      <c r="P315" s="235"/>
      <c r="Q315" s="235"/>
      <c r="R315" s="235"/>
      <c r="S315" s="235"/>
      <c r="T315" s="23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7" t="s">
        <v>182</v>
      </c>
      <c r="AU315" s="237" t="s">
        <v>86</v>
      </c>
      <c r="AV315" s="13" t="s">
        <v>86</v>
      </c>
      <c r="AW315" s="13" t="s">
        <v>38</v>
      </c>
      <c r="AX315" s="13" t="s">
        <v>77</v>
      </c>
      <c r="AY315" s="237" t="s">
        <v>149</v>
      </c>
    </row>
    <row r="316" spans="1:51" s="14" customFormat="1" ht="12">
      <c r="A316" s="14"/>
      <c r="B316" s="238"/>
      <c r="C316" s="239"/>
      <c r="D316" s="218" t="s">
        <v>182</v>
      </c>
      <c r="E316" s="240" t="s">
        <v>37</v>
      </c>
      <c r="F316" s="241" t="s">
        <v>187</v>
      </c>
      <c r="G316" s="239"/>
      <c r="H316" s="242">
        <v>410.108</v>
      </c>
      <c r="I316" s="243"/>
      <c r="J316" s="239"/>
      <c r="K316" s="239"/>
      <c r="L316" s="244"/>
      <c r="M316" s="245"/>
      <c r="N316" s="246"/>
      <c r="O316" s="246"/>
      <c r="P316" s="246"/>
      <c r="Q316" s="246"/>
      <c r="R316" s="246"/>
      <c r="S316" s="246"/>
      <c r="T316" s="247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8" t="s">
        <v>182</v>
      </c>
      <c r="AU316" s="248" t="s">
        <v>86</v>
      </c>
      <c r="AV316" s="14" t="s">
        <v>148</v>
      </c>
      <c r="AW316" s="14" t="s">
        <v>38</v>
      </c>
      <c r="AX316" s="14" t="s">
        <v>21</v>
      </c>
      <c r="AY316" s="248" t="s">
        <v>149</v>
      </c>
    </row>
    <row r="317" spans="1:65" s="2" customFormat="1" ht="16.5" customHeight="1">
      <c r="A317" s="39"/>
      <c r="B317" s="40"/>
      <c r="C317" s="205" t="s">
        <v>603</v>
      </c>
      <c r="D317" s="205" t="s">
        <v>151</v>
      </c>
      <c r="E317" s="206" t="s">
        <v>1021</v>
      </c>
      <c r="F317" s="207" t="s">
        <v>1022</v>
      </c>
      <c r="G317" s="208" t="s">
        <v>174</v>
      </c>
      <c r="H317" s="209">
        <v>489.312</v>
      </c>
      <c r="I317" s="210"/>
      <c r="J317" s="211">
        <f>ROUND(I317*H317,2)</f>
        <v>0</v>
      </c>
      <c r="K317" s="207" t="s">
        <v>37</v>
      </c>
      <c r="L317" s="45"/>
      <c r="M317" s="212" t="s">
        <v>37</v>
      </c>
      <c r="N317" s="213" t="s">
        <v>50</v>
      </c>
      <c r="O317" s="85"/>
      <c r="P317" s="214">
        <f>O317*H317</f>
        <v>0</v>
      </c>
      <c r="Q317" s="214">
        <v>0</v>
      </c>
      <c r="R317" s="214">
        <f>Q317*H317</f>
        <v>0</v>
      </c>
      <c r="S317" s="214">
        <v>0</v>
      </c>
      <c r="T317" s="215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16" t="s">
        <v>148</v>
      </c>
      <c r="AT317" s="216" t="s">
        <v>151</v>
      </c>
      <c r="AU317" s="216" t="s">
        <v>86</v>
      </c>
      <c r="AY317" s="18" t="s">
        <v>149</v>
      </c>
      <c r="BE317" s="217">
        <f>IF(N317="základní",J317,0)</f>
        <v>0</v>
      </c>
      <c r="BF317" s="217">
        <f>IF(N317="snížená",J317,0)</f>
        <v>0</v>
      </c>
      <c r="BG317" s="217">
        <f>IF(N317="zákl. přenesená",J317,0)</f>
        <v>0</v>
      </c>
      <c r="BH317" s="217">
        <f>IF(N317="sníž. přenesená",J317,0)</f>
        <v>0</v>
      </c>
      <c r="BI317" s="217">
        <f>IF(N317="nulová",J317,0)</f>
        <v>0</v>
      </c>
      <c r="BJ317" s="18" t="s">
        <v>148</v>
      </c>
      <c r="BK317" s="217">
        <f>ROUND(I317*H317,2)</f>
        <v>0</v>
      </c>
      <c r="BL317" s="18" t="s">
        <v>148</v>
      </c>
      <c r="BM317" s="216" t="s">
        <v>606</v>
      </c>
    </row>
    <row r="318" spans="1:47" s="2" customFormat="1" ht="12">
      <c r="A318" s="39"/>
      <c r="B318" s="40"/>
      <c r="C318" s="41"/>
      <c r="D318" s="218" t="s">
        <v>155</v>
      </c>
      <c r="E318" s="41"/>
      <c r="F318" s="219" t="s">
        <v>1022</v>
      </c>
      <c r="G318" s="41"/>
      <c r="H318" s="41"/>
      <c r="I318" s="220"/>
      <c r="J318" s="41"/>
      <c r="K318" s="41"/>
      <c r="L318" s="45"/>
      <c r="M318" s="221"/>
      <c r="N318" s="222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155</v>
      </c>
      <c r="AU318" s="18" t="s">
        <v>86</v>
      </c>
    </row>
    <row r="319" spans="1:51" s="13" customFormat="1" ht="12">
      <c r="A319" s="13"/>
      <c r="B319" s="227"/>
      <c r="C319" s="228"/>
      <c r="D319" s="218" t="s">
        <v>182</v>
      </c>
      <c r="E319" s="229" t="s">
        <v>37</v>
      </c>
      <c r="F319" s="230" t="s">
        <v>1023</v>
      </c>
      <c r="G319" s="228"/>
      <c r="H319" s="231">
        <v>58.404</v>
      </c>
      <c r="I319" s="232"/>
      <c r="J319" s="228"/>
      <c r="K319" s="228"/>
      <c r="L319" s="233"/>
      <c r="M319" s="234"/>
      <c r="N319" s="235"/>
      <c r="O319" s="235"/>
      <c r="P319" s="235"/>
      <c r="Q319" s="235"/>
      <c r="R319" s="235"/>
      <c r="S319" s="235"/>
      <c r="T319" s="23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7" t="s">
        <v>182</v>
      </c>
      <c r="AU319" s="237" t="s">
        <v>86</v>
      </c>
      <c r="AV319" s="13" t="s">
        <v>86</v>
      </c>
      <c r="AW319" s="13" t="s">
        <v>38</v>
      </c>
      <c r="AX319" s="13" t="s">
        <v>77</v>
      </c>
      <c r="AY319" s="237" t="s">
        <v>149</v>
      </c>
    </row>
    <row r="320" spans="1:51" s="15" customFormat="1" ht="12">
      <c r="A320" s="15"/>
      <c r="B320" s="262"/>
      <c r="C320" s="263"/>
      <c r="D320" s="218" t="s">
        <v>182</v>
      </c>
      <c r="E320" s="264" t="s">
        <v>37</v>
      </c>
      <c r="F320" s="265" t="s">
        <v>971</v>
      </c>
      <c r="G320" s="263"/>
      <c r="H320" s="266">
        <v>58.404</v>
      </c>
      <c r="I320" s="267"/>
      <c r="J320" s="263"/>
      <c r="K320" s="263"/>
      <c r="L320" s="268"/>
      <c r="M320" s="269"/>
      <c r="N320" s="270"/>
      <c r="O320" s="270"/>
      <c r="P320" s="270"/>
      <c r="Q320" s="270"/>
      <c r="R320" s="270"/>
      <c r="S320" s="270"/>
      <c r="T320" s="271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72" t="s">
        <v>182</v>
      </c>
      <c r="AU320" s="272" t="s">
        <v>86</v>
      </c>
      <c r="AV320" s="15" t="s">
        <v>158</v>
      </c>
      <c r="AW320" s="15" t="s">
        <v>38</v>
      </c>
      <c r="AX320" s="15" t="s">
        <v>77</v>
      </c>
      <c r="AY320" s="272" t="s">
        <v>149</v>
      </c>
    </row>
    <row r="321" spans="1:51" s="13" customFormat="1" ht="12">
      <c r="A321" s="13"/>
      <c r="B321" s="227"/>
      <c r="C321" s="228"/>
      <c r="D321" s="218" t="s">
        <v>182</v>
      </c>
      <c r="E321" s="229" t="s">
        <v>37</v>
      </c>
      <c r="F321" s="230" t="s">
        <v>1024</v>
      </c>
      <c r="G321" s="228"/>
      <c r="H321" s="231">
        <v>25.8</v>
      </c>
      <c r="I321" s="232"/>
      <c r="J321" s="228"/>
      <c r="K321" s="228"/>
      <c r="L321" s="233"/>
      <c r="M321" s="234"/>
      <c r="N321" s="235"/>
      <c r="O321" s="235"/>
      <c r="P321" s="235"/>
      <c r="Q321" s="235"/>
      <c r="R321" s="235"/>
      <c r="S321" s="235"/>
      <c r="T321" s="236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7" t="s">
        <v>182</v>
      </c>
      <c r="AU321" s="237" t="s">
        <v>86</v>
      </c>
      <c r="AV321" s="13" t="s">
        <v>86</v>
      </c>
      <c r="AW321" s="13" t="s">
        <v>38</v>
      </c>
      <c r="AX321" s="13" t="s">
        <v>77</v>
      </c>
      <c r="AY321" s="237" t="s">
        <v>149</v>
      </c>
    </row>
    <row r="322" spans="1:51" s="15" customFormat="1" ht="12">
      <c r="A322" s="15"/>
      <c r="B322" s="262"/>
      <c r="C322" s="263"/>
      <c r="D322" s="218" t="s">
        <v>182</v>
      </c>
      <c r="E322" s="264" t="s">
        <v>37</v>
      </c>
      <c r="F322" s="265" t="s">
        <v>974</v>
      </c>
      <c r="G322" s="263"/>
      <c r="H322" s="266">
        <v>25.8</v>
      </c>
      <c r="I322" s="267"/>
      <c r="J322" s="263"/>
      <c r="K322" s="263"/>
      <c r="L322" s="268"/>
      <c r="M322" s="269"/>
      <c r="N322" s="270"/>
      <c r="O322" s="270"/>
      <c r="P322" s="270"/>
      <c r="Q322" s="270"/>
      <c r="R322" s="270"/>
      <c r="S322" s="270"/>
      <c r="T322" s="271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72" t="s">
        <v>182</v>
      </c>
      <c r="AU322" s="272" t="s">
        <v>86</v>
      </c>
      <c r="AV322" s="15" t="s">
        <v>158</v>
      </c>
      <c r="AW322" s="15" t="s">
        <v>38</v>
      </c>
      <c r="AX322" s="15" t="s">
        <v>77</v>
      </c>
      <c r="AY322" s="272" t="s">
        <v>149</v>
      </c>
    </row>
    <row r="323" spans="1:51" s="13" customFormat="1" ht="12">
      <c r="A323" s="13"/>
      <c r="B323" s="227"/>
      <c r="C323" s="228"/>
      <c r="D323" s="218" t="s">
        <v>182</v>
      </c>
      <c r="E323" s="229" t="s">
        <v>37</v>
      </c>
      <c r="F323" s="230" t="s">
        <v>1025</v>
      </c>
      <c r="G323" s="228"/>
      <c r="H323" s="231">
        <v>405.108</v>
      </c>
      <c r="I323" s="232"/>
      <c r="J323" s="228"/>
      <c r="K323" s="228"/>
      <c r="L323" s="233"/>
      <c r="M323" s="234"/>
      <c r="N323" s="235"/>
      <c r="O323" s="235"/>
      <c r="P323" s="235"/>
      <c r="Q323" s="235"/>
      <c r="R323" s="235"/>
      <c r="S323" s="235"/>
      <c r="T323" s="23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7" t="s">
        <v>182</v>
      </c>
      <c r="AU323" s="237" t="s">
        <v>86</v>
      </c>
      <c r="AV323" s="13" t="s">
        <v>86</v>
      </c>
      <c r="AW323" s="13" t="s">
        <v>38</v>
      </c>
      <c r="AX323" s="13" t="s">
        <v>77</v>
      </c>
      <c r="AY323" s="237" t="s">
        <v>149</v>
      </c>
    </row>
    <row r="324" spans="1:51" s="14" customFormat="1" ht="12">
      <c r="A324" s="14"/>
      <c r="B324" s="238"/>
      <c r="C324" s="239"/>
      <c r="D324" s="218" t="s">
        <v>182</v>
      </c>
      <c r="E324" s="240" t="s">
        <v>37</v>
      </c>
      <c r="F324" s="241" t="s">
        <v>1026</v>
      </c>
      <c r="G324" s="239"/>
      <c r="H324" s="242">
        <v>489.312</v>
      </c>
      <c r="I324" s="243"/>
      <c r="J324" s="239"/>
      <c r="K324" s="239"/>
      <c r="L324" s="244"/>
      <c r="M324" s="245"/>
      <c r="N324" s="246"/>
      <c r="O324" s="246"/>
      <c r="P324" s="246"/>
      <c r="Q324" s="246"/>
      <c r="R324" s="246"/>
      <c r="S324" s="246"/>
      <c r="T324" s="247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8" t="s">
        <v>182</v>
      </c>
      <c r="AU324" s="248" t="s">
        <v>86</v>
      </c>
      <c r="AV324" s="14" t="s">
        <v>148</v>
      </c>
      <c r="AW324" s="14" t="s">
        <v>38</v>
      </c>
      <c r="AX324" s="14" t="s">
        <v>21</v>
      </c>
      <c r="AY324" s="248" t="s">
        <v>149</v>
      </c>
    </row>
    <row r="325" spans="1:65" s="2" customFormat="1" ht="16.5" customHeight="1">
      <c r="A325" s="39"/>
      <c r="B325" s="40"/>
      <c r="C325" s="205" t="s">
        <v>408</v>
      </c>
      <c r="D325" s="205" t="s">
        <v>151</v>
      </c>
      <c r="E325" s="206" t="s">
        <v>1027</v>
      </c>
      <c r="F325" s="207" t="s">
        <v>1028</v>
      </c>
      <c r="G325" s="208" t="s">
        <v>220</v>
      </c>
      <c r="H325" s="209">
        <v>117.17</v>
      </c>
      <c r="I325" s="210"/>
      <c r="J325" s="211">
        <f>ROUND(I325*H325,2)</f>
        <v>0</v>
      </c>
      <c r="K325" s="207" t="s">
        <v>37</v>
      </c>
      <c r="L325" s="45"/>
      <c r="M325" s="212" t="s">
        <v>37</v>
      </c>
      <c r="N325" s="213" t="s">
        <v>50</v>
      </c>
      <c r="O325" s="85"/>
      <c r="P325" s="214">
        <f>O325*H325</f>
        <v>0</v>
      </c>
      <c r="Q325" s="214">
        <v>0</v>
      </c>
      <c r="R325" s="214">
        <f>Q325*H325</f>
        <v>0</v>
      </c>
      <c r="S325" s="214">
        <v>0</v>
      </c>
      <c r="T325" s="215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16" t="s">
        <v>148</v>
      </c>
      <c r="AT325" s="216" t="s">
        <v>151</v>
      </c>
      <c r="AU325" s="216" t="s">
        <v>86</v>
      </c>
      <c r="AY325" s="18" t="s">
        <v>149</v>
      </c>
      <c r="BE325" s="217">
        <f>IF(N325="základní",J325,0)</f>
        <v>0</v>
      </c>
      <c r="BF325" s="217">
        <f>IF(N325="snížená",J325,0)</f>
        <v>0</v>
      </c>
      <c r="BG325" s="217">
        <f>IF(N325="zákl. přenesená",J325,0)</f>
        <v>0</v>
      </c>
      <c r="BH325" s="217">
        <f>IF(N325="sníž. přenesená",J325,0)</f>
        <v>0</v>
      </c>
      <c r="BI325" s="217">
        <f>IF(N325="nulová",J325,0)</f>
        <v>0</v>
      </c>
      <c r="BJ325" s="18" t="s">
        <v>148</v>
      </c>
      <c r="BK325" s="217">
        <f>ROUND(I325*H325,2)</f>
        <v>0</v>
      </c>
      <c r="BL325" s="18" t="s">
        <v>148</v>
      </c>
      <c r="BM325" s="216" t="s">
        <v>609</v>
      </c>
    </row>
    <row r="326" spans="1:47" s="2" customFormat="1" ht="12">
      <c r="A326" s="39"/>
      <c r="B326" s="40"/>
      <c r="C326" s="41"/>
      <c r="D326" s="218" t="s">
        <v>155</v>
      </c>
      <c r="E326" s="41"/>
      <c r="F326" s="219" t="s">
        <v>1028</v>
      </c>
      <c r="G326" s="41"/>
      <c r="H326" s="41"/>
      <c r="I326" s="220"/>
      <c r="J326" s="41"/>
      <c r="K326" s="41"/>
      <c r="L326" s="45"/>
      <c r="M326" s="221"/>
      <c r="N326" s="222"/>
      <c r="O326" s="85"/>
      <c r="P326" s="85"/>
      <c r="Q326" s="85"/>
      <c r="R326" s="85"/>
      <c r="S326" s="85"/>
      <c r="T326" s="86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155</v>
      </c>
      <c r="AU326" s="18" t="s">
        <v>86</v>
      </c>
    </row>
    <row r="327" spans="1:51" s="13" customFormat="1" ht="12">
      <c r="A327" s="13"/>
      <c r="B327" s="227"/>
      <c r="C327" s="228"/>
      <c r="D327" s="218" t="s">
        <v>182</v>
      </c>
      <c r="E327" s="229" t="s">
        <v>37</v>
      </c>
      <c r="F327" s="230" t="s">
        <v>1029</v>
      </c>
      <c r="G327" s="228"/>
      <c r="H327" s="231">
        <v>95.97</v>
      </c>
      <c r="I327" s="232"/>
      <c r="J327" s="228"/>
      <c r="K327" s="228"/>
      <c r="L327" s="233"/>
      <c r="M327" s="234"/>
      <c r="N327" s="235"/>
      <c r="O327" s="235"/>
      <c r="P327" s="235"/>
      <c r="Q327" s="235"/>
      <c r="R327" s="235"/>
      <c r="S327" s="235"/>
      <c r="T327" s="236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7" t="s">
        <v>182</v>
      </c>
      <c r="AU327" s="237" t="s">
        <v>86</v>
      </c>
      <c r="AV327" s="13" t="s">
        <v>86</v>
      </c>
      <c r="AW327" s="13" t="s">
        <v>38</v>
      </c>
      <c r="AX327" s="13" t="s">
        <v>77</v>
      </c>
      <c r="AY327" s="237" t="s">
        <v>149</v>
      </c>
    </row>
    <row r="328" spans="1:51" s="13" customFormat="1" ht="12">
      <c r="A328" s="13"/>
      <c r="B328" s="227"/>
      <c r="C328" s="228"/>
      <c r="D328" s="218" t="s">
        <v>182</v>
      </c>
      <c r="E328" s="229" t="s">
        <v>37</v>
      </c>
      <c r="F328" s="230" t="s">
        <v>1030</v>
      </c>
      <c r="G328" s="228"/>
      <c r="H328" s="231">
        <v>21.2</v>
      </c>
      <c r="I328" s="232"/>
      <c r="J328" s="228"/>
      <c r="K328" s="228"/>
      <c r="L328" s="233"/>
      <c r="M328" s="234"/>
      <c r="N328" s="235"/>
      <c r="O328" s="235"/>
      <c r="P328" s="235"/>
      <c r="Q328" s="235"/>
      <c r="R328" s="235"/>
      <c r="S328" s="235"/>
      <c r="T328" s="236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7" t="s">
        <v>182</v>
      </c>
      <c r="AU328" s="237" t="s">
        <v>86</v>
      </c>
      <c r="AV328" s="13" t="s">
        <v>86</v>
      </c>
      <c r="AW328" s="13" t="s">
        <v>38</v>
      </c>
      <c r="AX328" s="13" t="s">
        <v>77</v>
      </c>
      <c r="AY328" s="237" t="s">
        <v>149</v>
      </c>
    </row>
    <row r="329" spans="1:51" s="14" customFormat="1" ht="12">
      <c r="A329" s="14"/>
      <c r="B329" s="238"/>
      <c r="C329" s="239"/>
      <c r="D329" s="218" t="s">
        <v>182</v>
      </c>
      <c r="E329" s="240" t="s">
        <v>37</v>
      </c>
      <c r="F329" s="241" t="s">
        <v>187</v>
      </c>
      <c r="G329" s="239"/>
      <c r="H329" s="242">
        <v>117.17</v>
      </c>
      <c r="I329" s="243"/>
      <c r="J329" s="239"/>
      <c r="K329" s="239"/>
      <c r="L329" s="244"/>
      <c r="M329" s="245"/>
      <c r="N329" s="246"/>
      <c r="O329" s="246"/>
      <c r="P329" s="246"/>
      <c r="Q329" s="246"/>
      <c r="R329" s="246"/>
      <c r="S329" s="246"/>
      <c r="T329" s="247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8" t="s">
        <v>182</v>
      </c>
      <c r="AU329" s="248" t="s">
        <v>86</v>
      </c>
      <c r="AV329" s="14" t="s">
        <v>148</v>
      </c>
      <c r="AW329" s="14" t="s">
        <v>38</v>
      </c>
      <c r="AX329" s="14" t="s">
        <v>21</v>
      </c>
      <c r="AY329" s="248" t="s">
        <v>149</v>
      </c>
    </row>
    <row r="330" spans="1:65" s="2" customFormat="1" ht="16.5" customHeight="1">
      <c r="A330" s="39"/>
      <c r="B330" s="40"/>
      <c r="C330" s="249" t="s">
        <v>610</v>
      </c>
      <c r="D330" s="249" t="s">
        <v>252</v>
      </c>
      <c r="E330" s="250" t="s">
        <v>1031</v>
      </c>
      <c r="F330" s="251" t="s">
        <v>1032</v>
      </c>
      <c r="G330" s="252" t="s">
        <v>220</v>
      </c>
      <c r="H330" s="253">
        <v>123.029</v>
      </c>
      <c r="I330" s="254"/>
      <c r="J330" s="255">
        <f>ROUND(I330*H330,2)</f>
        <v>0</v>
      </c>
      <c r="K330" s="251" t="s">
        <v>37</v>
      </c>
      <c r="L330" s="256"/>
      <c r="M330" s="257" t="s">
        <v>37</v>
      </c>
      <c r="N330" s="258" t="s">
        <v>50</v>
      </c>
      <c r="O330" s="85"/>
      <c r="P330" s="214">
        <f>O330*H330</f>
        <v>0</v>
      </c>
      <c r="Q330" s="214">
        <v>0</v>
      </c>
      <c r="R330" s="214">
        <f>Q330*H330</f>
        <v>0</v>
      </c>
      <c r="S330" s="214">
        <v>0</v>
      </c>
      <c r="T330" s="215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16" t="s">
        <v>164</v>
      </c>
      <c r="AT330" s="216" t="s">
        <v>252</v>
      </c>
      <c r="AU330" s="216" t="s">
        <v>86</v>
      </c>
      <c r="AY330" s="18" t="s">
        <v>149</v>
      </c>
      <c r="BE330" s="217">
        <f>IF(N330="základní",J330,0)</f>
        <v>0</v>
      </c>
      <c r="BF330" s="217">
        <f>IF(N330="snížená",J330,0)</f>
        <v>0</v>
      </c>
      <c r="BG330" s="217">
        <f>IF(N330="zákl. přenesená",J330,0)</f>
        <v>0</v>
      </c>
      <c r="BH330" s="217">
        <f>IF(N330="sníž. přenesená",J330,0)</f>
        <v>0</v>
      </c>
      <c r="BI330" s="217">
        <f>IF(N330="nulová",J330,0)</f>
        <v>0</v>
      </c>
      <c r="BJ330" s="18" t="s">
        <v>148</v>
      </c>
      <c r="BK330" s="217">
        <f>ROUND(I330*H330,2)</f>
        <v>0</v>
      </c>
      <c r="BL330" s="18" t="s">
        <v>148</v>
      </c>
      <c r="BM330" s="216" t="s">
        <v>613</v>
      </c>
    </row>
    <row r="331" spans="1:47" s="2" customFormat="1" ht="12">
      <c r="A331" s="39"/>
      <c r="B331" s="40"/>
      <c r="C331" s="41"/>
      <c r="D331" s="218" t="s">
        <v>155</v>
      </c>
      <c r="E331" s="41"/>
      <c r="F331" s="219" t="s">
        <v>1032</v>
      </c>
      <c r="G331" s="41"/>
      <c r="H331" s="41"/>
      <c r="I331" s="220"/>
      <c r="J331" s="41"/>
      <c r="K331" s="41"/>
      <c r="L331" s="45"/>
      <c r="M331" s="221"/>
      <c r="N331" s="222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155</v>
      </c>
      <c r="AU331" s="18" t="s">
        <v>86</v>
      </c>
    </row>
    <row r="332" spans="1:65" s="2" customFormat="1" ht="16.5" customHeight="1">
      <c r="A332" s="39"/>
      <c r="B332" s="40"/>
      <c r="C332" s="205" t="s">
        <v>411</v>
      </c>
      <c r="D332" s="205" t="s">
        <v>151</v>
      </c>
      <c r="E332" s="206" t="s">
        <v>1033</v>
      </c>
      <c r="F332" s="207" t="s">
        <v>1034</v>
      </c>
      <c r="G332" s="208" t="s">
        <v>220</v>
      </c>
      <c r="H332" s="209">
        <v>95.97</v>
      </c>
      <c r="I332" s="210"/>
      <c r="J332" s="211">
        <f>ROUND(I332*H332,2)</f>
        <v>0</v>
      </c>
      <c r="K332" s="207" t="s">
        <v>37</v>
      </c>
      <c r="L332" s="45"/>
      <c r="M332" s="212" t="s">
        <v>37</v>
      </c>
      <c r="N332" s="213" t="s">
        <v>50</v>
      </c>
      <c r="O332" s="85"/>
      <c r="P332" s="214">
        <f>O332*H332</f>
        <v>0</v>
      </c>
      <c r="Q332" s="214">
        <v>0</v>
      </c>
      <c r="R332" s="214">
        <f>Q332*H332</f>
        <v>0</v>
      </c>
      <c r="S332" s="214">
        <v>0</v>
      </c>
      <c r="T332" s="215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16" t="s">
        <v>148</v>
      </c>
      <c r="AT332" s="216" t="s">
        <v>151</v>
      </c>
      <c r="AU332" s="216" t="s">
        <v>86</v>
      </c>
      <c r="AY332" s="18" t="s">
        <v>149</v>
      </c>
      <c r="BE332" s="217">
        <f>IF(N332="základní",J332,0)</f>
        <v>0</v>
      </c>
      <c r="BF332" s="217">
        <f>IF(N332="snížená",J332,0)</f>
        <v>0</v>
      </c>
      <c r="BG332" s="217">
        <f>IF(N332="zákl. přenesená",J332,0)</f>
        <v>0</v>
      </c>
      <c r="BH332" s="217">
        <f>IF(N332="sníž. přenesená",J332,0)</f>
        <v>0</v>
      </c>
      <c r="BI332" s="217">
        <f>IF(N332="nulová",J332,0)</f>
        <v>0</v>
      </c>
      <c r="BJ332" s="18" t="s">
        <v>148</v>
      </c>
      <c r="BK332" s="217">
        <f>ROUND(I332*H332,2)</f>
        <v>0</v>
      </c>
      <c r="BL332" s="18" t="s">
        <v>148</v>
      </c>
      <c r="BM332" s="216" t="s">
        <v>616</v>
      </c>
    </row>
    <row r="333" spans="1:47" s="2" customFormat="1" ht="12">
      <c r="A333" s="39"/>
      <c r="B333" s="40"/>
      <c r="C333" s="41"/>
      <c r="D333" s="218" t="s">
        <v>155</v>
      </c>
      <c r="E333" s="41"/>
      <c r="F333" s="219" t="s">
        <v>1034</v>
      </c>
      <c r="G333" s="41"/>
      <c r="H333" s="41"/>
      <c r="I333" s="220"/>
      <c r="J333" s="41"/>
      <c r="K333" s="41"/>
      <c r="L333" s="45"/>
      <c r="M333" s="221"/>
      <c r="N333" s="222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155</v>
      </c>
      <c r="AU333" s="18" t="s">
        <v>86</v>
      </c>
    </row>
    <row r="334" spans="1:51" s="13" customFormat="1" ht="12">
      <c r="A334" s="13"/>
      <c r="B334" s="227"/>
      <c r="C334" s="228"/>
      <c r="D334" s="218" t="s">
        <v>182</v>
      </c>
      <c r="E334" s="229" t="s">
        <v>37</v>
      </c>
      <c r="F334" s="230" t="s">
        <v>1035</v>
      </c>
      <c r="G334" s="228"/>
      <c r="H334" s="231">
        <v>26.6</v>
      </c>
      <c r="I334" s="232"/>
      <c r="J334" s="228"/>
      <c r="K334" s="228"/>
      <c r="L334" s="233"/>
      <c r="M334" s="234"/>
      <c r="N334" s="235"/>
      <c r="O334" s="235"/>
      <c r="P334" s="235"/>
      <c r="Q334" s="235"/>
      <c r="R334" s="235"/>
      <c r="S334" s="235"/>
      <c r="T334" s="23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7" t="s">
        <v>182</v>
      </c>
      <c r="AU334" s="237" t="s">
        <v>86</v>
      </c>
      <c r="AV334" s="13" t="s">
        <v>86</v>
      </c>
      <c r="AW334" s="13" t="s">
        <v>38</v>
      </c>
      <c r="AX334" s="13" t="s">
        <v>77</v>
      </c>
      <c r="AY334" s="237" t="s">
        <v>149</v>
      </c>
    </row>
    <row r="335" spans="1:51" s="15" customFormat="1" ht="12">
      <c r="A335" s="15"/>
      <c r="B335" s="262"/>
      <c r="C335" s="263"/>
      <c r="D335" s="218" t="s">
        <v>182</v>
      </c>
      <c r="E335" s="264" t="s">
        <v>37</v>
      </c>
      <c r="F335" s="265" t="s">
        <v>1036</v>
      </c>
      <c r="G335" s="263"/>
      <c r="H335" s="266">
        <v>26.6</v>
      </c>
      <c r="I335" s="267"/>
      <c r="J335" s="263"/>
      <c r="K335" s="263"/>
      <c r="L335" s="268"/>
      <c r="M335" s="269"/>
      <c r="N335" s="270"/>
      <c r="O335" s="270"/>
      <c r="P335" s="270"/>
      <c r="Q335" s="270"/>
      <c r="R335" s="270"/>
      <c r="S335" s="270"/>
      <c r="T335" s="271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72" t="s">
        <v>182</v>
      </c>
      <c r="AU335" s="272" t="s">
        <v>86</v>
      </c>
      <c r="AV335" s="15" t="s">
        <v>158</v>
      </c>
      <c r="AW335" s="15" t="s">
        <v>38</v>
      </c>
      <c r="AX335" s="15" t="s">
        <v>77</v>
      </c>
      <c r="AY335" s="272" t="s">
        <v>149</v>
      </c>
    </row>
    <row r="336" spans="1:51" s="13" customFormat="1" ht="12">
      <c r="A336" s="13"/>
      <c r="B336" s="227"/>
      <c r="C336" s="228"/>
      <c r="D336" s="218" t="s">
        <v>182</v>
      </c>
      <c r="E336" s="229" t="s">
        <v>37</v>
      </c>
      <c r="F336" s="230" t="s">
        <v>1037</v>
      </c>
      <c r="G336" s="228"/>
      <c r="H336" s="231">
        <v>11.1</v>
      </c>
      <c r="I336" s="232"/>
      <c r="J336" s="228"/>
      <c r="K336" s="228"/>
      <c r="L336" s="233"/>
      <c r="M336" s="234"/>
      <c r="N336" s="235"/>
      <c r="O336" s="235"/>
      <c r="P336" s="235"/>
      <c r="Q336" s="235"/>
      <c r="R336" s="235"/>
      <c r="S336" s="235"/>
      <c r="T336" s="23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7" t="s">
        <v>182</v>
      </c>
      <c r="AU336" s="237" t="s">
        <v>86</v>
      </c>
      <c r="AV336" s="13" t="s">
        <v>86</v>
      </c>
      <c r="AW336" s="13" t="s">
        <v>38</v>
      </c>
      <c r="AX336" s="13" t="s">
        <v>77</v>
      </c>
      <c r="AY336" s="237" t="s">
        <v>149</v>
      </c>
    </row>
    <row r="337" spans="1:51" s="15" customFormat="1" ht="12">
      <c r="A337" s="15"/>
      <c r="B337" s="262"/>
      <c r="C337" s="263"/>
      <c r="D337" s="218" t="s">
        <v>182</v>
      </c>
      <c r="E337" s="264" t="s">
        <v>37</v>
      </c>
      <c r="F337" s="265" t="s">
        <v>1038</v>
      </c>
      <c r="G337" s="263"/>
      <c r="H337" s="266">
        <v>11.1</v>
      </c>
      <c r="I337" s="267"/>
      <c r="J337" s="263"/>
      <c r="K337" s="263"/>
      <c r="L337" s="268"/>
      <c r="M337" s="269"/>
      <c r="N337" s="270"/>
      <c r="O337" s="270"/>
      <c r="P337" s="270"/>
      <c r="Q337" s="270"/>
      <c r="R337" s="270"/>
      <c r="S337" s="270"/>
      <c r="T337" s="271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72" t="s">
        <v>182</v>
      </c>
      <c r="AU337" s="272" t="s">
        <v>86</v>
      </c>
      <c r="AV337" s="15" t="s">
        <v>158</v>
      </c>
      <c r="AW337" s="15" t="s">
        <v>38</v>
      </c>
      <c r="AX337" s="15" t="s">
        <v>77</v>
      </c>
      <c r="AY337" s="272" t="s">
        <v>149</v>
      </c>
    </row>
    <row r="338" spans="1:51" s="13" customFormat="1" ht="12">
      <c r="A338" s="13"/>
      <c r="B338" s="227"/>
      <c r="C338" s="228"/>
      <c r="D338" s="218" t="s">
        <v>182</v>
      </c>
      <c r="E338" s="229" t="s">
        <v>37</v>
      </c>
      <c r="F338" s="230" t="s">
        <v>1039</v>
      </c>
      <c r="G338" s="228"/>
      <c r="H338" s="231">
        <v>28.6</v>
      </c>
      <c r="I338" s="232"/>
      <c r="J338" s="228"/>
      <c r="K338" s="228"/>
      <c r="L338" s="233"/>
      <c r="M338" s="234"/>
      <c r="N338" s="235"/>
      <c r="O338" s="235"/>
      <c r="P338" s="235"/>
      <c r="Q338" s="235"/>
      <c r="R338" s="235"/>
      <c r="S338" s="235"/>
      <c r="T338" s="236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7" t="s">
        <v>182</v>
      </c>
      <c r="AU338" s="237" t="s">
        <v>86</v>
      </c>
      <c r="AV338" s="13" t="s">
        <v>86</v>
      </c>
      <c r="AW338" s="13" t="s">
        <v>38</v>
      </c>
      <c r="AX338" s="13" t="s">
        <v>77</v>
      </c>
      <c r="AY338" s="237" t="s">
        <v>149</v>
      </c>
    </row>
    <row r="339" spans="1:51" s="15" customFormat="1" ht="12">
      <c r="A339" s="15"/>
      <c r="B339" s="262"/>
      <c r="C339" s="263"/>
      <c r="D339" s="218" t="s">
        <v>182</v>
      </c>
      <c r="E339" s="264" t="s">
        <v>37</v>
      </c>
      <c r="F339" s="265" t="s">
        <v>1040</v>
      </c>
      <c r="G339" s="263"/>
      <c r="H339" s="266">
        <v>28.6</v>
      </c>
      <c r="I339" s="267"/>
      <c r="J339" s="263"/>
      <c r="K339" s="263"/>
      <c r="L339" s="268"/>
      <c r="M339" s="269"/>
      <c r="N339" s="270"/>
      <c r="O339" s="270"/>
      <c r="P339" s="270"/>
      <c r="Q339" s="270"/>
      <c r="R339" s="270"/>
      <c r="S339" s="270"/>
      <c r="T339" s="271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72" t="s">
        <v>182</v>
      </c>
      <c r="AU339" s="272" t="s">
        <v>86</v>
      </c>
      <c r="AV339" s="15" t="s">
        <v>158</v>
      </c>
      <c r="AW339" s="15" t="s">
        <v>38</v>
      </c>
      <c r="AX339" s="15" t="s">
        <v>77</v>
      </c>
      <c r="AY339" s="272" t="s">
        <v>149</v>
      </c>
    </row>
    <row r="340" spans="1:51" s="13" customFormat="1" ht="12">
      <c r="A340" s="13"/>
      <c r="B340" s="227"/>
      <c r="C340" s="228"/>
      <c r="D340" s="218" t="s">
        <v>182</v>
      </c>
      <c r="E340" s="229" t="s">
        <v>37</v>
      </c>
      <c r="F340" s="230" t="s">
        <v>1041</v>
      </c>
      <c r="G340" s="228"/>
      <c r="H340" s="231">
        <v>29.67</v>
      </c>
      <c r="I340" s="232"/>
      <c r="J340" s="228"/>
      <c r="K340" s="228"/>
      <c r="L340" s="233"/>
      <c r="M340" s="234"/>
      <c r="N340" s="235"/>
      <c r="O340" s="235"/>
      <c r="P340" s="235"/>
      <c r="Q340" s="235"/>
      <c r="R340" s="235"/>
      <c r="S340" s="235"/>
      <c r="T340" s="23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7" t="s">
        <v>182</v>
      </c>
      <c r="AU340" s="237" t="s">
        <v>86</v>
      </c>
      <c r="AV340" s="13" t="s">
        <v>86</v>
      </c>
      <c r="AW340" s="13" t="s">
        <v>38</v>
      </c>
      <c r="AX340" s="13" t="s">
        <v>77</v>
      </c>
      <c r="AY340" s="237" t="s">
        <v>149</v>
      </c>
    </row>
    <row r="341" spans="1:51" s="15" customFormat="1" ht="12">
      <c r="A341" s="15"/>
      <c r="B341" s="262"/>
      <c r="C341" s="263"/>
      <c r="D341" s="218" t="s">
        <v>182</v>
      </c>
      <c r="E341" s="264" t="s">
        <v>37</v>
      </c>
      <c r="F341" s="265" t="s">
        <v>1042</v>
      </c>
      <c r="G341" s="263"/>
      <c r="H341" s="266">
        <v>29.67</v>
      </c>
      <c r="I341" s="267"/>
      <c r="J341" s="263"/>
      <c r="K341" s="263"/>
      <c r="L341" s="268"/>
      <c r="M341" s="269"/>
      <c r="N341" s="270"/>
      <c r="O341" s="270"/>
      <c r="P341" s="270"/>
      <c r="Q341" s="270"/>
      <c r="R341" s="270"/>
      <c r="S341" s="270"/>
      <c r="T341" s="271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72" t="s">
        <v>182</v>
      </c>
      <c r="AU341" s="272" t="s">
        <v>86</v>
      </c>
      <c r="AV341" s="15" t="s">
        <v>158</v>
      </c>
      <c r="AW341" s="15" t="s">
        <v>38</v>
      </c>
      <c r="AX341" s="15" t="s">
        <v>77</v>
      </c>
      <c r="AY341" s="272" t="s">
        <v>149</v>
      </c>
    </row>
    <row r="342" spans="1:51" s="14" customFormat="1" ht="12">
      <c r="A342" s="14"/>
      <c r="B342" s="238"/>
      <c r="C342" s="239"/>
      <c r="D342" s="218" t="s">
        <v>182</v>
      </c>
      <c r="E342" s="240" t="s">
        <v>37</v>
      </c>
      <c r="F342" s="241" t="s">
        <v>187</v>
      </c>
      <c r="G342" s="239"/>
      <c r="H342" s="242">
        <v>95.97000000000001</v>
      </c>
      <c r="I342" s="243"/>
      <c r="J342" s="239"/>
      <c r="K342" s="239"/>
      <c r="L342" s="244"/>
      <c r="M342" s="245"/>
      <c r="N342" s="246"/>
      <c r="O342" s="246"/>
      <c r="P342" s="246"/>
      <c r="Q342" s="246"/>
      <c r="R342" s="246"/>
      <c r="S342" s="246"/>
      <c r="T342" s="247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8" t="s">
        <v>182</v>
      </c>
      <c r="AU342" s="248" t="s">
        <v>86</v>
      </c>
      <c r="AV342" s="14" t="s">
        <v>148</v>
      </c>
      <c r="AW342" s="14" t="s">
        <v>38</v>
      </c>
      <c r="AX342" s="14" t="s">
        <v>21</v>
      </c>
      <c r="AY342" s="248" t="s">
        <v>149</v>
      </c>
    </row>
    <row r="343" spans="1:65" s="2" customFormat="1" ht="16.5" customHeight="1">
      <c r="A343" s="39"/>
      <c r="B343" s="40"/>
      <c r="C343" s="249" t="s">
        <v>617</v>
      </c>
      <c r="D343" s="249" t="s">
        <v>252</v>
      </c>
      <c r="E343" s="250" t="s">
        <v>1043</v>
      </c>
      <c r="F343" s="251" t="s">
        <v>1044</v>
      </c>
      <c r="G343" s="252" t="s">
        <v>220</v>
      </c>
      <c r="H343" s="253">
        <v>100.769</v>
      </c>
      <c r="I343" s="254"/>
      <c r="J343" s="255">
        <f>ROUND(I343*H343,2)</f>
        <v>0</v>
      </c>
      <c r="K343" s="251" t="s">
        <v>37</v>
      </c>
      <c r="L343" s="256"/>
      <c r="M343" s="257" t="s">
        <v>37</v>
      </c>
      <c r="N343" s="258" t="s">
        <v>50</v>
      </c>
      <c r="O343" s="85"/>
      <c r="P343" s="214">
        <f>O343*H343</f>
        <v>0</v>
      </c>
      <c r="Q343" s="214">
        <v>0</v>
      </c>
      <c r="R343" s="214">
        <f>Q343*H343</f>
        <v>0</v>
      </c>
      <c r="S343" s="214">
        <v>0</v>
      </c>
      <c r="T343" s="215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16" t="s">
        <v>164</v>
      </c>
      <c r="AT343" s="216" t="s">
        <v>252</v>
      </c>
      <c r="AU343" s="216" t="s">
        <v>86</v>
      </c>
      <c r="AY343" s="18" t="s">
        <v>149</v>
      </c>
      <c r="BE343" s="217">
        <f>IF(N343="základní",J343,0)</f>
        <v>0</v>
      </c>
      <c r="BF343" s="217">
        <f>IF(N343="snížená",J343,0)</f>
        <v>0</v>
      </c>
      <c r="BG343" s="217">
        <f>IF(N343="zákl. přenesená",J343,0)</f>
        <v>0</v>
      </c>
      <c r="BH343" s="217">
        <f>IF(N343="sníž. přenesená",J343,0)</f>
        <v>0</v>
      </c>
      <c r="BI343" s="217">
        <f>IF(N343="nulová",J343,0)</f>
        <v>0</v>
      </c>
      <c r="BJ343" s="18" t="s">
        <v>148</v>
      </c>
      <c r="BK343" s="217">
        <f>ROUND(I343*H343,2)</f>
        <v>0</v>
      </c>
      <c r="BL343" s="18" t="s">
        <v>148</v>
      </c>
      <c r="BM343" s="216" t="s">
        <v>620</v>
      </c>
    </row>
    <row r="344" spans="1:47" s="2" customFormat="1" ht="12">
      <c r="A344" s="39"/>
      <c r="B344" s="40"/>
      <c r="C344" s="41"/>
      <c r="D344" s="218" t="s">
        <v>155</v>
      </c>
      <c r="E344" s="41"/>
      <c r="F344" s="219" t="s">
        <v>1044</v>
      </c>
      <c r="G344" s="41"/>
      <c r="H344" s="41"/>
      <c r="I344" s="220"/>
      <c r="J344" s="41"/>
      <c r="K344" s="41"/>
      <c r="L344" s="45"/>
      <c r="M344" s="221"/>
      <c r="N344" s="222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155</v>
      </c>
      <c r="AU344" s="18" t="s">
        <v>86</v>
      </c>
    </row>
    <row r="345" spans="1:65" s="2" customFormat="1" ht="16.5" customHeight="1">
      <c r="A345" s="39"/>
      <c r="B345" s="40"/>
      <c r="C345" s="205" t="s">
        <v>414</v>
      </c>
      <c r="D345" s="205" t="s">
        <v>151</v>
      </c>
      <c r="E345" s="206" t="s">
        <v>1045</v>
      </c>
      <c r="F345" s="207" t="s">
        <v>1046</v>
      </c>
      <c r="G345" s="208" t="s">
        <v>174</v>
      </c>
      <c r="H345" s="209">
        <v>5</v>
      </c>
      <c r="I345" s="210"/>
      <c r="J345" s="211">
        <f>ROUND(I345*H345,2)</f>
        <v>0</v>
      </c>
      <c r="K345" s="207" t="s">
        <v>37</v>
      </c>
      <c r="L345" s="45"/>
      <c r="M345" s="212" t="s">
        <v>37</v>
      </c>
      <c r="N345" s="213" t="s">
        <v>50</v>
      </c>
      <c r="O345" s="85"/>
      <c r="P345" s="214">
        <f>O345*H345</f>
        <v>0</v>
      </c>
      <c r="Q345" s="214">
        <v>0</v>
      </c>
      <c r="R345" s="214">
        <f>Q345*H345</f>
        <v>0</v>
      </c>
      <c r="S345" s="214">
        <v>0</v>
      </c>
      <c r="T345" s="215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16" t="s">
        <v>148</v>
      </c>
      <c r="AT345" s="216" t="s">
        <v>151</v>
      </c>
      <c r="AU345" s="216" t="s">
        <v>86</v>
      </c>
      <c r="AY345" s="18" t="s">
        <v>149</v>
      </c>
      <c r="BE345" s="217">
        <f>IF(N345="základní",J345,0)</f>
        <v>0</v>
      </c>
      <c r="BF345" s="217">
        <f>IF(N345="snížená",J345,0)</f>
        <v>0</v>
      </c>
      <c r="BG345" s="217">
        <f>IF(N345="zákl. přenesená",J345,0)</f>
        <v>0</v>
      </c>
      <c r="BH345" s="217">
        <f>IF(N345="sníž. přenesená",J345,0)</f>
        <v>0</v>
      </c>
      <c r="BI345" s="217">
        <f>IF(N345="nulová",J345,0)</f>
        <v>0</v>
      </c>
      <c r="BJ345" s="18" t="s">
        <v>148</v>
      </c>
      <c r="BK345" s="217">
        <f>ROUND(I345*H345,2)</f>
        <v>0</v>
      </c>
      <c r="BL345" s="18" t="s">
        <v>148</v>
      </c>
      <c r="BM345" s="216" t="s">
        <v>623</v>
      </c>
    </row>
    <row r="346" spans="1:47" s="2" customFormat="1" ht="12">
      <c r="A346" s="39"/>
      <c r="B346" s="40"/>
      <c r="C346" s="41"/>
      <c r="D346" s="218" t="s">
        <v>155</v>
      </c>
      <c r="E346" s="41"/>
      <c r="F346" s="219" t="s">
        <v>1046</v>
      </c>
      <c r="G346" s="41"/>
      <c r="H346" s="41"/>
      <c r="I346" s="220"/>
      <c r="J346" s="41"/>
      <c r="K346" s="41"/>
      <c r="L346" s="45"/>
      <c r="M346" s="221"/>
      <c r="N346" s="222"/>
      <c r="O346" s="85"/>
      <c r="P346" s="85"/>
      <c r="Q346" s="85"/>
      <c r="R346" s="85"/>
      <c r="S346" s="85"/>
      <c r="T346" s="86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155</v>
      </c>
      <c r="AU346" s="18" t="s">
        <v>86</v>
      </c>
    </row>
    <row r="347" spans="1:51" s="13" customFormat="1" ht="12">
      <c r="A347" s="13"/>
      <c r="B347" s="227"/>
      <c r="C347" s="228"/>
      <c r="D347" s="218" t="s">
        <v>182</v>
      </c>
      <c r="E347" s="229" t="s">
        <v>37</v>
      </c>
      <c r="F347" s="230" t="s">
        <v>1047</v>
      </c>
      <c r="G347" s="228"/>
      <c r="H347" s="231">
        <v>5</v>
      </c>
      <c r="I347" s="232"/>
      <c r="J347" s="228"/>
      <c r="K347" s="228"/>
      <c r="L347" s="233"/>
      <c r="M347" s="234"/>
      <c r="N347" s="235"/>
      <c r="O347" s="235"/>
      <c r="P347" s="235"/>
      <c r="Q347" s="235"/>
      <c r="R347" s="235"/>
      <c r="S347" s="235"/>
      <c r="T347" s="236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7" t="s">
        <v>182</v>
      </c>
      <c r="AU347" s="237" t="s">
        <v>86</v>
      </c>
      <c r="AV347" s="13" t="s">
        <v>86</v>
      </c>
      <c r="AW347" s="13" t="s">
        <v>38</v>
      </c>
      <c r="AX347" s="13" t="s">
        <v>77</v>
      </c>
      <c r="AY347" s="237" t="s">
        <v>149</v>
      </c>
    </row>
    <row r="348" spans="1:51" s="14" customFormat="1" ht="12">
      <c r="A348" s="14"/>
      <c r="B348" s="238"/>
      <c r="C348" s="239"/>
      <c r="D348" s="218" t="s">
        <v>182</v>
      </c>
      <c r="E348" s="240" t="s">
        <v>37</v>
      </c>
      <c r="F348" s="241" t="s">
        <v>187</v>
      </c>
      <c r="G348" s="239"/>
      <c r="H348" s="242">
        <v>5</v>
      </c>
      <c r="I348" s="243"/>
      <c r="J348" s="239"/>
      <c r="K348" s="239"/>
      <c r="L348" s="244"/>
      <c r="M348" s="245"/>
      <c r="N348" s="246"/>
      <c r="O348" s="246"/>
      <c r="P348" s="246"/>
      <c r="Q348" s="246"/>
      <c r="R348" s="246"/>
      <c r="S348" s="246"/>
      <c r="T348" s="247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8" t="s">
        <v>182</v>
      </c>
      <c r="AU348" s="248" t="s">
        <v>86</v>
      </c>
      <c r="AV348" s="14" t="s">
        <v>148</v>
      </c>
      <c r="AW348" s="14" t="s">
        <v>38</v>
      </c>
      <c r="AX348" s="14" t="s">
        <v>21</v>
      </c>
      <c r="AY348" s="248" t="s">
        <v>149</v>
      </c>
    </row>
    <row r="349" spans="1:65" s="2" customFormat="1" ht="16.5" customHeight="1">
      <c r="A349" s="39"/>
      <c r="B349" s="40"/>
      <c r="C349" s="249" t="s">
        <v>624</v>
      </c>
      <c r="D349" s="249" t="s">
        <v>252</v>
      </c>
      <c r="E349" s="250" t="s">
        <v>1048</v>
      </c>
      <c r="F349" s="251" t="s">
        <v>1049</v>
      </c>
      <c r="G349" s="252" t="s">
        <v>174</v>
      </c>
      <c r="H349" s="253">
        <v>5.1</v>
      </c>
      <c r="I349" s="254"/>
      <c r="J349" s="255">
        <f>ROUND(I349*H349,2)</f>
        <v>0</v>
      </c>
      <c r="K349" s="251" t="s">
        <v>37</v>
      </c>
      <c r="L349" s="256"/>
      <c r="M349" s="257" t="s">
        <v>37</v>
      </c>
      <c r="N349" s="258" t="s">
        <v>50</v>
      </c>
      <c r="O349" s="85"/>
      <c r="P349" s="214">
        <f>O349*H349</f>
        <v>0</v>
      </c>
      <c r="Q349" s="214">
        <v>0</v>
      </c>
      <c r="R349" s="214">
        <f>Q349*H349</f>
        <v>0</v>
      </c>
      <c r="S349" s="214">
        <v>0</v>
      </c>
      <c r="T349" s="215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16" t="s">
        <v>164</v>
      </c>
      <c r="AT349" s="216" t="s">
        <v>252</v>
      </c>
      <c r="AU349" s="216" t="s">
        <v>86</v>
      </c>
      <c r="AY349" s="18" t="s">
        <v>149</v>
      </c>
      <c r="BE349" s="217">
        <f>IF(N349="základní",J349,0)</f>
        <v>0</v>
      </c>
      <c r="BF349" s="217">
        <f>IF(N349="snížená",J349,0)</f>
        <v>0</v>
      </c>
      <c r="BG349" s="217">
        <f>IF(N349="zákl. přenesená",J349,0)</f>
        <v>0</v>
      </c>
      <c r="BH349" s="217">
        <f>IF(N349="sníž. přenesená",J349,0)</f>
        <v>0</v>
      </c>
      <c r="BI349" s="217">
        <f>IF(N349="nulová",J349,0)</f>
        <v>0</v>
      </c>
      <c r="BJ349" s="18" t="s">
        <v>148</v>
      </c>
      <c r="BK349" s="217">
        <f>ROUND(I349*H349,2)</f>
        <v>0</v>
      </c>
      <c r="BL349" s="18" t="s">
        <v>148</v>
      </c>
      <c r="BM349" s="216" t="s">
        <v>627</v>
      </c>
    </row>
    <row r="350" spans="1:47" s="2" customFormat="1" ht="12">
      <c r="A350" s="39"/>
      <c r="B350" s="40"/>
      <c r="C350" s="41"/>
      <c r="D350" s="218" t="s">
        <v>155</v>
      </c>
      <c r="E350" s="41"/>
      <c r="F350" s="219" t="s">
        <v>1049</v>
      </c>
      <c r="G350" s="41"/>
      <c r="H350" s="41"/>
      <c r="I350" s="220"/>
      <c r="J350" s="41"/>
      <c r="K350" s="41"/>
      <c r="L350" s="45"/>
      <c r="M350" s="221"/>
      <c r="N350" s="222"/>
      <c r="O350" s="85"/>
      <c r="P350" s="85"/>
      <c r="Q350" s="85"/>
      <c r="R350" s="85"/>
      <c r="S350" s="85"/>
      <c r="T350" s="86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155</v>
      </c>
      <c r="AU350" s="18" t="s">
        <v>86</v>
      </c>
    </row>
    <row r="351" spans="1:51" s="13" customFormat="1" ht="12">
      <c r="A351" s="13"/>
      <c r="B351" s="227"/>
      <c r="C351" s="228"/>
      <c r="D351" s="218" t="s">
        <v>182</v>
      </c>
      <c r="E351" s="229" t="s">
        <v>37</v>
      </c>
      <c r="F351" s="230" t="s">
        <v>1050</v>
      </c>
      <c r="G351" s="228"/>
      <c r="H351" s="231">
        <v>5.1</v>
      </c>
      <c r="I351" s="232"/>
      <c r="J351" s="228"/>
      <c r="K351" s="228"/>
      <c r="L351" s="233"/>
      <c r="M351" s="234"/>
      <c r="N351" s="235"/>
      <c r="O351" s="235"/>
      <c r="P351" s="235"/>
      <c r="Q351" s="235"/>
      <c r="R351" s="235"/>
      <c r="S351" s="235"/>
      <c r="T351" s="236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7" t="s">
        <v>182</v>
      </c>
      <c r="AU351" s="237" t="s">
        <v>86</v>
      </c>
      <c r="AV351" s="13" t="s">
        <v>86</v>
      </c>
      <c r="AW351" s="13" t="s">
        <v>38</v>
      </c>
      <c r="AX351" s="13" t="s">
        <v>77</v>
      </c>
      <c r="AY351" s="237" t="s">
        <v>149</v>
      </c>
    </row>
    <row r="352" spans="1:51" s="14" customFormat="1" ht="12">
      <c r="A352" s="14"/>
      <c r="B352" s="238"/>
      <c r="C352" s="239"/>
      <c r="D352" s="218" t="s">
        <v>182</v>
      </c>
      <c r="E352" s="240" t="s">
        <v>37</v>
      </c>
      <c r="F352" s="241" t="s">
        <v>187</v>
      </c>
      <c r="G352" s="239"/>
      <c r="H352" s="242">
        <v>5.1</v>
      </c>
      <c r="I352" s="243"/>
      <c r="J352" s="239"/>
      <c r="K352" s="239"/>
      <c r="L352" s="244"/>
      <c r="M352" s="245"/>
      <c r="N352" s="246"/>
      <c r="O352" s="246"/>
      <c r="P352" s="246"/>
      <c r="Q352" s="246"/>
      <c r="R352" s="246"/>
      <c r="S352" s="246"/>
      <c r="T352" s="247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8" t="s">
        <v>182</v>
      </c>
      <c r="AU352" s="248" t="s">
        <v>86</v>
      </c>
      <c r="AV352" s="14" t="s">
        <v>148</v>
      </c>
      <c r="AW352" s="14" t="s">
        <v>38</v>
      </c>
      <c r="AX352" s="14" t="s">
        <v>21</v>
      </c>
      <c r="AY352" s="248" t="s">
        <v>149</v>
      </c>
    </row>
    <row r="353" spans="1:65" s="2" customFormat="1" ht="16.5" customHeight="1">
      <c r="A353" s="39"/>
      <c r="B353" s="40"/>
      <c r="C353" s="205" t="s">
        <v>417</v>
      </c>
      <c r="D353" s="205" t="s">
        <v>151</v>
      </c>
      <c r="E353" s="206" t="s">
        <v>1051</v>
      </c>
      <c r="F353" s="207" t="s">
        <v>1052</v>
      </c>
      <c r="G353" s="208" t="s">
        <v>174</v>
      </c>
      <c r="H353" s="209">
        <v>82.28</v>
      </c>
      <c r="I353" s="210"/>
      <c r="J353" s="211">
        <f>ROUND(I353*H353,2)</f>
        <v>0</v>
      </c>
      <c r="K353" s="207" t="s">
        <v>37</v>
      </c>
      <c r="L353" s="45"/>
      <c r="M353" s="212" t="s">
        <v>37</v>
      </c>
      <c r="N353" s="213" t="s">
        <v>50</v>
      </c>
      <c r="O353" s="85"/>
      <c r="P353" s="214">
        <f>O353*H353</f>
        <v>0</v>
      </c>
      <c r="Q353" s="214">
        <v>0</v>
      </c>
      <c r="R353" s="214">
        <f>Q353*H353</f>
        <v>0</v>
      </c>
      <c r="S353" s="214">
        <v>0</v>
      </c>
      <c r="T353" s="215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16" t="s">
        <v>148</v>
      </c>
      <c r="AT353" s="216" t="s">
        <v>151</v>
      </c>
      <c r="AU353" s="216" t="s">
        <v>86</v>
      </c>
      <c r="AY353" s="18" t="s">
        <v>149</v>
      </c>
      <c r="BE353" s="217">
        <f>IF(N353="základní",J353,0)</f>
        <v>0</v>
      </c>
      <c r="BF353" s="217">
        <f>IF(N353="snížená",J353,0)</f>
        <v>0</v>
      </c>
      <c r="BG353" s="217">
        <f>IF(N353="zákl. přenesená",J353,0)</f>
        <v>0</v>
      </c>
      <c r="BH353" s="217">
        <f>IF(N353="sníž. přenesená",J353,0)</f>
        <v>0</v>
      </c>
      <c r="BI353" s="217">
        <f>IF(N353="nulová",J353,0)</f>
        <v>0</v>
      </c>
      <c r="BJ353" s="18" t="s">
        <v>148</v>
      </c>
      <c r="BK353" s="217">
        <f>ROUND(I353*H353,2)</f>
        <v>0</v>
      </c>
      <c r="BL353" s="18" t="s">
        <v>148</v>
      </c>
      <c r="BM353" s="216" t="s">
        <v>630</v>
      </c>
    </row>
    <row r="354" spans="1:47" s="2" customFormat="1" ht="12">
      <c r="A354" s="39"/>
      <c r="B354" s="40"/>
      <c r="C354" s="41"/>
      <c r="D354" s="218" t="s">
        <v>155</v>
      </c>
      <c r="E354" s="41"/>
      <c r="F354" s="219" t="s">
        <v>1052</v>
      </c>
      <c r="G354" s="41"/>
      <c r="H354" s="41"/>
      <c r="I354" s="220"/>
      <c r="J354" s="41"/>
      <c r="K354" s="41"/>
      <c r="L354" s="45"/>
      <c r="M354" s="221"/>
      <c r="N354" s="222"/>
      <c r="O354" s="85"/>
      <c r="P354" s="85"/>
      <c r="Q354" s="85"/>
      <c r="R354" s="85"/>
      <c r="S354" s="85"/>
      <c r="T354" s="86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155</v>
      </c>
      <c r="AU354" s="18" t="s">
        <v>86</v>
      </c>
    </row>
    <row r="355" spans="1:51" s="13" customFormat="1" ht="12">
      <c r="A355" s="13"/>
      <c r="B355" s="227"/>
      <c r="C355" s="228"/>
      <c r="D355" s="218" t="s">
        <v>182</v>
      </c>
      <c r="E355" s="229" t="s">
        <v>37</v>
      </c>
      <c r="F355" s="230" t="s">
        <v>1053</v>
      </c>
      <c r="G355" s="228"/>
      <c r="H355" s="231">
        <v>59.46</v>
      </c>
      <c r="I355" s="232"/>
      <c r="J355" s="228"/>
      <c r="K355" s="228"/>
      <c r="L355" s="233"/>
      <c r="M355" s="234"/>
      <c r="N355" s="235"/>
      <c r="O355" s="235"/>
      <c r="P355" s="235"/>
      <c r="Q355" s="235"/>
      <c r="R355" s="235"/>
      <c r="S355" s="235"/>
      <c r="T355" s="236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7" t="s">
        <v>182</v>
      </c>
      <c r="AU355" s="237" t="s">
        <v>86</v>
      </c>
      <c r="AV355" s="13" t="s">
        <v>86</v>
      </c>
      <c r="AW355" s="13" t="s">
        <v>38</v>
      </c>
      <c r="AX355" s="13" t="s">
        <v>77</v>
      </c>
      <c r="AY355" s="237" t="s">
        <v>149</v>
      </c>
    </row>
    <row r="356" spans="1:51" s="13" customFormat="1" ht="12">
      <c r="A356" s="13"/>
      <c r="B356" s="227"/>
      <c r="C356" s="228"/>
      <c r="D356" s="218" t="s">
        <v>182</v>
      </c>
      <c r="E356" s="229" t="s">
        <v>37</v>
      </c>
      <c r="F356" s="230" t="s">
        <v>1054</v>
      </c>
      <c r="G356" s="228"/>
      <c r="H356" s="231">
        <v>22.82</v>
      </c>
      <c r="I356" s="232"/>
      <c r="J356" s="228"/>
      <c r="K356" s="228"/>
      <c r="L356" s="233"/>
      <c r="M356" s="234"/>
      <c r="N356" s="235"/>
      <c r="O356" s="235"/>
      <c r="P356" s="235"/>
      <c r="Q356" s="235"/>
      <c r="R356" s="235"/>
      <c r="S356" s="235"/>
      <c r="T356" s="236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7" t="s">
        <v>182</v>
      </c>
      <c r="AU356" s="237" t="s">
        <v>86</v>
      </c>
      <c r="AV356" s="13" t="s">
        <v>86</v>
      </c>
      <c r="AW356" s="13" t="s">
        <v>38</v>
      </c>
      <c r="AX356" s="13" t="s">
        <v>77</v>
      </c>
      <c r="AY356" s="237" t="s">
        <v>149</v>
      </c>
    </row>
    <row r="357" spans="1:51" s="14" customFormat="1" ht="12">
      <c r="A357" s="14"/>
      <c r="B357" s="238"/>
      <c r="C357" s="239"/>
      <c r="D357" s="218" t="s">
        <v>182</v>
      </c>
      <c r="E357" s="240" t="s">
        <v>37</v>
      </c>
      <c r="F357" s="241" t="s">
        <v>187</v>
      </c>
      <c r="G357" s="239"/>
      <c r="H357" s="242">
        <v>82.28</v>
      </c>
      <c r="I357" s="243"/>
      <c r="J357" s="239"/>
      <c r="K357" s="239"/>
      <c r="L357" s="244"/>
      <c r="M357" s="245"/>
      <c r="N357" s="246"/>
      <c r="O357" s="246"/>
      <c r="P357" s="246"/>
      <c r="Q357" s="246"/>
      <c r="R357" s="246"/>
      <c r="S357" s="246"/>
      <c r="T357" s="247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8" t="s">
        <v>182</v>
      </c>
      <c r="AU357" s="248" t="s">
        <v>86</v>
      </c>
      <c r="AV357" s="14" t="s">
        <v>148</v>
      </c>
      <c r="AW357" s="14" t="s">
        <v>38</v>
      </c>
      <c r="AX357" s="14" t="s">
        <v>21</v>
      </c>
      <c r="AY357" s="248" t="s">
        <v>149</v>
      </c>
    </row>
    <row r="358" spans="1:65" s="2" customFormat="1" ht="16.5" customHeight="1">
      <c r="A358" s="39"/>
      <c r="B358" s="40"/>
      <c r="C358" s="249" t="s">
        <v>631</v>
      </c>
      <c r="D358" s="249" t="s">
        <v>252</v>
      </c>
      <c r="E358" s="250" t="s">
        <v>1055</v>
      </c>
      <c r="F358" s="251" t="s">
        <v>1056</v>
      </c>
      <c r="G358" s="252" t="s">
        <v>174</v>
      </c>
      <c r="H358" s="253">
        <v>83.926</v>
      </c>
      <c r="I358" s="254"/>
      <c r="J358" s="255">
        <f>ROUND(I358*H358,2)</f>
        <v>0</v>
      </c>
      <c r="K358" s="251" t="s">
        <v>37</v>
      </c>
      <c r="L358" s="256"/>
      <c r="M358" s="257" t="s">
        <v>37</v>
      </c>
      <c r="N358" s="258" t="s">
        <v>50</v>
      </c>
      <c r="O358" s="85"/>
      <c r="P358" s="214">
        <f>O358*H358</f>
        <v>0</v>
      </c>
      <c r="Q358" s="214">
        <v>0</v>
      </c>
      <c r="R358" s="214">
        <f>Q358*H358</f>
        <v>0</v>
      </c>
      <c r="S358" s="214">
        <v>0</v>
      </c>
      <c r="T358" s="215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16" t="s">
        <v>164</v>
      </c>
      <c r="AT358" s="216" t="s">
        <v>252</v>
      </c>
      <c r="AU358" s="216" t="s">
        <v>86</v>
      </c>
      <c r="AY358" s="18" t="s">
        <v>149</v>
      </c>
      <c r="BE358" s="217">
        <f>IF(N358="základní",J358,0)</f>
        <v>0</v>
      </c>
      <c r="BF358" s="217">
        <f>IF(N358="snížená",J358,0)</f>
        <v>0</v>
      </c>
      <c r="BG358" s="217">
        <f>IF(N358="zákl. přenesená",J358,0)</f>
        <v>0</v>
      </c>
      <c r="BH358" s="217">
        <f>IF(N358="sníž. přenesená",J358,0)</f>
        <v>0</v>
      </c>
      <c r="BI358" s="217">
        <f>IF(N358="nulová",J358,0)</f>
        <v>0</v>
      </c>
      <c r="BJ358" s="18" t="s">
        <v>148</v>
      </c>
      <c r="BK358" s="217">
        <f>ROUND(I358*H358,2)</f>
        <v>0</v>
      </c>
      <c r="BL358" s="18" t="s">
        <v>148</v>
      </c>
      <c r="BM358" s="216" t="s">
        <v>634</v>
      </c>
    </row>
    <row r="359" spans="1:47" s="2" customFormat="1" ht="12">
      <c r="A359" s="39"/>
      <c r="B359" s="40"/>
      <c r="C359" s="41"/>
      <c r="D359" s="218" t="s">
        <v>155</v>
      </c>
      <c r="E359" s="41"/>
      <c r="F359" s="219" t="s">
        <v>1056</v>
      </c>
      <c r="G359" s="41"/>
      <c r="H359" s="41"/>
      <c r="I359" s="220"/>
      <c r="J359" s="41"/>
      <c r="K359" s="41"/>
      <c r="L359" s="45"/>
      <c r="M359" s="221"/>
      <c r="N359" s="222"/>
      <c r="O359" s="85"/>
      <c r="P359" s="85"/>
      <c r="Q359" s="85"/>
      <c r="R359" s="85"/>
      <c r="S359" s="85"/>
      <c r="T359" s="86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155</v>
      </c>
      <c r="AU359" s="18" t="s">
        <v>86</v>
      </c>
    </row>
    <row r="360" spans="1:65" s="2" customFormat="1" ht="16.5" customHeight="1">
      <c r="A360" s="39"/>
      <c r="B360" s="40"/>
      <c r="C360" s="205" t="s">
        <v>420</v>
      </c>
      <c r="D360" s="205" t="s">
        <v>151</v>
      </c>
      <c r="E360" s="206" t="s">
        <v>1057</v>
      </c>
      <c r="F360" s="207" t="s">
        <v>1058</v>
      </c>
      <c r="G360" s="208" t="s">
        <v>220</v>
      </c>
      <c r="H360" s="209">
        <v>45.7</v>
      </c>
      <c r="I360" s="210"/>
      <c r="J360" s="211">
        <f>ROUND(I360*H360,2)</f>
        <v>0</v>
      </c>
      <c r="K360" s="207" t="s">
        <v>37</v>
      </c>
      <c r="L360" s="45"/>
      <c r="M360" s="212" t="s">
        <v>37</v>
      </c>
      <c r="N360" s="213" t="s">
        <v>50</v>
      </c>
      <c r="O360" s="85"/>
      <c r="P360" s="214">
        <f>O360*H360</f>
        <v>0</v>
      </c>
      <c r="Q360" s="214">
        <v>0</v>
      </c>
      <c r="R360" s="214">
        <f>Q360*H360</f>
        <v>0</v>
      </c>
      <c r="S360" s="214">
        <v>0</v>
      </c>
      <c r="T360" s="215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16" t="s">
        <v>148</v>
      </c>
      <c r="AT360" s="216" t="s">
        <v>151</v>
      </c>
      <c r="AU360" s="216" t="s">
        <v>86</v>
      </c>
      <c r="AY360" s="18" t="s">
        <v>149</v>
      </c>
      <c r="BE360" s="217">
        <f>IF(N360="základní",J360,0)</f>
        <v>0</v>
      </c>
      <c r="BF360" s="217">
        <f>IF(N360="snížená",J360,0)</f>
        <v>0</v>
      </c>
      <c r="BG360" s="217">
        <f>IF(N360="zákl. přenesená",J360,0)</f>
        <v>0</v>
      </c>
      <c r="BH360" s="217">
        <f>IF(N360="sníž. přenesená",J360,0)</f>
        <v>0</v>
      </c>
      <c r="BI360" s="217">
        <f>IF(N360="nulová",J360,0)</f>
        <v>0</v>
      </c>
      <c r="BJ360" s="18" t="s">
        <v>148</v>
      </c>
      <c r="BK360" s="217">
        <f>ROUND(I360*H360,2)</f>
        <v>0</v>
      </c>
      <c r="BL360" s="18" t="s">
        <v>148</v>
      </c>
      <c r="BM360" s="216" t="s">
        <v>637</v>
      </c>
    </row>
    <row r="361" spans="1:47" s="2" customFormat="1" ht="12">
      <c r="A361" s="39"/>
      <c r="B361" s="40"/>
      <c r="C361" s="41"/>
      <c r="D361" s="218" t="s">
        <v>155</v>
      </c>
      <c r="E361" s="41"/>
      <c r="F361" s="219" t="s">
        <v>1058</v>
      </c>
      <c r="G361" s="41"/>
      <c r="H361" s="41"/>
      <c r="I361" s="220"/>
      <c r="J361" s="41"/>
      <c r="K361" s="41"/>
      <c r="L361" s="45"/>
      <c r="M361" s="221"/>
      <c r="N361" s="222"/>
      <c r="O361" s="85"/>
      <c r="P361" s="85"/>
      <c r="Q361" s="85"/>
      <c r="R361" s="85"/>
      <c r="S361" s="85"/>
      <c r="T361" s="86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155</v>
      </c>
      <c r="AU361" s="18" t="s">
        <v>86</v>
      </c>
    </row>
    <row r="362" spans="1:51" s="13" customFormat="1" ht="12">
      <c r="A362" s="13"/>
      <c r="B362" s="227"/>
      <c r="C362" s="228"/>
      <c r="D362" s="218" t="s">
        <v>182</v>
      </c>
      <c r="E362" s="229" t="s">
        <v>37</v>
      </c>
      <c r="F362" s="230" t="s">
        <v>1059</v>
      </c>
      <c r="G362" s="228"/>
      <c r="H362" s="231">
        <v>45.7</v>
      </c>
      <c r="I362" s="232"/>
      <c r="J362" s="228"/>
      <c r="K362" s="228"/>
      <c r="L362" s="233"/>
      <c r="M362" s="234"/>
      <c r="N362" s="235"/>
      <c r="O362" s="235"/>
      <c r="P362" s="235"/>
      <c r="Q362" s="235"/>
      <c r="R362" s="235"/>
      <c r="S362" s="235"/>
      <c r="T362" s="236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7" t="s">
        <v>182</v>
      </c>
      <c r="AU362" s="237" t="s">
        <v>86</v>
      </c>
      <c r="AV362" s="13" t="s">
        <v>86</v>
      </c>
      <c r="AW362" s="13" t="s">
        <v>38</v>
      </c>
      <c r="AX362" s="13" t="s">
        <v>77</v>
      </c>
      <c r="AY362" s="237" t="s">
        <v>149</v>
      </c>
    </row>
    <row r="363" spans="1:51" s="14" customFormat="1" ht="12">
      <c r="A363" s="14"/>
      <c r="B363" s="238"/>
      <c r="C363" s="239"/>
      <c r="D363" s="218" t="s">
        <v>182</v>
      </c>
      <c r="E363" s="240" t="s">
        <v>37</v>
      </c>
      <c r="F363" s="241" t="s">
        <v>187</v>
      </c>
      <c r="G363" s="239"/>
      <c r="H363" s="242">
        <v>45.7</v>
      </c>
      <c r="I363" s="243"/>
      <c r="J363" s="239"/>
      <c r="K363" s="239"/>
      <c r="L363" s="244"/>
      <c r="M363" s="245"/>
      <c r="N363" s="246"/>
      <c r="O363" s="246"/>
      <c r="P363" s="246"/>
      <c r="Q363" s="246"/>
      <c r="R363" s="246"/>
      <c r="S363" s="246"/>
      <c r="T363" s="247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8" t="s">
        <v>182</v>
      </c>
      <c r="AU363" s="248" t="s">
        <v>86</v>
      </c>
      <c r="AV363" s="14" t="s">
        <v>148</v>
      </c>
      <c r="AW363" s="14" t="s">
        <v>38</v>
      </c>
      <c r="AX363" s="14" t="s">
        <v>21</v>
      </c>
      <c r="AY363" s="248" t="s">
        <v>149</v>
      </c>
    </row>
    <row r="364" spans="1:65" s="2" customFormat="1" ht="16.5" customHeight="1">
      <c r="A364" s="39"/>
      <c r="B364" s="40"/>
      <c r="C364" s="249" t="s">
        <v>638</v>
      </c>
      <c r="D364" s="249" t="s">
        <v>252</v>
      </c>
      <c r="E364" s="250" t="s">
        <v>1060</v>
      </c>
      <c r="F364" s="251" t="s">
        <v>1061</v>
      </c>
      <c r="G364" s="252" t="s">
        <v>174</v>
      </c>
      <c r="H364" s="253">
        <v>21.936</v>
      </c>
      <c r="I364" s="254"/>
      <c r="J364" s="255">
        <f>ROUND(I364*H364,2)</f>
        <v>0</v>
      </c>
      <c r="K364" s="251" t="s">
        <v>37</v>
      </c>
      <c r="L364" s="256"/>
      <c r="M364" s="257" t="s">
        <v>37</v>
      </c>
      <c r="N364" s="258" t="s">
        <v>50</v>
      </c>
      <c r="O364" s="85"/>
      <c r="P364" s="214">
        <f>O364*H364</f>
        <v>0</v>
      </c>
      <c r="Q364" s="214">
        <v>0</v>
      </c>
      <c r="R364" s="214">
        <f>Q364*H364</f>
        <v>0</v>
      </c>
      <c r="S364" s="214">
        <v>0</v>
      </c>
      <c r="T364" s="215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16" t="s">
        <v>164</v>
      </c>
      <c r="AT364" s="216" t="s">
        <v>252</v>
      </c>
      <c r="AU364" s="216" t="s">
        <v>86</v>
      </c>
      <c r="AY364" s="18" t="s">
        <v>149</v>
      </c>
      <c r="BE364" s="217">
        <f>IF(N364="základní",J364,0)</f>
        <v>0</v>
      </c>
      <c r="BF364" s="217">
        <f>IF(N364="snížená",J364,0)</f>
        <v>0</v>
      </c>
      <c r="BG364" s="217">
        <f>IF(N364="zákl. přenesená",J364,0)</f>
        <v>0</v>
      </c>
      <c r="BH364" s="217">
        <f>IF(N364="sníž. přenesená",J364,0)</f>
        <v>0</v>
      </c>
      <c r="BI364" s="217">
        <f>IF(N364="nulová",J364,0)</f>
        <v>0</v>
      </c>
      <c r="BJ364" s="18" t="s">
        <v>148</v>
      </c>
      <c r="BK364" s="217">
        <f>ROUND(I364*H364,2)</f>
        <v>0</v>
      </c>
      <c r="BL364" s="18" t="s">
        <v>148</v>
      </c>
      <c r="BM364" s="216" t="s">
        <v>641</v>
      </c>
    </row>
    <row r="365" spans="1:47" s="2" customFormat="1" ht="12">
      <c r="A365" s="39"/>
      <c r="B365" s="40"/>
      <c r="C365" s="41"/>
      <c r="D365" s="218" t="s">
        <v>155</v>
      </c>
      <c r="E365" s="41"/>
      <c r="F365" s="219" t="s">
        <v>1061</v>
      </c>
      <c r="G365" s="41"/>
      <c r="H365" s="41"/>
      <c r="I365" s="220"/>
      <c r="J365" s="41"/>
      <c r="K365" s="41"/>
      <c r="L365" s="45"/>
      <c r="M365" s="221"/>
      <c r="N365" s="222"/>
      <c r="O365" s="85"/>
      <c r="P365" s="85"/>
      <c r="Q365" s="85"/>
      <c r="R365" s="85"/>
      <c r="S365" s="85"/>
      <c r="T365" s="86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18" t="s">
        <v>155</v>
      </c>
      <c r="AU365" s="18" t="s">
        <v>86</v>
      </c>
    </row>
    <row r="366" spans="1:51" s="13" customFormat="1" ht="12">
      <c r="A366" s="13"/>
      <c r="B366" s="227"/>
      <c r="C366" s="228"/>
      <c r="D366" s="218" t="s">
        <v>182</v>
      </c>
      <c r="E366" s="229" t="s">
        <v>37</v>
      </c>
      <c r="F366" s="230" t="s">
        <v>1062</v>
      </c>
      <c r="G366" s="228"/>
      <c r="H366" s="231">
        <v>21.936</v>
      </c>
      <c r="I366" s="232"/>
      <c r="J366" s="228"/>
      <c r="K366" s="228"/>
      <c r="L366" s="233"/>
      <c r="M366" s="234"/>
      <c r="N366" s="235"/>
      <c r="O366" s="235"/>
      <c r="P366" s="235"/>
      <c r="Q366" s="235"/>
      <c r="R366" s="235"/>
      <c r="S366" s="235"/>
      <c r="T366" s="236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7" t="s">
        <v>182</v>
      </c>
      <c r="AU366" s="237" t="s">
        <v>86</v>
      </c>
      <c r="AV366" s="13" t="s">
        <v>86</v>
      </c>
      <c r="AW366" s="13" t="s">
        <v>38</v>
      </c>
      <c r="AX366" s="13" t="s">
        <v>77</v>
      </c>
      <c r="AY366" s="237" t="s">
        <v>149</v>
      </c>
    </row>
    <row r="367" spans="1:51" s="14" customFormat="1" ht="12">
      <c r="A367" s="14"/>
      <c r="B367" s="238"/>
      <c r="C367" s="239"/>
      <c r="D367" s="218" t="s">
        <v>182</v>
      </c>
      <c r="E367" s="240" t="s">
        <v>37</v>
      </c>
      <c r="F367" s="241" t="s">
        <v>187</v>
      </c>
      <c r="G367" s="239"/>
      <c r="H367" s="242">
        <v>21.936</v>
      </c>
      <c r="I367" s="243"/>
      <c r="J367" s="239"/>
      <c r="K367" s="239"/>
      <c r="L367" s="244"/>
      <c r="M367" s="245"/>
      <c r="N367" s="246"/>
      <c r="O367" s="246"/>
      <c r="P367" s="246"/>
      <c r="Q367" s="246"/>
      <c r="R367" s="246"/>
      <c r="S367" s="246"/>
      <c r="T367" s="247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8" t="s">
        <v>182</v>
      </c>
      <c r="AU367" s="248" t="s">
        <v>86</v>
      </c>
      <c r="AV367" s="14" t="s">
        <v>148</v>
      </c>
      <c r="AW367" s="14" t="s">
        <v>38</v>
      </c>
      <c r="AX367" s="14" t="s">
        <v>21</v>
      </c>
      <c r="AY367" s="248" t="s">
        <v>149</v>
      </c>
    </row>
    <row r="368" spans="1:65" s="2" customFormat="1" ht="12">
      <c r="A368" s="39"/>
      <c r="B368" s="40"/>
      <c r="C368" s="205" t="s">
        <v>424</v>
      </c>
      <c r="D368" s="205" t="s">
        <v>151</v>
      </c>
      <c r="E368" s="206" t="s">
        <v>1063</v>
      </c>
      <c r="F368" s="207" t="s">
        <v>1064</v>
      </c>
      <c r="G368" s="208" t="s">
        <v>174</v>
      </c>
      <c r="H368" s="209">
        <v>5</v>
      </c>
      <c r="I368" s="210"/>
      <c r="J368" s="211">
        <f>ROUND(I368*H368,2)</f>
        <v>0</v>
      </c>
      <c r="K368" s="207" t="s">
        <v>37</v>
      </c>
      <c r="L368" s="45"/>
      <c r="M368" s="212" t="s">
        <v>37</v>
      </c>
      <c r="N368" s="213" t="s">
        <v>50</v>
      </c>
      <c r="O368" s="85"/>
      <c r="P368" s="214">
        <f>O368*H368</f>
        <v>0</v>
      </c>
      <c r="Q368" s="214">
        <v>0</v>
      </c>
      <c r="R368" s="214">
        <f>Q368*H368</f>
        <v>0</v>
      </c>
      <c r="S368" s="214">
        <v>0</v>
      </c>
      <c r="T368" s="215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16" t="s">
        <v>148</v>
      </c>
      <c r="AT368" s="216" t="s">
        <v>151</v>
      </c>
      <c r="AU368" s="216" t="s">
        <v>86</v>
      </c>
      <c r="AY368" s="18" t="s">
        <v>149</v>
      </c>
      <c r="BE368" s="217">
        <f>IF(N368="základní",J368,0)</f>
        <v>0</v>
      </c>
      <c r="BF368" s="217">
        <f>IF(N368="snížená",J368,0)</f>
        <v>0</v>
      </c>
      <c r="BG368" s="217">
        <f>IF(N368="zákl. přenesená",J368,0)</f>
        <v>0</v>
      </c>
      <c r="BH368" s="217">
        <f>IF(N368="sníž. přenesená",J368,0)</f>
        <v>0</v>
      </c>
      <c r="BI368" s="217">
        <f>IF(N368="nulová",J368,0)</f>
        <v>0</v>
      </c>
      <c r="BJ368" s="18" t="s">
        <v>148</v>
      </c>
      <c r="BK368" s="217">
        <f>ROUND(I368*H368,2)</f>
        <v>0</v>
      </c>
      <c r="BL368" s="18" t="s">
        <v>148</v>
      </c>
      <c r="BM368" s="216" t="s">
        <v>644</v>
      </c>
    </row>
    <row r="369" spans="1:47" s="2" customFormat="1" ht="12">
      <c r="A369" s="39"/>
      <c r="B369" s="40"/>
      <c r="C369" s="41"/>
      <c r="D369" s="218" t="s">
        <v>155</v>
      </c>
      <c r="E369" s="41"/>
      <c r="F369" s="219" t="s">
        <v>1064</v>
      </c>
      <c r="G369" s="41"/>
      <c r="H369" s="41"/>
      <c r="I369" s="220"/>
      <c r="J369" s="41"/>
      <c r="K369" s="41"/>
      <c r="L369" s="45"/>
      <c r="M369" s="221"/>
      <c r="N369" s="222"/>
      <c r="O369" s="85"/>
      <c r="P369" s="85"/>
      <c r="Q369" s="85"/>
      <c r="R369" s="85"/>
      <c r="S369" s="85"/>
      <c r="T369" s="86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155</v>
      </c>
      <c r="AU369" s="18" t="s">
        <v>86</v>
      </c>
    </row>
    <row r="370" spans="1:65" s="2" customFormat="1" ht="16.5" customHeight="1">
      <c r="A370" s="39"/>
      <c r="B370" s="40"/>
      <c r="C370" s="205" t="s">
        <v>645</v>
      </c>
      <c r="D370" s="205" t="s">
        <v>151</v>
      </c>
      <c r="E370" s="206" t="s">
        <v>1065</v>
      </c>
      <c r="F370" s="207" t="s">
        <v>1066</v>
      </c>
      <c r="G370" s="208" t="s">
        <v>220</v>
      </c>
      <c r="H370" s="209">
        <v>31.7</v>
      </c>
      <c r="I370" s="210"/>
      <c r="J370" s="211">
        <f>ROUND(I370*H370,2)</f>
        <v>0</v>
      </c>
      <c r="K370" s="207" t="s">
        <v>37</v>
      </c>
      <c r="L370" s="45"/>
      <c r="M370" s="212" t="s">
        <v>37</v>
      </c>
      <c r="N370" s="213" t="s">
        <v>50</v>
      </c>
      <c r="O370" s="85"/>
      <c r="P370" s="214">
        <f>O370*H370</f>
        <v>0</v>
      </c>
      <c r="Q370" s="214">
        <v>0</v>
      </c>
      <c r="R370" s="214">
        <f>Q370*H370</f>
        <v>0</v>
      </c>
      <c r="S370" s="214">
        <v>0</v>
      </c>
      <c r="T370" s="215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16" t="s">
        <v>148</v>
      </c>
      <c r="AT370" s="216" t="s">
        <v>151</v>
      </c>
      <c r="AU370" s="216" t="s">
        <v>86</v>
      </c>
      <c r="AY370" s="18" t="s">
        <v>149</v>
      </c>
      <c r="BE370" s="217">
        <f>IF(N370="základní",J370,0)</f>
        <v>0</v>
      </c>
      <c r="BF370" s="217">
        <f>IF(N370="snížená",J370,0)</f>
        <v>0</v>
      </c>
      <c r="BG370" s="217">
        <f>IF(N370="zákl. přenesená",J370,0)</f>
        <v>0</v>
      </c>
      <c r="BH370" s="217">
        <f>IF(N370="sníž. přenesená",J370,0)</f>
        <v>0</v>
      </c>
      <c r="BI370" s="217">
        <f>IF(N370="nulová",J370,0)</f>
        <v>0</v>
      </c>
      <c r="BJ370" s="18" t="s">
        <v>148</v>
      </c>
      <c r="BK370" s="217">
        <f>ROUND(I370*H370,2)</f>
        <v>0</v>
      </c>
      <c r="BL370" s="18" t="s">
        <v>148</v>
      </c>
      <c r="BM370" s="216" t="s">
        <v>648</v>
      </c>
    </row>
    <row r="371" spans="1:47" s="2" customFormat="1" ht="12">
      <c r="A371" s="39"/>
      <c r="B371" s="40"/>
      <c r="C371" s="41"/>
      <c r="D371" s="218" t="s">
        <v>155</v>
      </c>
      <c r="E371" s="41"/>
      <c r="F371" s="219" t="s">
        <v>1066</v>
      </c>
      <c r="G371" s="41"/>
      <c r="H371" s="41"/>
      <c r="I371" s="220"/>
      <c r="J371" s="41"/>
      <c r="K371" s="41"/>
      <c r="L371" s="45"/>
      <c r="M371" s="221"/>
      <c r="N371" s="222"/>
      <c r="O371" s="85"/>
      <c r="P371" s="85"/>
      <c r="Q371" s="85"/>
      <c r="R371" s="85"/>
      <c r="S371" s="85"/>
      <c r="T371" s="86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155</v>
      </c>
      <c r="AU371" s="18" t="s">
        <v>86</v>
      </c>
    </row>
    <row r="372" spans="1:51" s="13" customFormat="1" ht="12">
      <c r="A372" s="13"/>
      <c r="B372" s="227"/>
      <c r="C372" s="228"/>
      <c r="D372" s="218" t="s">
        <v>182</v>
      </c>
      <c r="E372" s="229" t="s">
        <v>37</v>
      </c>
      <c r="F372" s="230" t="s">
        <v>1067</v>
      </c>
      <c r="G372" s="228"/>
      <c r="H372" s="231">
        <v>31.7</v>
      </c>
      <c r="I372" s="232"/>
      <c r="J372" s="228"/>
      <c r="K372" s="228"/>
      <c r="L372" s="233"/>
      <c r="M372" s="234"/>
      <c r="N372" s="235"/>
      <c r="O372" s="235"/>
      <c r="P372" s="235"/>
      <c r="Q372" s="235"/>
      <c r="R372" s="235"/>
      <c r="S372" s="235"/>
      <c r="T372" s="236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7" t="s">
        <v>182</v>
      </c>
      <c r="AU372" s="237" t="s">
        <v>86</v>
      </c>
      <c r="AV372" s="13" t="s">
        <v>86</v>
      </c>
      <c r="AW372" s="13" t="s">
        <v>38</v>
      </c>
      <c r="AX372" s="13" t="s">
        <v>77</v>
      </c>
      <c r="AY372" s="237" t="s">
        <v>149</v>
      </c>
    </row>
    <row r="373" spans="1:51" s="14" customFormat="1" ht="12">
      <c r="A373" s="14"/>
      <c r="B373" s="238"/>
      <c r="C373" s="239"/>
      <c r="D373" s="218" t="s">
        <v>182</v>
      </c>
      <c r="E373" s="240" t="s">
        <v>37</v>
      </c>
      <c r="F373" s="241" t="s">
        <v>187</v>
      </c>
      <c r="G373" s="239"/>
      <c r="H373" s="242">
        <v>31.7</v>
      </c>
      <c r="I373" s="243"/>
      <c r="J373" s="239"/>
      <c r="K373" s="239"/>
      <c r="L373" s="244"/>
      <c r="M373" s="245"/>
      <c r="N373" s="246"/>
      <c r="O373" s="246"/>
      <c r="P373" s="246"/>
      <c r="Q373" s="246"/>
      <c r="R373" s="246"/>
      <c r="S373" s="246"/>
      <c r="T373" s="247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8" t="s">
        <v>182</v>
      </c>
      <c r="AU373" s="248" t="s">
        <v>86</v>
      </c>
      <c r="AV373" s="14" t="s">
        <v>148</v>
      </c>
      <c r="AW373" s="14" t="s">
        <v>38</v>
      </c>
      <c r="AX373" s="14" t="s">
        <v>21</v>
      </c>
      <c r="AY373" s="248" t="s">
        <v>149</v>
      </c>
    </row>
    <row r="374" spans="1:65" s="2" customFormat="1" ht="16.5" customHeight="1">
      <c r="A374" s="39"/>
      <c r="B374" s="40"/>
      <c r="C374" s="249" t="s">
        <v>427</v>
      </c>
      <c r="D374" s="249" t="s">
        <v>252</v>
      </c>
      <c r="E374" s="250" t="s">
        <v>1068</v>
      </c>
      <c r="F374" s="251" t="s">
        <v>1069</v>
      </c>
      <c r="G374" s="252" t="s">
        <v>220</v>
      </c>
      <c r="H374" s="253">
        <v>33.285</v>
      </c>
      <c r="I374" s="254"/>
      <c r="J374" s="255">
        <f>ROUND(I374*H374,2)</f>
        <v>0</v>
      </c>
      <c r="K374" s="251" t="s">
        <v>37</v>
      </c>
      <c r="L374" s="256"/>
      <c r="M374" s="257" t="s">
        <v>37</v>
      </c>
      <c r="N374" s="258" t="s">
        <v>50</v>
      </c>
      <c r="O374" s="85"/>
      <c r="P374" s="214">
        <f>O374*H374</f>
        <v>0</v>
      </c>
      <c r="Q374" s="214">
        <v>0</v>
      </c>
      <c r="R374" s="214">
        <f>Q374*H374</f>
        <v>0</v>
      </c>
      <c r="S374" s="214">
        <v>0</v>
      </c>
      <c r="T374" s="215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16" t="s">
        <v>164</v>
      </c>
      <c r="AT374" s="216" t="s">
        <v>252</v>
      </c>
      <c r="AU374" s="216" t="s">
        <v>86</v>
      </c>
      <c r="AY374" s="18" t="s">
        <v>149</v>
      </c>
      <c r="BE374" s="217">
        <f>IF(N374="základní",J374,0)</f>
        <v>0</v>
      </c>
      <c r="BF374" s="217">
        <f>IF(N374="snížená",J374,0)</f>
        <v>0</v>
      </c>
      <c r="BG374" s="217">
        <f>IF(N374="zákl. přenesená",J374,0)</f>
        <v>0</v>
      </c>
      <c r="BH374" s="217">
        <f>IF(N374="sníž. přenesená",J374,0)</f>
        <v>0</v>
      </c>
      <c r="BI374" s="217">
        <f>IF(N374="nulová",J374,0)</f>
        <v>0</v>
      </c>
      <c r="BJ374" s="18" t="s">
        <v>148</v>
      </c>
      <c r="BK374" s="217">
        <f>ROUND(I374*H374,2)</f>
        <v>0</v>
      </c>
      <c r="BL374" s="18" t="s">
        <v>148</v>
      </c>
      <c r="BM374" s="216" t="s">
        <v>650</v>
      </c>
    </row>
    <row r="375" spans="1:47" s="2" customFormat="1" ht="12">
      <c r="A375" s="39"/>
      <c r="B375" s="40"/>
      <c r="C375" s="41"/>
      <c r="D375" s="218" t="s">
        <v>155</v>
      </c>
      <c r="E375" s="41"/>
      <c r="F375" s="219" t="s">
        <v>1069</v>
      </c>
      <c r="G375" s="41"/>
      <c r="H375" s="41"/>
      <c r="I375" s="220"/>
      <c r="J375" s="41"/>
      <c r="K375" s="41"/>
      <c r="L375" s="45"/>
      <c r="M375" s="221"/>
      <c r="N375" s="222"/>
      <c r="O375" s="85"/>
      <c r="P375" s="85"/>
      <c r="Q375" s="85"/>
      <c r="R375" s="85"/>
      <c r="S375" s="85"/>
      <c r="T375" s="86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155</v>
      </c>
      <c r="AU375" s="18" t="s">
        <v>86</v>
      </c>
    </row>
    <row r="376" spans="1:51" s="13" customFormat="1" ht="12">
      <c r="A376" s="13"/>
      <c r="B376" s="227"/>
      <c r="C376" s="228"/>
      <c r="D376" s="218" t="s">
        <v>182</v>
      </c>
      <c r="E376" s="229" t="s">
        <v>37</v>
      </c>
      <c r="F376" s="230" t="s">
        <v>1070</v>
      </c>
      <c r="G376" s="228"/>
      <c r="H376" s="231">
        <v>33.285</v>
      </c>
      <c r="I376" s="232"/>
      <c r="J376" s="228"/>
      <c r="K376" s="228"/>
      <c r="L376" s="233"/>
      <c r="M376" s="234"/>
      <c r="N376" s="235"/>
      <c r="O376" s="235"/>
      <c r="P376" s="235"/>
      <c r="Q376" s="235"/>
      <c r="R376" s="235"/>
      <c r="S376" s="235"/>
      <c r="T376" s="236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7" t="s">
        <v>182</v>
      </c>
      <c r="AU376" s="237" t="s">
        <v>86</v>
      </c>
      <c r="AV376" s="13" t="s">
        <v>86</v>
      </c>
      <c r="AW376" s="13" t="s">
        <v>38</v>
      </c>
      <c r="AX376" s="13" t="s">
        <v>77</v>
      </c>
      <c r="AY376" s="237" t="s">
        <v>149</v>
      </c>
    </row>
    <row r="377" spans="1:51" s="14" customFormat="1" ht="12">
      <c r="A377" s="14"/>
      <c r="B377" s="238"/>
      <c r="C377" s="239"/>
      <c r="D377" s="218" t="s">
        <v>182</v>
      </c>
      <c r="E377" s="240" t="s">
        <v>37</v>
      </c>
      <c r="F377" s="241" t="s">
        <v>187</v>
      </c>
      <c r="G377" s="239"/>
      <c r="H377" s="242">
        <v>33.285</v>
      </c>
      <c r="I377" s="243"/>
      <c r="J377" s="239"/>
      <c r="K377" s="239"/>
      <c r="L377" s="244"/>
      <c r="M377" s="245"/>
      <c r="N377" s="246"/>
      <c r="O377" s="246"/>
      <c r="P377" s="246"/>
      <c r="Q377" s="246"/>
      <c r="R377" s="246"/>
      <c r="S377" s="246"/>
      <c r="T377" s="247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8" t="s">
        <v>182</v>
      </c>
      <c r="AU377" s="248" t="s">
        <v>86</v>
      </c>
      <c r="AV377" s="14" t="s">
        <v>148</v>
      </c>
      <c r="AW377" s="14" t="s">
        <v>38</v>
      </c>
      <c r="AX377" s="14" t="s">
        <v>21</v>
      </c>
      <c r="AY377" s="248" t="s">
        <v>149</v>
      </c>
    </row>
    <row r="378" spans="1:65" s="2" customFormat="1" ht="16.5" customHeight="1">
      <c r="A378" s="39"/>
      <c r="B378" s="40"/>
      <c r="C378" s="205" t="s">
        <v>651</v>
      </c>
      <c r="D378" s="205" t="s">
        <v>151</v>
      </c>
      <c r="E378" s="206" t="s">
        <v>1071</v>
      </c>
      <c r="F378" s="207" t="s">
        <v>1072</v>
      </c>
      <c r="G378" s="208" t="s">
        <v>174</v>
      </c>
      <c r="H378" s="209">
        <v>410.108</v>
      </c>
      <c r="I378" s="210"/>
      <c r="J378" s="211">
        <f>ROUND(I378*H378,2)</f>
        <v>0</v>
      </c>
      <c r="K378" s="207" t="s">
        <v>37</v>
      </c>
      <c r="L378" s="45"/>
      <c r="M378" s="212" t="s">
        <v>37</v>
      </c>
      <c r="N378" s="213" t="s">
        <v>50</v>
      </c>
      <c r="O378" s="85"/>
      <c r="P378" s="214">
        <f>O378*H378</f>
        <v>0</v>
      </c>
      <c r="Q378" s="214">
        <v>0</v>
      </c>
      <c r="R378" s="214">
        <f>Q378*H378</f>
        <v>0</v>
      </c>
      <c r="S378" s="214">
        <v>0</v>
      </c>
      <c r="T378" s="215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16" t="s">
        <v>148</v>
      </c>
      <c r="AT378" s="216" t="s">
        <v>151</v>
      </c>
      <c r="AU378" s="216" t="s">
        <v>86</v>
      </c>
      <c r="AY378" s="18" t="s">
        <v>149</v>
      </c>
      <c r="BE378" s="217">
        <f>IF(N378="základní",J378,0)</f>
        <v>0</v>
      </c>
      <c r="BF378" s="217">
        <f>IF(N378="snížená",J378,0)</f>
        <v>0</v>
      </c>
      <c r="BG378" s="217">
        <f>IF(N378="zákl. přenesená",J378,0)</f>
        <v>0</v>
      </c>
      <c r="BH378" s="217">
        <f>IF(N378="sníž. přenesená",J378,0)</f>
        <v>0</v>
      </c>
      <c r="BI378" s="217">
        <f>IF(N378="nulová",J378,0)</f>
        <v>0</v>
      </c>
      <c r="BJ378" s="18" t="s">
        <v>148</v>
      </c>
      <c r="BK378" s="217">
        <f>ROUND(I378*H378,2)</f>
        <v>0</v>
      </c>
      <c r="BL378" s="18" t="s">
        <v>148</v>
      </c>
      <c r="BM378" s="216" t="s">
        <v>653</v>
      </c>
    </row>
    <row r="379" spans="1:47" s="2" customFormat="1" ht="12">
      <c r="A379" s="39"/>
      <c r="B379" s="40"/>
      <c r="C379" s="41"/>
      <c r="D379" s="218" t="s">
        <v>155</v>
      </c>
      <c r="E379" s="41"/>
      <c r="F379" s="219" t="s">
        <v>1072</v>
      </c>
      <c r="G379" s="41"/>
      <c r="H379" s="41"/>
      <c r="I379" s="220"/>
      <c r="J379" s="41"/>
      <c r="K379" s="41"/>
      <c r="L379" s="45"/>
      <c r="M379" s="221"/>
      <c r="N379" s="222"/>
      <c r="O379" s="85"/>
      <c r="P379" s="85"/>
      <c r="Q379" s="85"/>
      <c r="R379" s="85"/>
      <c r="S379" s="85"/>
      <c r="T379" s="86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155</v>
      </c>
      <c r="AU379" s="18" t="s">
        <v>86</v>
      </c>
    </row>
    <row r="380" spans="1:65" s="2" customFormat="1" ht="16.5" customHeight="1">
      <c r="A380" s="39"/>
      <c r="B380" s="40"/>
      <c r="C380" s="205" t="s">
        <v>431</v>
      </c>
      <c r="D380" s="205" t="s">
        <v>151</v>
      </c>
      <c r="E380" s="206" t="s">
        <v>1073</v>
      </c>
      <c r="F380" s="207" t="s">
        <v>1074</v>
      </c>
      <c r="G380" s="208" t="s">
        <v>174</v>
      </c>
      <c r="H380" s="209">
        <v>82.28</v>
      </c>
      <c r="I380" s="210"/>
      <c r="J380" s="211">
        <f>ROUND(I380*H380,2)</f>
        <v>0</v>
      </c>
      <c r="K380" s="207" t="s">
        <v>37</v>
      </c>
      <c r="L380" s="45"/>
      <c r="M380" s="212" t="s">
        <v>37</v>
      </c>
      <c r="N380" s="213" t="s">
        <v>50</v>
      </c>
      <c r="O380" s="85"/>
      <c r="P380" s="214">
        <f>O380*H380</f>
        <v>0</v>
      </c>
      <c r="Q380" s="214">
        <v>0</v>
      </c>
      <c r="R380" s="214">
        <f>Q380*H380</f>
        <v>0</v>
      </c>
      <c r="S380" s="214">
        <v>0</v>
      </c>
      <c r="T380" s="215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16" t="s">
        <v>148</v>
      </c>
      <c r="AT380" s="216" t="s">
        <v>151</v>
      </c>
      <c r="AU380" s="216" t="s">
        <v>86</v>
      </c>
      <c r="AY380" s="18" t="s">
        <v>149</v>
      </c>
      <c r="BE380" s="217">
        <f>IF(N380="základní",J380,0)</f>
        <v>0</v>
      </c>
      <c r="BF380" s="217">
        <f>IF(N380="snížená",J380,0)</f>
        <v>0</v>
      </c>
      <c r="BG380" s="217">
        <f>IF(N380="zákl. přenesená",J380,0)</f>
        <v>0</v>
      </c>
      <c r="BH380" s="217">
        <f>IF(N380="sníž. přenesená",J380,0)</f>
        <v>0</v>
      </c>
      <c r="BI380" s="217">
        <f>IF(N380="nulová",J380,0)</f>
        <v>0</v>
      </c>
      <c r="BJ380" s="18" t="s">
        <v>148</v>
      </c>
      <c r="BK380" s="217">
        <f>ROUND(I380*H380,2)</f>
        <v>0</v>
      </c>
      <c r="BL380" s="18" t="s">
        <v>148</v>
      </c>
      <c r="BM380" s="216" t="s">
        <v>655</v>
      </c>
    </row>
    <row r="381" spans="1:47" s="2" customFormat="1" ht="12">
      <c r="A381" s="39"/>
      <c r="B381" s="40"/>
      <c r="C381" s="41"/>
      <c r="D381" s="218" t="s">
        <v>155</v>
      </c>
      <c r="E381" s="41"/>
      <c r="F381" s="219" t="s">
        <v>1074</v>
      </c>
      <c r="G381" s="41"/>
      <c r="H381" s="41"/>
      <c r="I381" s="220"/>
      <c r="J381" s="41"/>
      <c r="K381" s="41"/>
      <c r="L381" s="45"/>
      <c r="M381" s="221"/>
      <c r="N381" s="222"/>
      <c r="O381" s="85"/>
      <c r="P381" s="85"/>
      <c r="Q381" s="85"/>
      <c r="R381" s="85"/>
      <c r="S381" s="85"/>
      <c r="T381" s="86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T381" s="18" t="s">
        <v>155</v>
      </c>
      <c r="AU381" s="18" t="s">
        <v>86</v>
      </c>
    </row>
    <row r="382" spans="1:65" s="2" customFormat="1" ht="16.5" customHeight="1">
      <c r="A382" s="39"/>
      <c r="B382" s="40"/>
      <c r="C382" s="205" t="s">
        <v>656</v>
      </c>
      <c r="D382" s="205" t="s">
        <v>151</v>
      </c>
      <c r="E382" s="206" t="s">
        <v>1075</v>
      </c>
      <c r="F382" s="207" t="s">
        <v>1076</v>
      </c>
      <c r="G382" s="208" t="s">
        <v>174</v>
      </c>
      <c r="H382" s="209">
        <v>405.108</v>
      </c>
      <c r="I382" s="210"/>
      <c r="J382" s="211">
        <f>ROUND(I382*H382,2)</f>
        <v>0</v>
      </c>
      <c r="K382" s="207" t="s">
        <v>37</v>
      </c>
      <c r="L382" s="45"/>
      <c r="M382" s="212" t="s">
        <v>37</v>
      </c>
      <c r="N382" s="213" t="s">
        <v>50</v>
      </c>
      <c r="O382" s="85"/>
      <c r="P382" s="214">
        <f>O382*H382</f>
        <v>0</v>
      </c>
      <c r="Q382" s="214">
        <v>0</v>
      </c>
      <c r="R382" s="214">
        <f>Q382*H382</f>
        <v>0</v>
      </c>
      <c r="S382" s="214">
        <v>0</v>
      </c>
      <c r="T382" s="215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16" t="s">
        <v>148</v>
      </c>
      <c r="AT382" s="216" t="s">
        <v>151</v>
      </c>
      <c r="AU382" s="216" t="s">
        <v>86</v>
      </c>
      <c r="AY382" s="18" t="s">
        <v>149</v>
      </c>
      <c r="BE382" s="217">
        <f>IF(N382="základní",J382,0)</f>
        <v>0</v>
      </c>
      <c r="BF382" s="217">
        <f>IF(N382="snížená",J382,0)</f>
        <v>0</v>
      </c>
      <c r="BG382" s="217">
        <f>IF(N382="zákl. přenesená",J382,0)</f>
        <v>0</v>
      </c>
      <c r="BH382" s="217">
        <f>IF(N382="sníž. přenesená",J382,0)</f>
        <v>0</v>
      </c>
      <c r="BI382" s="217">
        <f>IF(N382="nulová",J382,0)</f>
        <v>0</v>
      </c>
      <c r="BJ382" s="18" t="s">
        <v>148</v>
      </c>
      <c r="BK382" s="217">
        <f>ROUND(I382*H382,2)</f>
        <v>0</v>
      </c>
      <c r="BL382" s="18" t="s">
        <v>148</v>
      </c>
      <c r="BM382" s="216" t="s">
        <v>658</v>
      </c>
    </row>
    <row r="383" spans="1:47" s="2" customFormat="1" ht="12">
      <c r="A383" s="39"/>
      <c r="B383" s="40"/>
      <c r="C383" s="41"/>
      <c r="D383" s="218" t="s">
        <v>155</v>
      </c>
      <c r="E383" s="41"/>
      <c r="F383" s="219" t="s">
        <v>1076</v>
      </c>
      <c r="G383" s="41"/>
      <c r="H383" s="41"/>
      <c r="I383" s="220"/>
      <c r="J383" s="41"/>
      <c r="K383" s="41"/>
      <c r="L383" s="45"/>
      <c r="M383" s="221"/>
      <c r="N383" s="222"/>
      <c r="O383" s="85"/>
      <c r="P383" s="85"/>
      <c r="Q383" s="85"/>
      <c r="R383" s="85"/>
      <c r="S383" s="85"/>
      <c r="T383" s="86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T383" s="18" t="s">
        <v>155</v>
      </c>
      <c r="AU383" s="18" t="s">
        <v>86</v>
      </c>
    </row>
    <row r="384" spans="1:65" s="2" customFormat="1" ht="16.5" customHeight="1">
      <c r="A384" s="39"/>
      <c r="B384" s="40"/>
      <c r="C384" s="205" t="s">
        <v>434</v>
      </c>
      <c r="D384" s="205" t="s">
        <v>151</v>
      </c>
      <c r="E384" s="206" t="s">
        <v>1077</v>
      </c>
      <c r="F384" s="207" t="s">
        <v>1078</v>
      </c>
      <c r="G384" s="208" t="s">
        <v>174</v>
      </c>
      <c r="H384" s="209">
        <v>83.25</v>
      </c>
      <c r="I384" s="210"/>
      <c r="J384" s="211">
        <f>ROUND(I384*H384,2)</f>
        <v>0</v>
      </c>
      <c r="K384" s="207" t="s">
        <v>37</v>
      </c>
      <c r="L384" s="45"/>
      <c r="M384" s="212" t="s">
        <v>37</v>
      </c>
      <c r="N384" s="213" t="s">
        <v>50</v>
      </c>
      <c r="O384" s="85"/>
      <c r="P384" s="214">
        <f>O384*H384</f>
        <v>0</v>
      </c>
      <c r="Q384" s="214">
        <v>0</v>
      </c>
      <c r="R384" s="214">
        <f>Q384*H384</f>
        <v>0</v>
      </c>
      <c r="S384" s="214">
        <v>0</v>
      </c>
      <c r="T384" s="215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16" t="s">
        <v>148</v>
      </c>
      <c r="AT384" s="216" t="s">
        <v>151</v>
      </c>
      <c r="AU384" s="216" t="s">
        <v>86</v>
      </c>
      <c r="AY384" s="18" t="s">
        <v>149</v>
      </c>
      <c r="BE384" s="217">
        <f>IF(N384="základní",J384,0)</f>
        <v>0</v>
      </c>
      <c r="BF384" s="217">
        <f>IF(N384="snížená",J384,0)</f>
        <v>0</v>
      </c>
      <c r="BG384" s="217">
        <f>IF(N384="zákl. přenesená",J384,0)</f>
        <v>0</v>
      </c>
      <c r="BH384" s="217">
        <f>IF(N384="sníž. přenesená",J384,0)</f>
        <v>0</v>
      </c>
      <c r="BI384" s="217">
        <f>IF(N384="nulová",J384,0)</f>
        <v>0</v>
      </c>
      <c r="BJ384" s="18" t="s">
        <v>148</v>
      </c>
      <c r="BK384" s="217">
        <f>ROUND(I384*H384,2)</f>
        <v>0</v>
      </c>
      <c r="BL384" s="18" t="s">
        <v>148</v>
      </c>
      <c r="BM384" s="216" t="s">
        <v>660</v>
      </c>
    </row>
    <row r="385" spans="1:47" s="2" customFormat="1" ht="12">
      <c r="A385" s="39"/>
      <c r="B385" s="40"/>
      <c r="C385" s="41"/>
      <c r="D385" s="218" t="s">
        <v>155</v>
      </c>
      <c r="E385" s="41"/>
      <c r="F385" s="219" t="s">
        <v>1078</v>
      </c>
      <c r="G385" s="41"/>
      <c r="H385" s="41"/>
      <c r="I385" s="220"/>
      <c r="J385" s="41"/>
      <c r="K385" s="41"/>
      <c r="L385" s="45"/>
      <c r="M385" s="221"/>
      <c r="N385" s="222"/>
      <c r="O385" s="85"/>
      <c r="P385" s="85"/>
      <c r="Q385" s="85"/>
      <c r="R385" s="85"/>
      <c r="S385" s="85"/>
      <c r="T385" s="86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T385" s="18" t="s">
        <v>155</v>
      </c>
      <c r="AU385" s="18" t="s">
        <v>86</v>
      </c>
    </row>
    <row r="386" spans="1:51" s="13" customFormat="1" ht="12">
      <c r="A386" s="13"/>
      <c r="B386" s="227"/>
      <c r="C386" s="228"/>
      <c r="D386" s="218" t="s">
        <v>182</v>
      </c>
      <c r="E386" s="229" t="s">
        <v>37</v>
      </c>
      <c r="F386" s="230" t="s">
        <v>1079</v>
      </c>
      <c r="G386" s="228"/>
      <c r="H386" s="231">
        <v>13.88</v>
      </c>
      <c r="I386" s="232"/>
      <c r="J386" s="228"/>
      <c r="K386" s="228"/>
      <c r="L386" s="233"/>
      <c r="M386" s="234"/>
      <c r="N386" s="235"/>
      <c r="O386" s="235"/>
      <c r="P386" s="235"/>
      <c r="Q386" s="235"/>
      <c r="R386" s="235"/>
      <c r="S386" s="235"/>
      <c r="T386" s="236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7" t="s">
        <v>182</v>
      </c>
      <c r="AU386" s="237" t="s">
        <v>86</v>
      </c>
      <c r="AV386" s="13" t="s">
        <v>86</v>
      </c>
      <c r="AW386" s="13" t="s">
        <v>38</v>
      </c>
      <c r="AX386" s="13" t="s">
        <v>77</v>
      </c>
      <c r="AY386" s="237" t="s">
        <v>149</v>
      </c>
    </row>
    <row r="387" spans="1:51" s="13" customFormat="1" ht="12">
      <c r="A387" s="13"/>
      <c r="B387" s="227"/>
      <c r="C387" s="228"/>
      <c r="D387" s="218" t="s">
        <v>182</v>
      </c>
      <c r="E387" s="229" t="s">
        <v>37</v>
      </c>
      <c r="F387" s="230" t="s">
        <v>1080</v>
      </c>
      <c r="G387" s="228"/>
      <c r="H387" s="231">
        <v>69.37</v>
      </c>
      <c r="I387" s="232"/>
      <c r="J387" s="228"/>
      <c r="K387" s="228"/>
      <c r="L387" s="233"/>
      <c r="M387" s="234"/>
      <c r="N387" s="235"/>
      <c r="O387" s="235"/>
      <c r="P387" s="235"/>
      <c r="Q387" s="235"/>
      <c r="R387" s="235"/>
      <c r="S387" s="235"/>
      <c r="T387" s="236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7" t="s">
        <v>182</v>
      </c>
      <c r="AU387" s="237" t="s">
        <v>86</v>
      </c>
      <c r="AV387" s="13" t="s">
        <v>86</v>
      </c>
      <c r="AW387" s="13" t="s">
        <v>38</v>
      </c>
      <c r="AX387" s="13" t="s">
        <v>77</v>
      </c>
      <c r="AY387" s="237" t="s">
        <v>149</v>
      </c>
    </row>
    <row r="388" spans="1:51" s="14" customFormat="1" ht="12">
      <c r="A388" s="14"/>
      <c r="B388" s="238"/>
      <c r="C388" s="239"/>
      <c r="D388" s="218" t="s">
        <v>182</v>
      </c>
      <c r="E388" s="240" t="s">
        <v>37</v>
      </c>
      <c r="F388" s="241" t="s">
        <v>187</v>
      </c>
      <c r="G388" s="239"/>
      <c r="H388" s="242">
        <v>83.25</v>
      </c>
      <c r="I388" s="243"/>
      <c r="J388" s="239"/>
      <c r="K388" s="239"/>
      <c r="L388" s="244"/>
      <c r="M388" s="245"/>
      <c r="N388" s="246"/>
      <c r="O388" s="246"/>
      <c r="P388" s="246"/>
      <c r="Q388" s="246"/>
      <c r="R388" s="246"/>
      <c r="S388" s="246"/>
      <c r="T388" s="247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8" t="s">
        <v>182</v>
      </c>
      <c r="AU388" s="248" t="s">
        <v>86</v>
      </c>
      <c r="AV388" s="14" t="s">
        <v>148</v>
      </c>
      <c r="AW388" s="14" t="s">
        <v>38</v>
      </c>
      <c r="AX388" s="14" t="s">
        <v>21</v>
      </c>
      <c r="AY388" s="248" t="s">
        <v>149</v>
      </c>
    </row>
    <row r="389" spans="1:65" s="2" customFormat="1" ht="16.5" customHeight="1">
      <c r="A389" s="39"/>
      <c r="B389" s="40"/>
      <c r="C389" s="205" t="s">
        <v>661</v>
      </c>
      <c r="D389" s="205" t="s">
        <v>151</v>
      </c>
      <c r="E389" s="206" t="s">
        <v>1081</v>
      </c>
      <c r="F389" s="207" t="s">
        <v>1082</v>
      </c>
      <c r="G389" s="208" t="s">
        <v>174</v>
      </c>
      <c r="H389" s="209">
        <v>82.91</v>
      </c>
      <c r="I389" s="210"/>
      <c r="J389" s="211">
        <f>ROUND(I389*H389,2)</f>
        <v>0</v>
      </c>
      <c r="K389" s="207" t="s">
        <v>37</v>
      </c>
      <c r="L389" s="45"/>
      <c r="M389" s="212" t="s">
        <v>37</v>
      </c>
      <c r="N389" s="213" t="s">
        <v>50</v>
      </c>
      <c r="O389" s="85"/>
      <c r="P389" s="214">
        <f>O389*H389</f>
        <v>0</v>
      </c>
      <c r="Q389" s="214">
        <v>0</v>
      </c>
      <c r="R389" s="214">
        <f>Q389*H389</f>
        <v>0</v>
      </c>
      <c r="S389" s="214">
        <v>0</v>
      </c>
      <c r="T389" s="215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16" t="s">
        <v>148</v>
      </c>
      <c r="AT389" s="216" t="s">
        <v>151</v>
      </c>
      <c r="AU389" s="216" t="s">
        <v>86</v>
      </c>
      <c r="AY389" s="18" t="s">
        <v>149</v>
      </c>
      <c r="BE389" s="217">
        <f>IF(N389="základní",J389,0)</f>
        <v>0</v>
      </c>
      <c r="BF389" s="217">
        <f>IF(N389="snížená",J389,0)</f>
        <v>0</v>
      </c>
      <c r="BG389" s="217">
        <f>IF(N389="zákl. přenesená",J389,0)</f>
        <v>0</v>
      </c>
      <c r="BH389" s="217">
        <f>IF(N389="sníž. přenesená",J389,0)</f>
        <v>0</v>
      </c>
      <c r="BI389" s="217">
        <f>IF(N389="nulová",J389,0)</f>
        <v>0</v>
      </c>
      <c r="BJ389" s="18" t="s">
        <v>148</v>
      </c>
      <c r="BK389" s="217">
        <f>ROUND(I389*H389,2)</f>
        <v>0</v>
      </c>
      <c r="BL389" s="18" t="s">
        <v>148</v>
      </c>
      <c r="BM389" s="216" t="s">
        <v>663</v>
      </c>
    </row>
    <row r="390" spans="1:47" s="2" customFormat="1" ht="12">
      <c r="A390" s="39"/>
      <c r="B390" s="40"/>
      <c r="C390" s="41"/>
      <c r="D390" s="218" t="s">
        <v>155</v>
      </c>
      <c r="E390" s="41"/>
      <c r="F390" s="219" t="s">
        <v>1082</v>
      </c>
      <c r="G390" s="41"/>
      <c r="H390" s="41"/>
      <c r="I390" s="220"/>
      <c r="J390" s="41"/>
      <c r="K390" s="41"/>
      <c r="L390" s="45"/>
      <c r="M390" s="221"/>
      <c r="N390" s="222"/>
      <c r="O390" s="85"/>
      <c r="P390" s="85"/>
      <c r="Q390" s="85"/>
      <c r="R390" s="85"/>
      <c r="S390" s="85"/>
      <c r="T390" s="86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155</v>
      </c>
      <c r="AU390" s="18" t="s">
        <v>86</v>
      </c>
    </row>
    <row r="391" spans="1:51" s="13" customFormat="1" ht="12">
      <c r="A391" s="13"/>
      <c r="B391" s="227"/>
      <c r="C391" s="228"/>
      <c r="D391" s="218" t="s">
        <v>182</v>
      </c>
      <c r="E391" s="229" t="s">
        <v>37</v>
      </c>
      <c r="F391" s="230" t="s">
        <v>1011</v>
      </c>
      <c r="G391" s="228"/>
      <c r="H391" s="231">
        <v>10.8</v>
      </c>
      <c r="I391" s="232"/>
      <c r="J391" s="228"/>
      <c r="K391" s="228"/>
      <c r="L391" s="233"/>
      <c r="M391" s="234"/>
      <c r="N391" s="235"/>
      <c r="O391" s="235"/>
      <c r="P391" s="235"/>
      <c r="Q391" s="235"/>
      <c r="R391" s="235"/>
      <c r="S391" s="235"/>
      <c r="T391" s="236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7" t="s">
        <v>182</v>
      </c>
      <c r="AU391" s="237" t="s">
        <v>86</v>
      </c>
      <c r="AV391" s="13" t="s">
        <v>86</v>
      </c>
      <c r="AW391" s="13" t="s">
        <v>38</v>
      </c>
      <c r="AX391" s="13" t="s">
        <v>77</v>
      </c>
      <c r="AY391" s="237" t="s">
        <v>149</v>
      </c>
    </row>
    <row r="392" spans="1:51" s="13" customFormat="1" ht="12">
      <c r="A392" s="13"/>
      <c r="B392" s="227"/>
      <c r="C392" s="228"/>
      <c r="D392" s="218" t="s">
        <v>182</v>
      </c>
      <c r="E392" s="229" t="s">
        <v>37</v>
      </c>
      <c r="F392" s="230" t="s">
        <v>1012</v>
      </c>
      <c r="G392" s="228"/>
      <c r="H392" s="231">
        <v>27.71</v>
      </c>
      <c r="I392" s="232"/>
      <c r="J392" s="228"/>
      <c r="K392" s="228"/>
      <c r="L392" s="233"/>
      <c r="M392" s="234"/>
      <c r="N392" s="235"/>
      <c r="O392" s="235"/>
      <c r="P392" s="235"/>
      <c r="Q392" s="235"/>
      <c r="R392" s="235"/>
      <c r="S392" s="235"/>
      <c r="T392" s="236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7" t="s">
        <v>182</v>
      </c>
      <c r="AU392" s="237" t="s">
        <v>86</v>
      </c>
      <c r="AV392" s="13" t="s">
        <v>86</v>
      </c>
      <c r="AW392" s="13" t="s">
        <v>38</v>
      </c>
      <c r="AX392" s="13" t="s">
        <v>77</v>
      </c>
      <c r="AY392" s="237" t="s">
        <v>149</v>
      </c>
    </row>
    <row r="393" spans="1:51" s="13" customFormat="1" ht="12">
      <c r="A393" s="13"/>
      <c r="B393" s="227"/>
      <c r="C393" s="228"/>
      <c r="D393" s="218" t="s">
        <v>182</v>
      </c>
      <c r="E393" s="229" t="s">
        <v>37</v>
      </c>
      <c r="F393" s="230" t="s">
        <v>1083</v>
      </c>
      <c r="G393" s="228"/>
      <c r="H393" s="231">
        <v>44.4</v>
      </c>
      <c r="I393" s="232"/>
      <c r="J393" s="228"/>
      <c r="K393" s="228"/>
      <c r="L393" s="233"/>
      <c r="M393" s="234"/>
      <c r="N393" s="235"/>
      <c r="O393" s="235"/>
      <c r="P393" s="235"/>
      <c r="Q393" s="235"/>
      <c r="R393" s="235"/>
      <c r="S393" s="235"/>
      <c r="T393" s="236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7" t="s">
        <v>182</v>
      </c>
      <c r="AU393" s="237" t="s">
        <v>86</v>
      </c>
      <c r="AV393" s="13" t="s">
        <v>86</v>
      </c>
      <c r="AW393" s="13" t="s">
        <v>38</v>
      </c>
      <c r="AX393" s="13" t="s">
        <v>77</v>
      </c>
      <c r="AY393" s="237" t="s">
        <v>149</v>
      </c>
    </row>
    <row r="394" spans="1:51" s="14" customFormat="1" ht="12">
      <c r="A394" s="14"/>
      <c r="B394" s="238"/>
      <c r="C394" s="239"/>
      <c r="D394" s="218" t="s">
        <v>182</v>
      </c>
      <c r="E394" s="240" t="s">
        <v>37</v>
      </c>
      <c r="F394" s="241" t="s">
        <v>187</v>
      </c>
      <c r="G394" s="239"/>
      <c r="H394" s="242">
        <v>82.91</v>
      </c>
      <c r="I394" s="243"/>
      <c r="J394" s="239"/>
      <c r="K394" s="239"/>
      <c r="L394" s="244"/>
      <c r="M394" s="245"/>
      <c r="N394" s="246"/>
      <c r="O394" s="246"/>
      <c r="P394" s="246"/>
      <c r="Q394" s="246"/>
      <c r="R394" s="246"/>
      <c r="S394" s="246"/>
      <c r="T394" s="247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48" t="s">
        <v>182</v>
      </c>
      <c r="AU394" s="248" t="s">
        <v>86</v>
      </c>
      <c r="AV394" s="14" t="s">
        <v>148</v>
      </c>
      <c r="AW394" s="14" t="s">
        <v>38</v>
      </c>
      <c r="AX394" s="14" t="s">
        <v>21</v>
      </c>
      <c r="AY394" s="248" t="s">
        <v>149</v>
      </c>
    </row>
    <row r="395" spans="1:65" s="2" customFormat="1" ht="16.5" customHeight="1">
      <c r="A395" s="39"/>
      <c r="B395" s="40"/>
      <c r="C395" s="205" t="s">
        <v>435</v>
      </c>
      <c r="D395" s="205" t="s">
        <v>151</v>
      </c>
      <c r="E395" s="206" t="s">
        <v>1084</v>
      </c>
      <c r="F395" s="207" t="s">
        <v>1085</v>
      </c>
      <c r="G395" s="208" t="s">
        <v>539</v>
      </c>
      <c r="H395" s="209">
        <v>14.81</v>
      </c>
      <c r="I395" s="210"/>
      <c r="J395" s="211">
        <f>ROUND(I395*H395,2)</f>
        <v>0</v>
      </c>
      <c r="K395" s="207" t="s">
        <v>37</v>
      </c>
      <c r="L395" s="45"/>
      <c r="M395" s="212" t="s">
        <v>37</v>
      </c>
      <c r="N395" s="213" t="s">
        <v>50</v>
      </c>
      <c r="O395" s="85"/>
      <c r="P395" s="214">
        <f>O395*H395</f>
        <v>0</v>
      </c>
      <c r="Q395" s="214">
        <v>0</v>
      </c>
      <c r="R395" s="214">
        <f>Q395*H395</f>
        <v>0</v>
      </c>
      <c r="S395" s="214">
        <v>0</v>
      </c>
      <c r="T395" s="215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16" t="s">
        <v>148</v>
      </c>
      <c r="AT395" s="216" t="s">
        <v>151</v>
      </c>
      <c r="AU395" s="216" t="s">
        <v>86</v>
      </c>
      <c r="AY395" s="18" t="s">
        <v>149</v>
      </c>
      <c r="BE395" s="217">
        <f>IF(N395="základní",J395,0)</f>
        <v>0</v>
      </c>
      <c r="BF395" s="217">
        <f>IF(N395="snížená",J395,0)</f>
        <v>0</v>
      </c>
      <c r="BG395" s="217">
        <f>IF(N395="zákl. přenesená",J395,0)</f>
        <v>0</v>
      </c>
      <c r="BH395" s="217">
        <f>IF(N395="sníž. přenesená",J395,0)</f>
        <v>0</v>
      </c>
      <c r="BI395" s="217">
        <f>IF(N395="nulová",J395,0)</f>
        <v>0</v>
      </c>
      <c r="BJ395" s="18" t="s">
        <v>148</v>
      </c>
      <c r="BK395" s="217">
        <f>ROUND(I395*H395,2)</f>
        <v>0</v>
      </c>
      <c r="BL395" s="18" t="s">
        <v>148</v>
      </c>
      <c r="BM395" s="216" t="s">
        <v>665</v>
      </c>
    </row>
    <row r="396" spans="1:47" s="2" customFormat="1" ht="12">
      <c r="A396" s="39"/>
      <c r="B396" s="40"/>
      <c r="C396" s="41"/>
      <c r="D396" s="218" t="s">
        <v>155</v>
      </c>
      <c r="E396" s="41"/>
      <c r="F396" s="219" t="s">
        <v>1085</v>
      </c>
      <c r="G396" s="41"/>
      <c r="H396" s="41"/>
      <c r="I396" s="220"/>
      <c r="J396" s="41"/>
      <c r="K396" s="41"/>
      <c r="L396" s="45"/>
      <c r="M396" s="221"/>
      <c r="N396" s="222"/>
      <c r="O396" s="85"/>
      <c r="P396" s="85"/>
      <c r="Q396" s="85"/>
      <c r="R396" s="85"/>
      <c r="S396" s="85"/>
      <c r="T396" s="86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8" t="s">
        <v>155</v>
      </c>
      <c r="AU396" s="18" t="s">
        <v>86</v>
      </c>
    </row>
    <row r="397" spans="1:51" s="13" customFormat="1" ht="12">
      <c r="A397" s="13"/>
      <c r="B397" s="227"/>
      <c r="C397" s="228"/>
      <c r="D397" s="218" t="s">
        <v>182</v>
      </c>
      <c r="E397" s="229" t="s">
        <v>37</v>
      </c>
      <c r="F397" s="230" t="s">
        <v>1086</v>
      </c>
      <c r="G397" s="228"/>
      <c r="H397" s="231">
        <v>11.51</v>
      </c>
      <c r="I397" s="232"/>
      <c r="J397" s="228"/>
      <c r="K397" s="228"/>
      <c r="L397" s="233"/>
      <c r="M397" s="234"/>
      <c r="N397" s="235"/>
      <c r="O397" s="235"/>
      <c r="P397" s="235"/>
      <c r="Q397" s="235"/>
      <c r="R397" s="235"/>
      <c r="S397" s="235"/>
      <c r="T397" s="236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7" t="s">
        <v>182</v>
      </c>
      <c r="AU397" s="237" t="s">
        <v>86</v>
      </c>
      <c r="AV397" s="13" t="s">
        <v>86</v>
      </c>
      <c r="AW397" s="13" t="s">
        <v>38</v>
      </c>
      <c r="AX397" s="13" t="s">
        <v>77</v>
      </c>
      <c r="AY397" s="237" t="s">
        <v>149</v>
      </c>
    </row>
    <row r="398" spans="1:51" s="13" customFormat="1" ht="12">
      <c r="A398" s="13"/>
      <c r="B398" s="227"/>
      <c r="C398" s="228"/>
      <c r="D398" s="218" t="s">
        <v>182</v>
      </c>
      <c r="E398" s="229" t="s">
        <v>37</v>
      </c>
      <c r="F398" s="230" t="s">
        <v>1087</v>
      </c>
      <c r="G398" s="228"/>
      <c r="H398" s="231">
        <v>3.3</v>
      </c>
      <c r="I398" s="232"/>
      <c r="J398" s="228"/>
      <c r="K398" s="228"/>
      <c r="L398" s="233"/>
      <c r="M398" s="234"/>
      <c r="N398" s="235"/>
      <c r="O398" s="235"/>
      <c r="P398" s="235"/>
      <c r="Q398" s="235"/>
      <c r="R398" s="235"/>
      <c r="S398" s="235"/>
      <c r="T398" s="236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7" t="s">
        <v>182</v>
      </c>
      <c r="AU398" s="237" t="s">
        <v>86</v>
      </c>
      <c r="AV398" s="13" t="s">
        <v>86</v>
      </c>
      <c r="AW398" s="13" t="s">
        <v>38</v>
      </c>
      <c r="AX398" s="13" t="s">
        <v>77</v>
      </c>
      <c r="AY398" s="237" t="s">
        <v>149</v>
      </c>
    </row>
    <row r="399" spans="1:51" s="14" customFormat="1" ht="12">
      <c r="A399" s="14"/>
      <c r="B399" s="238"/>
      <c r="C399" s="239"/>
      <c r="D399" s="218" t="s">
        <v>182</v>
      </c>
      <c r="E399" s="240" t="s">
        <v>37</v>
      </c>
      <c r="F399" s="241" t="s">
        <v>187</v>
      </c>
      <c r="G399" s="239"/>
      <c r="H399" s="242">
        <v>14.809999999999999</v>
      </c>
      <c r="I399" s="243"/>
      <c r="J399" s="239"/>
      <c r="K399" s="239"/>
      <c r="L399" s="244"/>
      <c r="M399" s="245"/>
      <c r="N399" s="246"/>
      <c r="O399" s="246"/>
      <c r="P399" s="246"/>
      <c r="Q399" s="246"/>
      <c r="R399" s="246"/>
      <c r="S399" s="246"/>
      <c r="T399" s="247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8" t="s">
        <v>182</v>
      </c>
      <c r="AU399" s="248" t="s">
        <v>86</v>
      </c>
      <c r="AV399" s="14" t="s">
        <v>148</v>
      </c>
      <c r="AW399" s="14" t="s">
        <v>38</v>
      </c>
      <c r="AX399" s="14" t="s">
        <v>21</v>
      </c>
      <c r="AY399" s="248" t="s">
        <v>149</v>
      </c>
    </row>
    <row r="400" spans="1:65" s="2" customFormat="1" ht="16.5" customHeight="1">
      <c r="A400" s="39"/>
      <c r="B400" s="40"/>
      <c r="C400" s="205" t="s">
        <v>666</v>
      </c>
      <c r="D400" s="205" t="s">
        <v>151</v>
      </c>
      <c r="E400" s="206" t="s">
        <v>1088</v>
      </c>
      <c r="F400" s="207" t="s">
        <v>1089</v>
      </c>
      <c r="G400" s="208" t="s">
        <v>539</v>
      </c>
      <c r="H400" s="209">
        <v>68.585</v>
      </c>
      <c r="I400" s="210"/>
      <c r="J400" s="211">
        <f>ROUND(I400*H400,2)</f>
        <v>0</v>
      </c>
      <c r="K400" s="207" t="s">
        <v>37</v>
      </c>
      <c r="L400" s="45"/>
      <c r="M400" s="212" t="s">
        <v>37</v>
      </c>
      <c r="N400" s="213" t="s">
        <v>50</v>
      </c>
      <c r="O400" s="85"/>
      <c r="P400" s="214">
        <f>O400*H400</f>
        <v>0</v>
      </c>
      <c r="Q400" s="214">
        <v>0</v>
      </c>
      <c r="R400" s="214">
        <f>Q400*H400</f>
        <v>0</v>
      </c>
      <c r="S400" s="214">
        <v>0</v>
      </c>
      <c r="T400" s="215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16" t="s">
        <v>148</v>
      </c>
      <c r="AT400" s="216" t="s">
        <v>151</v>
      </c>
      <c r="AU400" s="216" t="s">
        <v>86</v>
      </c>
      <c r="AY400" s="18" t="s">
        <v>149</v>
      </c>
      <c r="BE400" s="217">
        <f>IF(N400="základní",J400,0)</f>
        <v>0</v>
      </c>
      <c r="BF400" s="217">
        <f>IF(N400="snížená",J400,0)</f>
        <v>0</v>
      </c>
      <c r="BG400" s="217">
        <f>IF(N400="zákl. přenesená",J400,0)</f>
        <v>0</v>
      </c>
      <c r="BH400" s="217">
        <f>IF(N400="sníž. přenesená",J400,0)</f>
        <v>0</v>
      </c>
      <c r="BI400" s="217">
        <f>IF(N400="nulová",J400,0)</f>
        <v>0</v>
      </c>
      <c r="BJ400" s="18" t="s">
        <v>148</v>
      </c>
      <c r="BK400" s="217">
        <f>ROUND(I400*H400,2)</f>
        <v>0</v>
      </c>
      <c r="BL400" s="18" t="s">
        <v>148</v>
      </c>
      <c r="BM400" s="216" t="s">
        <v>669</v>
      </c>
    </row>
    <row r="401" spans="1:47" s="2" customFormat="1" ht="12">
      <c r="A401" s="39"/>
      <c r="B401" s="40"/>
      <c r="C401" s="41"/>
      <c r="D401" s="218" t="s">
        <v>155</v>
      </c>
      <c r="E401" s="41"/>
      <c r="F401" s="219" t="s">
        <v>1089</v>
      </c>
      <c r="G401" s="41"/>
      <c r="H401" s="41"/>
      <c r="I401" s="220"/>
      <c r="J401" s="41"/>
      <c r="K401" s="41"/>
      <c r="L401" s="45"/>
      <c r="M401" s="221"/>
      <c r="N401" s="222"/>
      <c r="O401" s="85"/>
      <c r="P401" s="85"/>
      <c r="Q401" s="85"/>
      <c r="R401" s="85"/>
      <c r="S401" s="85"/>
      <c r="T401" s="86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155</v>
      </c>
      <c r="AU401" s="18" t="s">
        <v>86</v>
      </c>
    </row>
    <row r="402" spans="1:65" s="2" customFormat="1" ht="16.5" customHeight="1">
      <c r="A402" s="39"/>
      <c r="B402" s="40"/>
      <c r="C402" s="205" t="s">
        <v>437</v>
      </c>
      <c r="D402" s="205" t="s">
        <v>151</v>
      </c>
      <c r="E402" s="206" t="s">
        <v>1090</v>
      </c>
      <c r="F402" s="207" t="s">
        <v>1091</v>
      </c>
      <c r="G402" s="208" t="s">
        <v>539</v>
      </c>
      <c r="H402" s="209">
        <v>82.424</v>
      </c>
      <c r="I402" s="210"/>
      <c r="J402" s="211">
        <f>ROUND(I402*H402,2)</f>
        <v>0</v>
      </c>
      <c r="K402" s="207" t="s">
        <v>37</v>
      </c>
      <c r="L402" s="45"/>
      <c r="M402" s="212" t="s">
        <v>37</v>
      </c>
      <c r="N402" s="213" t="s">
        <v>50</v>
      </c>
      <c r="O402" s="85"/>
      <c r="P402" s="214">
        <f>O402*H402</f>
        <v>0</v>
      </c>
      <c r="Q402" s="214">
        <v>0</v>
      </c>
      <c r="R402" s="214">
        <f>Q402*H402</f>
        <v>0</v>
      </c>
      <c r="S402" s="214">
        <v>0</v>
      </c>
      <c r="T402" s="215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16" t="s">
        <v>148</v>
      </c>
      <c r="AT402" s="216" t="s">
        <v>151</v>
      </c>
      <c r="AU402" s="216" t="s">
        <v>86</v>
      </c>
      <c r="AY402" s="18" t="s">
        <v>149</v>
      </c>
      <c r="BE402" s="217">
        <f>IF(N402="základní",J402,0)</f>
        <v>0</v>
      </c>
      <c r="BF402" s="217">
        <f>IF(N402="snížená",J402,0)</f>
        <v>0</v>
      </c>
      <c r="BG402" s="217">
        <f>IF(N402="zákl. přenesená",J402,0)</f>
        <v>0</v>
      </c>
      <c r="BH402" s="217">
        <f>IF(N402="sníž. přenesená",J402,0)</f>
        <v>0</v>
      </c>
      <c r="BI402" s="217">
        <f>IF(N402="nulová",J402,0)</f>
        <v>0</v>
      </c>
      <c r="BJ402" s="18" t="s">
        <v>148</v>
      </c>
      <c r="BK402" s="217">
        <f>ROUND(I402*H402,2)</f>
        <v>0</v>
      </c>
      <c r="BL402" s="18" t="s">
        <v>148</v>
      </c>
      <c r="BM402" s="216" t="s">
        <v>1092</v>
      </c>
    </row>
    <row r="403" spans="1:47" s="2" customFormat="1" ht="12">
      <c r="A403" s="39"/>
      <c r="B403" s="40"/>
      <c r="C403" s="41"/>
      <c r="D403" s="218" t="s">
        <v>155</v>
      </c>
      <c r="E403" s="41"/>
      <c r="F403" s="219" t="s">
        <v>1091</v>
      </c>
      <c r="G403" s="41"/>
      <c r="H403" s="41"/>
      <c r="I403" s="220"/>
      <c r="J403" s="41"/>
      <c r="K403" s="41"/>
      <c r="L403" s="45"/>
      <c r="M403" s="221"/>
      <c r="N403" s="222"/>
      <c r="O403" s="85"/>
      <c r="P403" s="85"/>
      <c r="Q403" s="85"/>
      <c r="R403" s="85"/>
      <c r="S403" s="85"/>
      <c r="T403" s="86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T403" s="18" t="s">
        <v>155</v>
      </c>
      <c r="AU403" s="18" t="s">
        <v>86</v>
      </c>
    </row>
    <row r="404" spans="1:51" s="13" customFormat="1" ht="12">
      <c r="A404" s="13"/>
      <c r="B404" s="227"/>
      <c r="C404" s="228"/>
      <c r="D404" s="218" t="s">
        <v>182</v>
      </c>
      <c r="E404" s="229" t="s">
        <v>37</v>
      </c>
      <c r="F404" s="230" t="s">
        <v>1093</v>
      </c>
      <c r="G404" s="228"/>
      <c r="H404" s="231">
        <v>79.84</v>
      </c>
      <c r="I404" s="232"/>
      <c r="J404" s="228"/>
      <c r="K404" s="228"/>
      <c r="L404" s="233"/>
      <c r="M404" s="234"/>
      <c r="N404" s="235"/>
      <c r="O404" s="235"/>
      <c r="P404" s="235"/>
      <c r="Q404" s="235"/>
      <c r="R404" s="235"/>
      <c r="S404" s="235"/>
      <c r="T404" s="236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7" t="s">
        <v>182</v>
      </c>
      <c r="AU404" s="237" t="s">
        <v>86</v>
      </c>
      <c r="AV404" s="13" t="s">
        <v>86</v>
      </c>
      <c r="AW404" s="13" t="s">
        <v>38</v>
      </c>
      <c r="AX404" s="13" t="s">
        <v>77</v>
      </c>
      <c r="AY404" s="237" t="s">
        <v>149</v>
      </c>
    </row>
    <row r="405" spans="1:51" s="13" customFormat="1" ht="12">
      <c r="A405" s="13"/>
      <c r="B405" s="227"/>
      <c r="C405" s="228"/>
      <c r="D405" s="218" t="s">
        <v>182</v>
      </c>
      <c r="E405" s="229" t="s">
        <v>37</v>
      </c>
      <c r="F405" s="230" t="s">
        <v>1094</v>
      </c>
      <c r="G405" s="228"/>
      <c r="H405" s="231">
        <v>-1.598</v>
      </c>
      <c r="I405" s="232"/>
      <c r="J405" s="228"/>
      <c r="K405" s="228"/>
      <c r="L405" s="233"/>
      <c r="M405" s="234"/>
      <c r="N405" s="235"/>
      <c r="O405" s="235"/>
      <c r="P405" s="235"/>
      <c r="Q405" s="235"/>
      <c r="R405" s="235"/>
      <c r="S405" s="235"/>
      <c r="T405" s="236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7" t="s">
        <v>182</v>
      </c>
      <c r="AU405" s="237" t="s">
        <v>86</v>
      </c>
      <c r="AV405" s="13" t="s">
        <v>86</v>
      </c>
      <c r="AW405" s="13" t="s">
        <v>38</v>
      </c>
      <c r="AX405" s="13" t="s">
        <v>77</v>
      </c>
      <c r="AY405" s="237" t="s">
        <v>149</v>
      </c>
    </row>
    <row r="406" spans="1:51" s="13" customFormat="1" ht="12">
      <c r="A406" s="13"/>
      <c r="B406" s="227"/>
      <c r="C406" s="228"/>
      <c r="D406" s="218" t="s">
        <v>182</v>
      </c>
      <c r="E406" s="229" t="s">
        <v>37</v>
      </c>
      <c r="F406" s="230" t="s">
        <v>1095</v>
      </c>
      <c r="G406" s="228"/>
      <c r="H406" s="231">
        <v>1.83</v>
      </c>
      <c r="I406" s="232"/>
      <c r="J406" s="228"/>
      <c r="K406" s="228"/>
      <c r="L406" s="233"/>
      <c r="M406" s="234"/>
      <c r="N406" s="235"/>
      <c r="O406" s="235"/>
      <c r="P406" s="235"/>
      <c r="Q406" s="235"/>
      <c r="R406" s="235"/>
      <c r="S406" s="235"/>
      <c r="T406" s="236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7" t="s">
        <v>182</v>
      </c>
      <c r="AU406" s="237" t="s">
        <v>86</v>
      </c>
      <c r="AV406" s="13" t="s">
        <v>86</v>
      </c>
      <c r="AW406" s="13" t="s">
        <v>38</v>
      </c>
      <c r="AX406" s="13" t="s">
        <v>77</v>
      </c>
      <c r="AY406" s="237" t="s">
        <v>149</v>
      </c>
    </row>
    <row r="407" spans="1:51" s="13" customFormat="1" ht="12">
      <c r="A407" s="13"/>
      <c r="B407" s="227"/>
      <c r="C407" s="228"/>
      <c r="D407" s="218" t="s">
        <v>182</v>
      </c>
      <c r="E407" s="229" t="s">
        <v>37</v>
      </c>
      <c r="F407" s="230" t="s">
        <v>1096</v>
      </c>
      <c r="G407" s="228"/>
      <c r="H407" s="231">
        <v>2.352</v>
      </c>
      <c r="I407" s="232"/>
      <c r="J407" s="228"/>
      <c r="K407" s="228"/>
      <c r="L407" s="233"/>
      <c r="M407" s="234"/>
      <c r="N407" s="235"/>
      <c r="O407" s="235"/>
      <c r="P407" s="235"/>
      <c r="Q407" s="235"/>
      <c r="R407" s="235"/>
      <c r="S407" s="235"/>
      <c r="T407" s="236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7" t="s">
        <v>182</v>
      </c>
      <c r="AU407" s="237" t="s">
        <v>86</v>
      </c>
      <c r="AV407" s="13" t="s">
        <v>86</v>
      </c>
      <c r="AW407" s="13" t="s">
        <v>38</v>
      </c>
      <c r="AX407" s="13" t="s">
        <v>77</v>
      </c>
      <c r="AY407" s="237" t="s">
        <v>149</v>
      </c>
    </row>
    <row r="408" spans="1:51" s="14" customFormat="1" ht="12">
      <c r="A408" s="14"/>
      <c r="B408" s="238"/>
      <c r="C408" s="239"/>
      <c r="D408" s="218" t="s">
        <v>182</v>
      </c>
      <c r="E408" s="240" t="s">
        <v>37</v>
      </c>
      <c r="F408" s="241" t="s">
        <v>187</v>
      </c>
      <c r="G408" s="239"/>
      <c r="H408" s="242">
        <v>82.424</v>
      </c>
      <c r="I408" s="243"/>
      <c r="J408" s="239"/>
      <c r="K408" s="239"/>
      <c r="L408" s="244"/>
      <c r="M408" s="245"/>
      <c r="N408" s="246"/>
      <c r="O408" s="246"/>
      <c r="P408" s="246"/>
      <c r="Q408" s="246"/>
      <c r="R408" s="246"/>
      <c r="S408" s="246"/>
      <c r="T408" s="247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48" t="s">
        <v>182</v>
      </c>
      <c r="AU408" s="248" t="s">
        <v>86</v>
      </c>
      <c r="AV408" s="14" t="s">
        <v>148</v>
      </c>
      <c r="AW408" s="14" t="s">
        <v>38</v>
      </c>
      <c r="AX408" s="14" t="s">
        <v>21</v>
      </c>
      <c r="AY408" s="248" t="s">
        <v>149</v>
      </c>
    </row>
    <row r="409" spans="1:65" s="2" customFormat="1" ht="16.5" customHeight="1">
      <c r="A409" s="39"/>
      <c r="B409" s="40"/>
      <c r="C409" s="205" t="s">
        <v>1097</v>
      </c>
      <c r="D409" s="205" t="s">
        <v>151</v>
      </c>
      <c r="E409" s="206" t="s">
        <v>1098</v>
      </c>
      <c r="F409" s="207" t="s">
        <v>1099</v>
      </c>
      <c r="G409" s="208" t="s">
        <v>539</v>
      </c>
      <c r="H409" s="209">
        <v>80.072</v>
      </c>
      <c r="I409" s="210"/>
      <c r="J409" s="211">
        <f>ROUND(I409*H409,2)</f>
        <v>0</v>
      </c>
      <c r="K409" s="207" t="s">
        <v>37</v>
      </c>
      <c r="L409" s="45"/>
      <c r="M409" s="212" t="s">
        <v>37</v>
      </c>
      <c r="N409" s="213" t="s">
        <v>50</v>
      </c>
      <c r="O409" s="85"/>
      <c r="P409" s="214">
        <f>O409*H409</f>
        <v>0</v>
      </c>
      <c r="Q409" s="214">
        <v>0</v>
      </c>
      <c r="R409" s="214">
        <f>Q409*H409</f>
        <v>0</v>
      </c>
      <c r="S409" s="214">
        <v>0</v>
      </c>
      <c r="T409" s="215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16" t="s">
        <v>148</v>
      </c>
      <c r="AT409" s="216" t="s">
        <v>151</v>
      </c>
      <c r="AU409" s="216" t="s">
        <v>86</v>
      </c>
      <c r="AY409" s="18" t="s">
        <v>149</v>
      </c>
      <c r="BE409" s="217">
        <f>IF(N409="základní",J409,0)</f>
        <v>0</v>
      </c>
      <c r="BF409" s="217">
        <f>IF(N409="snížená",J409,0)</f>
        <v>0</v>
      </c>
      <c r="BG409" s="217">
        <f>IF(N409="zákl. přenesená",J409,0)</f>
        <v>0</v>
      </c>
      <c r="BH409" s="217">
        <f>IF(N409="sníž. přenesená",J409,0)</f>
        <v>0</v>
      </c>
      <c r="BI409" s="217">
        <f>IF(N409="nulová",J409,0)</f>
        <v>0</v>
      </c>
      <c r="BJ409" s="18" t="s">
        <v>148</v>
      </c>
      <c r="BK409" s="217">
        <f>ROUND(I409*H409,2)</f>
        <v>0</v>
      </c>
      <c r="BL409" s="18" t="s">
        <v>148</v>
      </c>
      <c r="BM409" s="216" t="s">
        <v>1100</v>
      </c>
    </row>
    <row r="410" spans="1:47" s="2" customFormat="1" ht="12">
      <c r="A410" s="39"/>
      <c r="B410" s="40"/>
      <c r="C410" s="41"/>
      <c r="D410" s="218" t="s">
        <v>155</v>
      </c>
      <c r="E410" s="41"/>
      <c r="F410" s="219" t="s">
        <v>1099</v>
      </c>
      <c r="G410" s="41"/>
      <c r="H410" s="41"/>
      <c r="I410" s="220"/>
      <c r="J410" s="41"/>
      <c r="K410" s="41"/>
      <c r="L410" s="45"/>
      <c r="M410" s="221"/>
      <c r="N410" s="222"/>
      <c r="O410" s="85"/>
      <c r="P410" s="85"/>
      <c r="Q410" s="85"/>
      <c r="R410" s="85"/>
      <c r="S410" s="85"/>
      <c r="T410" s="86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155</v>
      </c>
      <c r="AU410" s="18" t="s">
        <v>86</v>
      </c>
    </row>
    <row r="411" spans="1:65" s="2" customFormat="1" ht="16.5" customHeight="1">
      <c r="A411" s="39"/>
      <c r="B411" s="40"/>
      <c r="C411" s="205" t="s">
        <v>438</v>
      </c>
      <c r="D411" s="205" t="s">
        <v>151</v>
      </c>
      <c r="E411" s="206" t="s">
        <v>1101</v>
      </c>
      <c r="F411" s="207" t="s">
        <v>1102</v>
      </c>
      <c r="G411" s="208" t="s">
        <v>174</v>
      </c>
      <c r="H411" s="209">
        <v>3.47</v>
      </c>
      <c r="I411" s="210"/>
      <c r="J411" s="211">
        <f>ROUND(I411*H411,2)</f>
        <v>0</v>
      </c>
      <c r="K411" s="207" t="s">
        <v>37</v>
      </c>
      <c r="L411" s="45"/>
      <c r="M411" s="212" t="s">
        <v>37</v>
      </c>
      <c r="N411" s="213" t="s">
        <v>50</v>
      </c>
      <c r="O411" s="85"/>
      <c r="P411" s="214">
        <f>O411*H411</f>
        <v>0</v>
      </c>
      <c r="Q411" s="214">
        <v>0</v>
      </c>
      <c r="R411" s="214">
        <f>Q411*H411</f>
        <v>0</v>
      </c>
      <c r="S411" s="214">
        <v>0</v>
      </c>
      <c r="T411" s="215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16" t="s">
        <v>148</v>
      </c>
      <c r="AT411" s="216" t="s">
        <v>151</v>
      </c>
      <c r="AU411" s="216" t="s">
        <v>86</v>
      </c>
      <c r="AY411" s="18" t="s">
        <v>149</v>
      </c>
      <c r="BE411" s="217">
        <f>IF(N411="základní",J411,0)</f>
        <v>0</v>
      </c>
      <c r="BF411" s="217">
        <f>IF(N411="snížená",J411,0)</f>
        <v>0</v>
      </c>
      <c r="BG411" s="217">
        <f>IF(N411="zákl. přenesená",J411,0)</f>
        <v>0</v>
      </c>
      <c r="BH411" s="217">
        <f>IF(N411="sníž. přenesená",J411,0)</f>
        <v>0</v>
      </c>
      <c r="BI411" s="217">
        <f>IF(N411="nulová",J411,0)</f>
        <v>0</v>
      </c>
      <c r="BJ411" s="18" t="s">
        <v>148</v>
      </c>
      <c r="BK411" s="217">
        <f>ROUND(I411*H411,2)</f>
        <v>0</v>
      </c>
      <c r="BL411" s="18" t="s">
        <v>148</v>
      </c>
      <c r="BM411" s="216" t="s">
        <v>1103</v>
      </c>
    </row>
    <row r="412" spans="1:47" s="2" customFormat="1" ht="12">
      <c r="A412" s="39"/>
      <c r="B412" s="40"/>
      <c r="C412" s="41"/>
      <c r="D412" s="218" t="s">
        <v>155</v>
      </c>
      <c r="E412" s="41"/>
      <c r="F412" s="219" t="s">
        <v>1104</v>
      </c>
      <c r="G412" s="41"/>
      <c r="H412" s="41"/>
      <c r="I412" s="220"/>
      <c r="J412" s="41"/>
      <c r="K412" s="41"/>
      <c r="L412" s="45"/>
      <c r="M412" s="221"/>
      <c r="N412" s="222"/>
      <c r="O412" s="85"/>
      <c r="P412" s="85"/>
      <c r="Q412" s="85"/>
      <c r="R412" s="85"/>
      <c r="S412" s="85"/>
      <c r="T412" s="86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8" t="s">
        <v>155</v>
      </c>
      <c r="AU412" s="18" t="s">
        <v>86</v>
      </c>
    </row>
    <row r="413" spans="1:51" s="13" customFormat="1" ht="12">
      <c r="A413" s="13"/>
      <c r="B413" s="227"/>
      <c r="C413" s="228"/>
      <c r="D413" s="218" t="s">
        <v>182</v>
      </c>
      <c r="E413" s="229" t="s">
        <v>37</v>
      </c>
      <c r="F413" s="230" t="s">
        <v>1105</v>
      </c>
      <c r="G413" s="228"/>
      <c r="H413" s="231">
        <v>3.47</v>
      </c>
      <c r="I413" s="232"/>
      <c r="J413" s="228"/>
      <c r="K413" s="228"/>
      <c r="L413" s="233"/>
      <c r="M413" s="234"/>
      <c r="N413" s="235"/>
      <c r="O413" s="235"/>
      <c r="P413" s="235"/>
      <c r="Q413" s="235"/>
      <c r="R413" s="235"/>
      <c r="S413" s="235"/>
      <c r="T413" s="236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7" t="s">
        <v>182</v>
      </c>
      <c r="AU413" s="237" t="s">
        <v>86</v>
      </c>
      <c r="AV413" s="13" t="s">
        <v>86</v>
      </c>
      <c r="AW413" s="13" t="s">
        <v>38</v>
      </c>
      <c r="AX413" s="13" t="s">
        <v>77</v>
      </c>
      <c r="AY413" s="237" t="s">
        <v>149</v>
      </c>
    </row>
    <row r="414" spans="1:51" s="14" customFormat="1" ht="12">
      <c r="A414" s="14"/>
      <c r="B414" s="238"/>
      <c r="C414" s="239"/>
      <c r="D414" s="218" t="s">
        <v>182</v>
      </c>
      <c r="E414" s="240" t="s">
        <v>37</v>
      </c>
      <c r="F414" s="241" t="s">
        <v>187</v>
      </c>
      <c r="G414" s="239"/>
      <c r="H414" s="242">
        <v>3.47</v>
      </c>
      <c r="I414" s="243"/>
      <c r="J414" s="239"/>
      <c r="K414" s="239"/>
      <c r="L414" s="244"/>
      <c r="M414" s="245"/>
      <c r="N414" s="246"/>
      <c r="O414" s="246"/>
      <c r="P414" s="246"/>
      <c r="Q414" s="246"/>
      <c r="R414" s="246"/>
      <c r="S414" s="246"/>
      <c r="T414" s="247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8" t="s">
        <v>182</v>
      </c>
      <c r="AU414" s="248" t="s">
        <v>86</v>
      </c>
      <c r="AV414" s="14" t="s">
        <v>148</v>
      </c>
      <c r="AW414" s="14" t="s">
        <v>38</v>
      </c>
      <c r="AX414" s="14" t="s">
        <v>21</v>
      </c>
      <c r="AY414" s="248" t="s">
        <v>149</v>
      </c>
    </row>
    <row r="415" spans="1:65" s="2" customFormat="1" ht="16.5" customHeight="1">
      <c r="A415" s="39"/>
      <c r="B415" s="40"/>
      <c r="C415" s="205" t="s">
        <v>1106</v>
      </c>
      <c r="D415" s="205" t="s">
        <v>151</v>
      </c>
      <c r="E415" s="206" t="s">
        <v>1107</v>
      </c>
      <c r="F415" s="207" t="s">
        <v>1108</v>
      </c>
      <c r="G415" s="208" t="s">
        <v>174</v>
      </c>
      <c r="H415" s="209">
        <v>3.47</v>
      </c>
      <c r="I415" s="210"/>
      <c r="J415" s="211">
        <f>ROUND(I415*H415,2)</f>
        <v>0</v>
      </c>
      <c r="K415" s="207" t="s">
        <v>37</v>
      </c>
      <c r="L415" s="45"/>
      <c r="M415" s="212" t="s">
        <v>37</v>
      </c>
      <c r="N415" s="213" t="s">
        <v>50</v>
      </c>
      <c r="O415" s="85"/>
      <c r="P415" s="214">
        <f>O415*H415</f>
        <v>0</v>
      </c>
      <c r="Q415" s="214">
        <v>0</v>
      </c>
      <c r="R415" s="214">
        <f>Q415*H415</f>
        <v>0</v>
      </c>
      <c r="S415" s="214">
        <v>0</v>
      </c>
      <c r="T415" s="215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16" t="s">
        <v>148</v>
      </c>
      <c r="AT415" s="216" t="s">
        <v>151</v>
      </c>
      <c r="AU415" s="216" t="s">
        <v>86</v>
      </c>
      <c r="AY415" s="18" t="s">
        <v>149</v>
      </c>
      <c r="BE415" s="217">
        <f>IF(N415="základní",J415,0)</f>
        <v>0</v>
      </c>
      <c r="BF415" s="217">
        <f>IF(N415="snížená",J415,0)</f>
        <v>0</v>
      </c>
      <c r="BG415" s="217">
        <f>IF(N415="zákl. přenesená",J415,0)</f>
        <v>0</v>
      </c>
      <c r="BH415" s="217">
        <f>IF(N415="sníž. přenesená",J415,0)</f>
        <v>0</v>
      </c>
      <c r="BI415" s="217">
        <f>IF(N415="nulová",J415,0)</f>
        <v>0</v>
      </c>
      <c r="BJ415" s="18" t="s">
        <v>148</v>
      </c>
      <c r="BK415" s="217">
        <f>ROUND(I415*H415,2)</f>
        <v>0</v>
      </c>
      <c r="BL415" s="18" t="s">
        <v>148</v>
      </c>
      <c r="BM415" s="216" t="s">
        <v>1109</v>
      </c>
    </row>
    <row r="416" spans="1:47" s="2" customFormat="1" ht="12">
      <c r="A416" s="39"/>
      <c r="B416" s="40"/>
      <c r="C416" s="41"/>
      <c r="D416" s="218" t="s">
        <v>155</v>
      </c>
      <c r="E416" s="41"/>
      <c r="F416" s="219" t="s">
        <v>1108</v>
      </c>
      <c r="G416" s="41"/>
      <c r="H416" s="41"/>
      <c r="I416" s="220"/>
      <c r="J416" s="41"/>
      <c r="K416" s="41"/>
      <c r="L416" s="45"/>
      <c r="M416" s="221"/>
      <c r="N416" s="222"/>
      <c r="O416" s="85"/>
      <c r="P416" s="85"/>
      <c r="Q416" s="85"/>
      <c r="R416" s="85"/>
      <c r="S416" s="85"/>
      <c r="T416" s="86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18" t="s">
        <v>155</v>
      </c>
      <c r="AU416" s="18" t="s">
        <v>86</v>
      </c>
    </row>
    <row r="417" spans="1:65" s="2" customFormat="1" ht="16.5" customHeight="1">
      <c r="A417" s="39"/>
      <c r="B417" s="40"/>
      <c r="C417" s="205" t="s">
        <v>439</v>
      </c>
      <c r="D417" s="205" t="s">
        <v>151</v>
      </c>
      <c r="E417" s="206" t="s">
        <v>1110</v>
      </c>
      <c r="F417" s="207" t="s">
        <v>1111</v>
      </c>
      <c r="G417" s="208" t="s">
        <v>340</v>
      </c>
      <c r="H417" s="209">
        <v>0.5</v>
      </c>
      <c r="I417" s="210"/>
      <c r="J417" s="211">
        <f>ROUND(I417*H417,2)</f>
        <v>0</v>
      </c>
      <c r="K417" s="207" t="s">
        <v>37</v>
      </c>
      <c r="L417" s="45"/>
      <c r="M417" s="212" t="s">
        <v>37</v>
      </c>
      <c r="N417" s="213" t="s">
        <v>50</v>
      </c>
      <c r="O417" s="85"/>
      <c r="P417" s="214">
        <f>O417*H417</f>
        <v>0</v>
      </c>
      <c r="Q417" s="214">
        <v>0</v>
      </c>
      <c r="R417" s="214">
        <f>Q417*H417</f>
        <v>0</v>
      </c>
      <c r="S417" s="214">
        <v>0</v>
      </c>
      <c r="T417" s="215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16" t="s">
        <v>148</v>
      </c>
      <c r="AT417" s="216" t="s">
        <v>151</v>
      </c>
      <c r="AU417" s="216" t="s">
        <v>86</v>
      </c>
      <c r="AY417" s="18" t="s">
        <v>149</v>
      </c>
      <c r="BE417" s="217">
        <f>IF(N417="základní",J417,0)</f>
        <v>0</v>
      </c>
      <c r="BF417" s="217">
        <f>IF(N417="snížená",J417,0)</f>
        <v>0</v>
      </c>
      <c r="BG417" s="217">
        <f>IF(N417="zákl. přenesená",J417,0)</f>
        <v>0</v>
      </c>
      <c r="BH417" s="217">
        <f>IF(N417="sníž. přenesená",J417,0)</f>
        <v>0</v>
      </c>
      <c r="BI417" s="217">
        <f>IF(N417="nulová",J417,0)</f>
        <v>0</v>
      </c>
      <c r="BJ417" s="18" t="s">
        <v>148</v>
      </c>
      <c r="BK417" s="217">
        <f>ROUND(I417*H417,2)</f>
        <v>0</v>
      </c>
      <c r="BL417" s="18" t="s">
        <v>148</v>
      </c>
      <c r="BM417" s="216" t="s">
        <v>1112</v>
      </c>
    </row>
    <row r="418" spans="1:47" s="2" customFormat="1" ht="12">
      <c r="A418" s="39"/>
      <c r="B418" s="40"/>
      <c r="C418" s="41"/>
      <c r="D418" s="218" t="s">
        <v>155</v>
      </c>
      <c r="E418" s="41"/>
      <c r="F418" s="219" t="s">
        <v>1111</v>
      </c>
      <c r="G418" s="41"/>
      <c r="H418" s="41"/>
      <c r="I418" s="220"/>
      <c r="J418" s="41"/>
      <c r="K418" s="41"/>
      <c r="L418" s="45"/>
      <c r="M418" s="221"/>
      <c r="N418" s="222"/>
      <c r="O418" s="85"/>
      <c r="P418" s="85"/>
      <c r="Q418" s="85"/>
      <c r="R418" s="85"/>
      <c r="S418" s="85"/>
      <c r="T418" s="86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T418" s="18" t="s">
        <v>155</v>
      </c>
      <c r="AU418" s="18" t="s">
        <v>86</v>
      </c>
    </row>
    <row r="419" spans="1:51" s="13" customFormat="1" ht="12">
      <c r="A419" s="13"/>
      <c r="B419" s="227"/>
      <c r="C419" s="228"/>
      <c r="D419" s="218" t="s">
        <v>182</v>
      </c>
      <c r="E419" s="229" t="s">
        <v>37</v>
      </c>
      <c r="F419" s="230" t="s">
        <v>1113</v>
      </c>
      <c r="G419" s="228"/>
      <c r="H419" s="231">
        <v>0.5</v>
      </c>
      <c r="I419" s="232"/>
      <c r="J419" s="228"/>
      <c r="K419" s="228"/>
      <c r="L419" s="233"/>
      <c r="M419" s="234"/>
      <c r="N419" s="235"/>
      <c r="O419" s="235"/>
      <c r="P419" s="235"/>
      <c r="Q419" s="235"/>
      <c r="R419" s="235"/>
      <c r="S419" s="235"/>
      <c r="T419" s="236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7" t="s">
        <v>182</v>
      </c>
      <c r="AU419" s="237" t="s">
        <v>86</v>
      </c>
      <c r="AV419" s="13" t="s">
        <v>86</v>
      </c>
      <c r="AW419" s="13" t="s">
        <v>38</v>
      </c>
      <c r="AX419" s="13" t="s">
        <v>77</v>
      </c>
      <c r="AY419" s="237" t="s">
        <v>149</v>
      </c>
    </row>
    <row r="420" spans="1:51" s="14" customFormat="1" ht="12">
      <c r="A420" s="14"/>
      <c r="B420" s="238"/>
      <c r="C420" s="239"/>
      <c r="D420" s="218" t="s">
        <v>182</v>
      </c>
      <c r="E420" s="240" t="s">
        <v>37</v>
      </c>
      <c r="F420" s="241" t="s">
        <v>187</v>
      </c>
      <c r="G420" s="239"/>
      <c r="H420" s="242">
        <v>0.5</v>
      </c>
      <c r="I420" s="243"/>
      <c r="J420" s="239"/>
      <c r="K420" s="239"/>
      <c r="L420" s="244"/>
      <c r="M420" s="245"/>
      <c r="N420" s="246"/>
      <c r="O420" s="246"/>
      <c r="P420" s="246"/>
      <c r="Q420" s="246"/>
      <c r="R420" s="246"/>
      <c r="S420" s="246"/>
      <c r="T420" s="247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48" t="s">
        <v>182</v>
      </c>
      <c r="AU420" s="248" t="s">
        <v>86</v>
      </c>
      <c r="AV420" s="14" t="s">
        <v>148</v>
      </c>
      <c r="AW420" s="14" t="s">
        <v>38</v>
      </c>
      <c r="AX420" s="14" t="s">
        <v>21</v>
      </c>
      <c r="AY420" s="248" t="s">
        <v>149</v>
      </c>
    </row>
    <row r="421" spans="1:65" s="2" customFormat="1" ht="16.5" customHeight="1">
      <c r="A421" s="39"/>
      <c r="B421" s="40"/>
      <c r="C421" s="205" t="s">
        <v>1114</v>
      </c>
      <c r="D421" s="205" t="s">
        <v>151</v>
      </c>
      <c r="E421" s="206" t="s">
        <v>1115</v>
      </c>
      <c r="F421" s="207" t="s">
        <v>1116</v>
      </c>
      <c r="G421" s="208" t="s">
        <v>340</v>
      </c>
      <c r="H421" s="209">
        <v>8.139</v>
      </c>
      <c r="I421" s="210"/>
      <c r="J421" s="211">
        <f>ROUND(I421*H421,2)</f>
        <v>0</v>
      </c>
      <c r="K421" s="207" t="s">
        <v>37</v>
      </c>
      <c r="L421" s="45"/>
      <c r="M421" s="212" t="s">
        <v>37</v>
      </c>
      <c r="N421" s="213" t="s">
        <v>50</v>
      </c>
      <c r="O421" s="85"/>
      <c r="P421" s="214">
        <f>O421*H421</f>
        <v>0</v>
      </c>
      <c r="Q421" s="214">
        <v>0</v>
      </c>
      <c r="R421" s="214">
        <f>Q421*H421</f>
        <v>0</v>
      </c>
      <c r="S421" s="214">
        <v>0</v>
      </c>
      <c r="T421" s="215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16" t="s">
        <v>148</v>
      </c>
      <c r="AT421" s="216" t="s">
        <v>151</v>
      </c>
      <c r="AU421" s="216" t="s">
        <v>86</v>
      </c>
      <c r="AY421" s="18" t="s">
        <v>149</v>
      </c>
      <c r="BE421" s="217">
        <f>IF(N421="základní",J421,0)</f>
        <v>0</v>
      </c>
      <c r="BF421" s="217">
        <f>IF(N421="snížená",J421,0)</f>
        <v>0</v>
      </c>
      <c r="BG421" s="217">
        <f>IF(N421="zákl. přenesená",J421,0)</f>
        <v>0</v>
      </c>
      <c r="BH421" s="217">
        <f>IF(N421="sníž. přenesená",J421,0)</f>
        <v>0</v>
      </c>
      <c r="BI421" s="217">
        <f>IF(N421="nulová",J421,0)</f>
        <v>0</v>
      </c>
      <c r="BJ421" s="18" t="s">
        <v>148</v>
      </c>
      <c r="BK421" s="217">
        <f>ROUND(I421*H421,2)</f>
        <v>0</v>
      </c>
      <c r="BL421" s="18" t="s">
        <v>148</v>
      </c>
      <c r="BM421" s="216" t="s">
        <v>1117</v>
      </c>
    </row>
    <row r="422" spans="1:47" s="2" customFormat="1" ht="12">
      <c r="A422" s="39"/>
      <c r="B422" s="40"/>
      <c r="C422" s="41"/>
      <c r="D422" s="218" t="s">
        <v>155</v>
      </c>
      <c r="E422" s="41"/>
      <c r="F422" s="219" t="s">
        <v>1116</v>
      </c>
      <c r="G422" s="41"/>
      <c r="H422" s="41"/>
      <c r="I422" s="220"/>
      <c r="J422" s="41"/>
      <c r="K422" s="41"/>
      <c r="L422" s="45"/>
      <c r="M422" s="221"/>
      <c r="N422" s="222"/>
      <c r="O422" s="85"/>
      <c r="P422" s="85"/>
      <c r="Q422" s="85"/>
      <c r="R422" s="85"/>
      <c r="S422" s="85"/>
      <c r="T422" s="86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155</v>
      </c>
      <c r="AU422" s="18" t="s">
        <v>86</v>
      </c>
    </row>
    <row r="423" spans="1:65" s="2" customFormat="1" ht="16.5" customHeight="1">
      <c r="A423" s="39"/>
      <c r="B423" s="40"/>
      <c r="C423" s="205" t="s">
        <v>441</v>
      </c>
      <c r="D423" s="205" t="s">
        <v>151</v>
      </c>
      <c r="E423" s="206" t="s">
        <v>1118</v>
      </c>
      <c r="F423" s="207" t="s">
        <v>1119</v>
      </c>
      <c r="G423" s="208" t="s">
        <v>174</v>
      </c>
      <c r="H423" s="209">
        <v>20.1</v>
      </c>
      <c r="I423" s="210"/>
      <c r="J423" s="211">
        <f>ROUND(I423*H423,2)</f>
        <v>0</v>
      </c>
      <c r="K423" s="207" t="s">
        <v>37</v>
      </c>
      <c r="L423" s="45"/>
      <c r="M423" s="212" t="s">
        <v>37</v>
      </c>
      <c r="N423" s="213" t="s">
        <v>50</v>
      </c>
      <c r="O423" s="85"/>
      <c r="P423" s="214">
        <f>O423*H423</f>
        <v>0</v>
      </c>
      <c r="Q423" s="214">
        <v>0</v>
      </c>
      <c r="R423" s="214">
        <f>Q423*H423</f>
        <v>0</v>
      </c>
      <c r="S423" s="214">
        <v>0</v>
      </c>
      <c r="T423" s="215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16" t="s">
        <v>148</v>
      </c>
      <c r="AT423" s="216" t="s">
        <v>151</v>
      </c>
      <c r="AU423" s="216" t="s">
        <v>86</v>
      </c>
      <c r="AY423" s="18" t="s">
        <v>149</v>
      </c>
      <c r="BE423" s="217">
        <f>IF(N423="základní",J423,0)</f>
        <v>0</v>
      </c>
      <c r="BF423" s="217">
        <f>IF(N423="snížená",J423,0)</f>
        <v>0</v>
      </c>
      <c r="BG423" s="217">
        <f>IF(N423="zákl. přenesená",J423,0)</f>
        <v>0</v>
      </c>
      <c r="BH423" s="217">
        <f>IF(N423="sníž. přenesená",J423,0)</f>
        <v>0</v>
      </c>
      <c r="BI423" s="217">
        <f>IF(N423="nulová",J423,0)</f>
        <v>0</v>
      </c>
      <c r="BJ423" s="18" t="s">
        <v>148</v>
      </c>
      <c r="BK423" s="217">
        <f>ROUND(I423*H423,2)</f>
        <v>0</v>
      </c>
      <c r="BL423" s="18" t="s">
        <v>148</v>
      </c>
      <c r="BM423" s="216" t="s">
        <v>1120</v>
      </c>
    </row>
    <row r="424" spans="1:47" s="2" customFormat="1" ht="12">
      <c r="A424" s="39"/>
      <c r="B424" s="40"/>
      <c r="C424" s="41"/>
      <c r="D424" s="218" t="s">
        <v>155</v>
      </c>
      <c r="E424" s="41"/>
      <c r="F424" s="219" t="s">
        <v>1119</v>
      </c>
      <c r="G424" s="41"/>
      <c r="H424" s="41"/>
      <c r="I424" s="220"/>
      <c r="J424" s="41"/>
      <c r="K424" s="41"/>
      <c r="L424" s="45"/>
      <c r="M424" s="221"/>
      <c r="N424" s="222"/>
      <c r="O424" s="85"/>
      <c r="P424" s="85"/>
      <c r="Q424" s="85"/>
      <c r="R424" s="85"/>
      <c r="S424" s="85"/>
      <c r="T424" s="86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155</v>
      </c>
      <c r="AU424" s="18" t="s">
        <v>86</v>
      </c>
    </row>
    <row r="425" spans="1:51" s="13" customFormat="1" ht="12">
      <c r="A425" s="13"/>
      <c r="B425" s="227"/>
      <c r="C425" s="228"/>
      <c r="D425" s="218" t="s">
        <v>182</v>
      </c>
      <c r="E425" s="229" t="s">
        <v>37</v>
      </c>
      <c r="F425" s="230" t="s">
        <v>1121</v>
      </c>
      <c r="G425" s="228"/>
      <c r="H425" s="231">
        <v>20.1</v>
      </c>
      <c r="I425" s="232"/>
      <c r="J425" s="228"/>
      <c r="K425" s="228"/>
      <c r="L425" s="233"/>
      <c r="M425" s="234"/>
      <c r="N425" s="235"/>
      <c r="O425" s="235"/>
      <c r="P425" s="235"/>
      <c r="Q425" s="235"/>
      <c r="R425" s="235"/>
      <c r="S425" s="235"/>
      <c r="T425" s="236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7" t="s">
        <v>182</v>
      </c>
      <c r="AU425" s="237" t="s">
        <v>86</v>
      </c>
      <c r="AV425" s="13" t="s">
        <v>86</v>
      </c>
      <c r="AW425" s="13" t="s">
        <v>38</v>
      </c>
      <c r="AX425" s="13" t="s">
        <v>77</v>
      </c>
      <c r="AY425" s="237" t="s">
        <v>149</v>
      </c>
    </row>
    <row r="426" spans="1:51" s="14" customFormat="1" ht="12">
      <c r="A426" s="14"/>
      <c r="B426" s="238"/>
      <c r="C426" s="239"/>
      <c r="D426" s="218" t="s">
        <v>182</v>
      </c>
      <c r="E426" s="240" t="s">
        <v>37</v>
      </c>
      <c r="F426" s="241" t="s">
        <v>187</v>
      </c>
      <c r="G426" s="239"/>
      <c r="H426" s="242">
        <v>20.1</v>
      </c>
      <c r="I426" s="243"/>
      <c r="J426" s="239"/>
      <c r="K426" s="239"/>
      <c r="L426" s="244"/>
      <c r="M426" s="245"/>
      <c r="N426" s="246"/>
      <c r="O426" s="246"/>
      <c r="P426" s="246"/>
      <c r="Q426" s="246"/>
      <c r="R426" s="246"/>
      <c r="S426" s="246"/>
      <c r="T426" s="247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8" t="s">
        <v>182</v>
      </c>
      <c r="AU426" s="248" t="s">
        <v>86</v>
      </c>
      <c r="AV426" s="14" t="s">
        <v>148</v>
      </c>
      <c r="AW426" s="14" t="s">
        <v>38</v>
      </c>
      <c r="AX426" s="14" t="s">
        <v>21</v>
      </c>
      <c r="AY426" s="248" t="s">
        <v>149</v>
      </c>
    </row>
    <row r="427" spans="1:65" s="2" customFormat="1" ht="16.5" customHeight="1">
      <c r="A427" s="39"/>
      <c r="B427" s="40"/>
      <c r="C427" s="205" t="s">
        <v>1122</v>
      </c>
      <c r="D427" s="205" t="s">
        <v>151</v>
      </c>
      <c r="E427" s="206" t="s">
        <v>1123</v>
      </c>
      <c r="F427" s="207" t="s">
        <v>1124</v>
      </c>
      <c r="G427" s="208" t="s">
        <v>174</v>
      </c>
      <c r="H427" s="209">
        <v>15.615</v>
      </c>
      <c r="I427" s="210"/>
      <c r="J427" s="211">
        <f>ROUND(I427*H427,2)</f>
        <v>0</v>
      </c>
      <c r="K427" s="207" t="s">
        <v>37</v>
      </c>
      <c r="L427" s="45"/>
      <c r="M427" s="212" t="s">
        <v>37</v>
      </c>
      <c r="N427" s="213" t="s">
        <v>50</v>
      </c>
      <c r="O427" s="85"/>
      <c r="P427" s="214">
        <f>O427*H427</f>
        <v>0</v>
      </c>
      <c r="Q427" s="214">
        <v>0</v>
      </c>
      <c r="R427" s="214">
        <f>Q427*H427</f>
        <v>0</v>
      </c>
      <c r="S427" s="214">
        <v>0</v>
      </c>
      <c r="T427" s="215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16" t="s">
        <v>148</v>
      </c>
      <c r="AT427" s="216" t="s">
        <v>151</v>
      </c>
      <c r="AU427" s="216" t="s">
        <v>86</v>
      </c>
      <c r="AY427" s="18" t="s">
        <v>149</v>
      </c>
      <c r="BE427" s="217">
        <f>IF(N427="základní",J427,0)</f>
        <v>0</v>
      </c>
      <c r="BF427" s="217">
        <f>IF(N427="snížená",J427,0)</f>
        <v>0</v>
      </c>
      <c r="BG427" s="217">
        <f>IF(N427="zákl. přenesená",J427,0)</f>
        <v>0</v>
      </c>
      <c r="BH427" s="217">
        <f>IF(N427="sníž. přenesená",J427,0)</f>
        <v>0</v>
      </c>
      <c r="BI427" s="217">
        <f>IF(N427="nulová",J427,0)</f>
        <v>0</v>
      </c>
      <c r="BJ427" s="18" t="s">
        <v>148</v>
      </c>
      <c r="BK427" s="217">
        <f>ROUND(I427*H427,2)</f>
        <v>0</v>
      </c>
      <c r="BL427" s="18" t="s">
        <v>148</v>
      </c>
      <c r="BM427" s="216" t="s">
        <v>1125</v>
      </c>
    </row>
    <row r="428" spans="1:47" s="2" customFormat="1" ht="12">
      <c r="A428" s="39"/>
      <c r="B428" s="40"/>
      <c r="C428" s="41"/>
      <c r="D428" s="218" t="s">
        <v>155</v>
      </c>
      <c r="E428" s="41"/>
      <c r="F428" s="219" t="s">
        <v>1124</v>
      </c>
      <c r="G428" s="41"/>
      <c r="H428" s="41"/>
      <c r="I428" s="220"/>
      <c r="J428" s="41"/>
      <c r="K428" s="41"/>
      <c r="L428" s="45"/>
      <c r="M428" s="221"/>
      <c r="N428" s="222"/>
      <c r="O428" s="85"/>
      <c r="P428" s="85"/>
      <c r="Q428" s="85"/>
      <c r="R428" s="85"/>
      <c r="S428" s="85"/>
      <c r="T428" s="86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155</v>
      </c>
      <c r="AU428" s="18" t="s">
        <v>86</v>
      </c>
    </row>
    <row r="429" spans="1:51" s="13" customFormat="1" ht="12">
      <c r="A429" s="13"/>
      <c r="B429" s="227"/>
      <c r="C429" s="228"/>
      <c r="D429" s="218" t="s">
        <v>182</v>
      </c>
      <c r="E429" s="229" t="s">
        <v>37</v>
      </c>
      <c r="F429" s="230" t="s">
        <v>1126</v>
      </c>
      <c r="G429" s="228"/>
      <c r="H429" s="231">
        <v>15.615</v>
      </c>
      <c r="I429" s="232"/>
      <c r="J429" s="228"/>
      <c r="K429" s="228"/>
      <c r="L429" s="233"/>
      <c r="M429" s="234"/>
      <c r="N429" s="235"/>
      <c r="O429" s="235"/>
      <c r="P429" s="235"/>
      <c r="Q429" s="235"/>
      <c r="R429" s="235"/>
      <c r="S429" s="235"/>
      <c r="T429" s="236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7" t="s">
        <v>182</v>
      </c>
      <c r="AU429" s="237" t="s">
        <v>86</v>
      </c>
      <c r="AV429" s="13" t="s">
        <v>86</v>
      </c>
      <c r="AW429" s="13" t="s">
        <v>38</v>
      </c>
      <c r="AX429" s="13" t="s">
        <v>77</v>
      </c>
      <c r="AY429" s="237" t="s">
        <v>149</v>
      </c>
    </row>
    <row r="430" spans="1:51" s="14" customFormat="1" ht="12">
      <c r="A430" s="14"/>
      <c r="B430" s="238"/>
      <c r="C430" s="239"/>
      <c r="D430" s="218" t="s">
        <v>182</v>
      </c>
      <c r="E430" s="240" t="s">
        <v>37</v>
      </c>
      <c r="F430" s="241" t="s">
        <v>187</v>
      </c>
      <c r="G430" s="239"/>
      <c r="H430" s="242">
        <v>15.615</v>
      </c>
      <c r="I430" s="243"/>
      <c r="J430" s="239"/>
      <c r="K430" s="239"/>
      <c r="L430" s="244"/>
      <c r="M430" s="245"/>
      <c r="N430" s="246"/>
      <c r="O430" s="246"/>
      <c r="P430" s="246"/>
      <c r="Q430" s="246"/>
      <c r="R430" s="246"/>
      <c r="S430" s="246"/>
      <c r="T430" s="247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48" t="s">
        <v>182</v>
      </c>
      <c r="AU430" s="248" t="s">
        <v>86</v>
      </c>
      <c r="AV430" s="14" t="s">
        <v>148</v>
      </c>
      <c r="AW430" s="14" t="s">
        <v>38</v>
      </c>
      <c r="AX430" s="14" t="s">
        <v>21</v>
      </c>
      <c r="AY430" s="248" t="s">
        <v>149</v>
      </c>
    </row>
    <row r="431" spans="1:65" s="2" customFormat="1" ht="16.5" customHeight="1">
      <c r="A431" s="39"/>
      <c r="B431" s="40"/>
      <c r="C431" s="205" t="s">
        <v>443</v>
      </c>
      <c r="D431" s="205" t="s">
        <v>151</v>
      </c>
      <c r="E431" s="206" t="s">
        <v>1127</v>
      </c>
      <c r="F431" s="207" t="s">
        <v>1128</v>
      </c>
      <c r="G431" s="208" t="s">
        <v>174</v>
      </c>
      <c r="H431" s="209">
        <v>380.26</v>
      </c>
      <c r="I431" s="210"/>
      <c r="J431" s="211">
        <f>ROUND(I431*H431,2)</f>
        <v>0</v>
      </c>
      <c r="K431" s="207" t="s">
        <v>37</v>
      </c>
      <c r="L431" s="45"/>
      <c r="M431" s="212" t="s">
        <v>37</v>
      </c>
      <c r="N431" s="213" t="s">
        <v>50</v>
      </c>
      <c r="O431" s="85"/>
      <c r="P431" s="214">
        <f>O431*H431</f>
        <v>0</v>
      </c>
      <c r="Q431" s="214">
        <v>0</v>
      </c>
      <c r="R431" s="214">
        <f>Q431*H431</f>
        <v>0</v>
      </c>
      <c r="S431" s="214">
        <v>0</v>
      </c>
      <c r="T431" s="215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16" t="s">
        <v>148</v>
      </c>
      <c r="AT431" s="216" t="s">
        <v>151</v>
      </c>
      <c r="AU431" s="216" t="s">
        <v>86</v>
      </c>
      <c r="AY431" s="18" t="s">
        <v>149</v>
      </c>
      <c r="BE431" s="217">
        <f>IF(N431="základní",J431,0)</f>
        <v>0</v>
      </c>
      <c r="BF431" s="217">
        <f>IF(N431="snížená",J431,0)</f>
        <v>0</v>
      </c>
      <c r="BG431" s="217">
        <f>IF(N431="zákl. přenesená",J431,0)</f>
        <v>0</v>
      </c>
      <c r="BH431" s="217">
        <f>IF(N431="sníž. přenesená",J431,0)</f>
        <v>0</v>
      </c>
      <c r="BI431" s="217">
        <f>IF(N431="nulová",J431,0)</f>
        <v>0</v>
      </c>
      <c r="BJ431" s="18" t="s">
        <v>148</v>
      </c>
      <c r="BK431" s="217">
        <f>ROUND(I431*H431,2)</f>
        <v>0</v>
      </c>
      <c r="BL431" s="18" t="s">
        <v>148</v>
      </c>
      <c r="BM431" s="216" t="s">
        <v>1129</v>
      </c>
    </row>
    <row r="432" spans="1:47" s="2" customFormat="1" ht="12">
      <c r="A432" s="39"/>
      <c r="B432" s="40"/>
      <c r="C432" s="41"/>
      <c r="D432" s="218" t="s">
        <v>155</v>
      </c>
      <c r="E432" s="41"/>
      <c r="F432" s="219" t="s">
        <v>1128</v>
      </c>
      <c r="G432" s="41"/>
      <c r="H432" s="41"/>
      <c r="I432" s="220"/>
      <c r="J432" s="41"/>
      <c r="K432" s="41"/>
      <c r="L432" s="45"/>
      <c r="M432" s="221"/>
      <c r="N432" s="222"/>
      <c r="O432" s="85"/>
      <c r="P432" s="85"/>
      <c r="Q432" s="85"/>
      <c r="R432" s="85"/>
      <c r="S432" s="85"/>
      <c r="T432" s="86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8" t="s">
        <v>155</v>
      </c>
      <c r="AU432" s="18" t="s">
        <v>86</v>
      </c>
    </row>
    <row r="433" spans="1:51" s="13" customFormat="1" ht="12">
      <c r="A433" s="13"/>
      <c r="B433" s="227"/>
      <c r="C433" s="228"/>
      <c r="D433" s="218" t="s">
        <v>182</v>
      </c>
      <c r="E433" s="229" t="s">
        <v>37</v>
      </c>
      <c r="F433" s="230" t="s">
        <v>1130</v>
      </c>
      <c r="G433" s="228"/>
      <c r="H433" s="231">
        <v>399.2</v>
      </c>
      <c r="I433" s="232"/>
      <c r="J433" s="228"/>
      <c r="K433" s="228"/>
      <c r="L433" s="233"/>
      <c r="M433" s="234"/>
      <c r="N433" s="235"/>
      <c r="O433" s="235"/>
      <c r="P433" s="235"/>
      <c r="Q433" s="235"/>
      <c r="R433" s="235"/>
      <c r="S433" s="235"/>
      <c r="T433" s="236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7" t="s">
        <v>182</v>
      </c>
      <c r="AU433" s="237" t="s">
        <v>86</v>
      </c>
      <c r="AV433" s="13" t="s">
        <v>86</v>
      </c>
      <c r="AW433" s="13" t="s">
        <v>38</v>
      </c>
      <c r="AX433" s="13" t="s">
        <v>77</v>
      </c>
      <c r="AY433" s="237" t="s">
        <v>149</v>
      </c>
    </row>
    <row r="434" spans="1:51" s="13" customFormat="1" ht="12">
      <c r="A434" s="13"/>
      <c r="B434" s="227"/>
      <c r="C434" s="228"/>
      <c r="D434" s="218" t="s">
        <v>182</v>
      </c>
      <c r="E434" s="229" t="s">
        <v>37</v>
      </c>
      <c r="F434" s="230" t="s">
        <v>1131</v>
      </c>
      <c r="G434" s="228"/>
      <c r="H434" s="231">
        <v>-7.99</v>
      </c>
      <c r="I434" s="232"/>
      <c r="J434" s="228"/>
      <c r="K434" s="228"/>
      <c r="L434" s="233"/>
      <c r="M434" s="234"/>
      <c r="N434" s="235"/>
      <c r="O434" s="235"/>
      <c r="P434" s="235"/>
      <c r="Q434" s="235"/>
      <c r="R434" s="235"/>
      <c r="S434" s="235"/>
      <c r="T434" s="236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7" t="s">
        <v>182</v>
      </c>
      <c r="AU434" s="237" t="s">
        <v>86</v>
      </c>
      <c r="AV434" s="13" t="s">
        <v>86</v>
      </c>
      <c r="AW434" s="13" t="s">
        <v>38</v>
      </c>
      <c r="AX434" s="13" t="s">
        <v>77</v>
      </c>
      <c r="AY434" s="237" t="s">
        <v>149</v>
      </c>
    </row>
    <row r="435" spans="1:51" s="13" customFormat="1" ht="12">
      <c r="A435" s="13"/>
      <c r="B435" s="227"/>
      <c r="C435" s="228"/>
      <c r="D435" s="218" t="s">
        <v>182</v>
      </c>
      <c r="E435" s="229" t="s">
        <v>37</v>
      </c>
      <c r="F435" s="230" t="s">
        <v>1132</v>
      </c>
      <c r="G435" s="228"/>
      <c r="H435" s="231">
        <v>9.15</v>
      </c>
      <c r="I435" s="232"/>
      <c r="J435" s="228"/>
      <c r="K435" s="228"/>
      <c r="L435" s="233"/>
      <c r="M435" s="234"/>
      <c r="N435" s="235"/>
      <c r="O435" s="235"/>
      <c r="P435" s="235"/>
      <c r="Q435" s="235"/>
      <c r="R435" s="235"/>
      <c r="S435" s="235"/>
      <c r="T435" s="236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7" t="s">
        <v>182</v>
      </c>
      <c r="AU435" s="237" t="s">
        <v>86</v>
      </c>
      <c r="AV435" s="13" t="s">
        <v>86</v>
      </c>
      <c r="AW435" s="13" t="s">
        <v>38</v>
      </c>
      <c r="AX435" s="13" t="s">
        <v>77</v>
      </c>
      <c r="AY435" s="237" t="s">
        <v>149</v>
      </c>
    </row>
    <row r="436" spans="1:51" s="13" customFormat="1" ht="12">
      <c r="A436" s="13"/>
      <c r="B436" s="227"/>
      <c r="C436" s="228"/>
      <c r="D436" s="218" t="s">
        <v>182</v>
      </c>
      <c r="E436" s="229" t="s">
        <v>37</v>
      </c>
      <c r="F436" s="230" t="s">
        <v>1133</v>
      </c>
      <c r="G436" s="228"/>
      <c r="H436" s="231">
        <v>-20.1</v>
      </c>
      <c r="I436" s="232"/>
      <c r="J436" s="228"/>
      <c r="K436" s="228"/>
      <c r="L436" s="233"/>
      <c r="M436" s="234"/>
      <c r="N436" s="235"/>
      <c r="O436" s="235"/>
      <c r="P436" s="235"/>
      <c r="Q436" s="235"/>
      <c r="R436" s="235"/>
      <c r="S436" s="235"/>
      <c r="T436" s="236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37" t="s">
        <v>182</v>
      </c>
      <c r="AU436" s="237" t="s">
        <v>86</v>
      </c>
      <c r="AV436" s="13" t="s">
        <v>86</v>
      </c>
      <c r="AW436" s="13" t="s">
        <v>38</v>
      </c>
      <c r="AX436" s="13" t="s">
        <v>77</v>
      </c>
      <c r="AY436" s="237" t="s">
        <v>149</v>
      </c>
    </row>
    <row r="437" spans="1:51" s="14" customFormat="1" ht="12">
      <c r="A437" s="14"/>
      <c r="B437" s="238"/>
      <c r="C437" s="239"/>
      <c r="D437" s="218" t="s">
        <v>182</v>
      </c>
      <c r="E437" s="240" t="s">
        <v>37</v>
      </c>
      <c r="F437" s="241" t="s">
        <v>187</v>
      </c>
      <c r="G437" s="239"/>
      <c r="H437" s="242">
        <v>380.25999999999993</v>
      </c>
      <c r="I437" s="243"/>
      <c r="J437" s="239"/>
      <c r="K437" s="239"/>
      <c r="L437" s="244"/>
      <c r="M437" s="245"/>
      <c r="N437" s="246"/>
      <c r="O437" s="246"/>
      <c r="P437" s="246"/>
      <c r="Q437" s="246"/>
      <c r="R437" s="246"/>
      <c r="S437" s="246"/>
      <c r="T437" s="247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48" t="s">
        <v>182</v>
      </c>
      <c r="AU437" s="248" t="s">
        <v>86</v>
      </c>
      <c r="AV437" s="14" t="s">
        <v>148</v>
      </c>
      <c r="AW437" s="14" t="s">
        <v>38</v>
      </c>
      <c r="AX437" s="14" t="s">
        <v>21</v>
      </c>
      <c r="AY437" s="248" t="s">
        <v>149</v>
      </c>
    </row>
    <row r="438" spans="1:65" s="2" customFormat="1" ht="16.5" customHeight="1">
      <c r="A438" s="39"/>
      <c r="B438" s="40"/>
      <c r="C438" s="205" t="s">
        <v>1134</v>
      </c>
      <c r="D438" s="205" t="s">
        <v>151</v>
      </c>
      <c r="E438" s="206" t="s">
        <v>1135</v>
      </c>
      <c r="F438" s="207" t="s">
        <v>1136</v>
      </c>
      <c r="G438" s="208" t="s">
        <v>174</v>
      </c>
      <c r="H438" s="209">
        <v>12.75</v>
      </c>
      <c r="I438" s="210"/>
      <c r="J438" s="211">
        <f>ROUND(I438*H438,2)</f>
        <v>0</v>
      </c>
      <c r="K438" s="207" t="s">
        <v>37</v>
      </c>
      <c r="L438" s="45"/>
      <c r="M438" s="212" t="s">
        <v>37</v>
      </c>
      <c r="N438" s="213" t="s">
        <v>50</v>
      </c>
      <c r="O438" s="85"/>
      <c r="P438" s="214">
        <f>O438*H438</f>
        <v>0</v>
      </c>
      <c r="Q438" s="214">
        <v>0</v>
      </c>
      <c r="R438" s="214">
        <f>Q438*H438</f>
        <v>0</v>
      </c>
      <c r="S438" s="214">
        <v>0</v>
      </c>
      <c r="T438" s="215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16" t="s">
        <v>148</v>
      </c>
      <c r="AT438" s="216" t="s">
        <v>151</v>
      </c>
      <c r="AU438" s="216" t="s">
        <v>86</v>
      </c>
      <c r="AY438" s="18" t="s">
        <v>149</v>
      </c>
      <c r="BE438" s="217">
        <f>IF(N438="základní",J438,0)</f>
        <v>0</v>
      </c>
      <c r="BF438" s="217">
        <f>IF(N438="snížená",J438,0)</f>
        <v>0</v>
      </c>
      <c r="BG438" s="217">
        <f>IF(N438="zákl. přenesená",J438,0)</f>
        <v>0</v>
      </c>
      <c r="BH438" s="217">
        <f>IF(N438="sníž. přenesená",J438,0)</f>
        <v>0</v>
      </c>
      <c r="BI438" s="217">
        <f>IF(N438="nulová",J438,0)</f>
        <v>0</v>
      </c>
      <c r="BJ438" s="18" t="s">
        <v>148</v>
      </c>
      <c r="BK438" s="217">
        <f>ROUND(I438*H438,2)</f>
        <v>0</v>
      </c>
      <c r="BL438" s="18" t="s">
        <v>148</v>
      </c>
      <c r="BM438" s="216" t="s">
        <v>1137</v>
      </c>
    </row>
    <row r="439" spans="1:47" s="2" customFormat="1" ht="12">
      <c r="A439" s="39"/>
      <c r="B439" s="40"/>
      <c r="C439" s="41"/>
      <c r="D439" s="218" t="s">
        <v>155</v>
      </c>
      <c r="E439" s="41"/>
      <c r="F439" s="219" t="s">
        <v>1136</v>
      </c>
      <c r="G439" s="41"/>
      <c r="H439" s="41"/>
      <c r="I439" s="220"/>
      <c r="J439" s="41"/>
      <c r="K439" s="41"/>
      <c r="L439" s="45"/>
      <c r="M439" s="221"/>
      <c r="N439" s="222"/>
      <c r="O439" s="85"/>
      <c r="P439" s="85"/>
      <c r="Q439" s="85"/>
      <c r="R439" s="85"/>
      <c r="S439" s="85"/>
      <c r="T439" s="86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T439" s="18" t="s">
        <v>155</v>
      </c>
      <c r="AU439" s="18" t="s">
        <v>86</v>
      </c>
    </row>
    <row r="440" spans="1:51" s="13" customFormat="1" ht="12">
      <c r="A440" s="13"/>
      <c r="B440" s="227"/>
      <c r="C440" s="228"/>
      <c r="D440" s="218" t="s">
        <v>182</v>
      </c>
      <c r="E440" s="229" t="s">
        <v>37</v>
      </c>
      <c r="F440" s="230" t="s">
        <v>1138</v>
      </c>
      <c r="G440" s="228"/>
      <c r="H440" s="231">
        <v>12.75</v>
      </c>
      <c r="I440" s="232"/>
      <c r="J440" s="228"/>
      <c r="K440" s="228"/>
      <c r="L440" s="233"/>
      <c r="M440" s="234"/>
      <c r="N440" s="235"/>
      <c r="O440" s="235"/>
      <c r="P440" s="235"/>
      <c r="Q440" s="235"/>
      <c r="R440" s="235"/>
      <c r="S440" s="235"/>
      <c r="T440" s="236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7" t="s">
        <v>182</v>
      </c>
      <c r="AU440" s="237" t="s">
        <v>86</v>
      </c>
      <c r="AV440" s="13" t="s">
        <v>86</v>
      </c>
      <c r="AW440" s="13" t="s">
        <v>38</v>
      </c>
      <c r="AX440" s="13" t="s">
        <v>77</v>
      </c>
      <c r="AY440" s="237" t="s">
        <v>149</v>
      </c>
    </row>
    <row r="441" spans="1:51" s="14" customFormat="1" ht="12">
      <c r="A441" s="14"/>
      <c r="B441" s="238"/>
      <c r="C441" s="239"/>
      <c r="D441" s="218" t="s">
        <v>182</v>
      </c>
      <c r="E441" s="240" t="s">
        <v>37</v>
      </c>
      <c r="F441" s="241" t="s">
        <v>187</v>
      </c>
      <c r="G441" s="239"/>
      <c r="H441" s="242">
        <v>12.75</v>
      </c>
      <c r="I441" s="243"/>
      <c r="J441" s="239"/>
      <c r="K441" s="239"/>
      <c r="L441" s="244"/>
      <c r="M441" s="245"/>
      <c r="N441" s="246"/>
      <c r="O441" s="246"/>
      <c r="P441" s="246"/>
      <c r="Q441" s="246"/>
      <c r="R441" s="246"/>
      <c r="S441" s="246"/>
      <c r="T441" s="247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48" t="s">
        <v>182</v>
      </c>
      <c r="AU441" s="248" t="s">
        <v>86</v>
      </c>
      <c r="AV441" s="14" t="s">
        <v>148</v>
      </c>
      <c r="AW441" s="14" t="s">
        <v>38</v>
      </c>
      <c r="AX441" s="14" t="s">
        <v>21</v>
      </c>
      <c r="AY441" s="248" t="s">
        <v>149</v>
      </c>
    </row>
    <row r="442" spans="1:65" s="2" customFormat="1" ht="16.5" customHeight="1">
      <c r="A442" s="39"/>
      <c r="B442" s="40"/>
      <c r="C442" s="205" t="s">
        <v>446</v>
      </c>
      <c r="D442" s="205" t="s">
        <v>151</v>
      </c>
      <c r="E442" s="206" t="s">
        <v>1139</v>
      </c>
      <c r="F442" s="207" t="s">
        <v>1140</v>
      </c>
      <c r="G442" s="208" t="s">
        <v>174</v>
      </c>
      <c r="H442" s="209">
        <v>393.01</v>
      </c>
      <c r="I442" s="210"/>
      <c r="J442" s="211">
        <f>ROUND(I442*H442,2)</f>
        <v>0</v>
      </c>
      <c r="K442" s="207" t="s">
        <v>37</v>
      </c>
      <c r="L442" s="45"/>
      <c r="M442" s="212" t="s">
        <v>37</v>
      </c>
      <c r="N442" s="213" t="s">
        <v>50</v>
      </c>
      <c r="O442" s="85"/>
      <c r="P442" s="214">
        <f>O442*H442</f>
        <v>0</v>
      </c>
      <c r="Q442" s="214">
        <v>0</v>
      </c>
      <c r="R442" s="214">
        <f>Q442*H442</f>
        <v>0</v>
      </c>
      <c r="S442" s="214">
        <v>0</v>
      </c>
      <c r="T442" s="215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16" t="s">
        <v>148</v>
      </c>
      <c r="AT442" s="216" t="s">
        <v>151</v>
      </c>
      <c r="AU442" s="216" t="s">
        <v>86</v>
      </c>
      <c r="AY442" s="18" t="s">
        <v>149</v>
      </c>
      <c r="BE442" s="217">
        <f>IF(N442="základní",J442,0)</f>
        <v>0</v>
      </c>
      <c r="BF442" s="217">
        <f>IF(N442="snížená",J442,0)</f>
        <v>0</v>
      </c>
      <c r="BG442" s="217">
        <f>IF(N442="zákl. přenesená",J442,0)</f>
        <v>0</v>
      </c>
      <c r="BH442" s="217">
        <f>IF(N442="sníž. přenesená",J442,0)</f>
        <v>0</v>
      </c>
      <c r="BI442" s="217">
        <f>IF(N442="nulová",J442,0)</f>
        <v>0</v>
      </c>
      <c r="BJ442" s="18" t="s">
        <v>148</v>
      </c>
      <c r="BK442" s="217">
        <f>ROUND(I442*H442,2)</f>
        <v>0</v>
      </c>
      <c r="BL442" s="18" t="s">
        <v>148</v>
      </c>
      <c r="BM442" s="216" t="s">
        <v>1141</v>
      </c>
    </row>
    <row r="443" spans="1:47" s="2" customFormat="1" ht="12">
      <c r="A443" s="39"/>
      <c r="B443" s="40"/>
      <c r="C443" s="41"/>
      <c r="D443" s="218" t="s">
        <v>155</v>
      </c>
      <c r="E443" s="41"/>
      <c r="F443" s="219" t="s">
        <v>1140</v>
      </c>
      <c r="G443" s="41"/>
      <c r="H443" s="41"/>
      <c r="I443" s="220"/>
      <c r="J443" s="41"/>
      <c r="K443" s="41"/>
      <c r="L443" s="45"/>
      <c r="M443" s="221"/>
      <c r="N443" s="222"/>
      <c r="O443" s="85"/>
      <c r="P443" s="85"/>
      <c r="Q443" s="85"/>
      <c r="R443" s="85"/>
      <c r="S443" s="85"/>
      <c r="T443" s="86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155</v>
      </c>
      <c r="AU443" s="18" t="s">
        <v>86</v>
      </c>
    </row>
    <row r="444" spans="1:51" s="13" customFormat="1" ht="12">
      <c r="A444" s="13"/>
      <c r="B444" s="227"/>
      <c r="C444" s="228"/>
      <c r="D444" s="218" t="s">
        <v>182</v>
      </c>
      <c r="E444" s="229" t="s">
        <v>37</v>
      </c>
      <c r="F444" s="230" t="s">
        <v>1142</v>
      </c>
      <c r="G444" s="228"/>
      <c r="H444" s="231">
        <v>393.01</v>
      </c>
      <c r="I444" s="232"/>
      <c r="J444" s="228"/>
      <c r="K444" s="228"/>
      <c r="L444" s="233"/>
      <c r="M444" s="234"/>
      <c r="N444" s="235"/>
      <c r="O444" s="235"/>
      <c r="P444" s="235"/>
      <c r="Q444" s="235"/>
      <c r="R444" s="235"/>
      <c r="S444" s="235"/>
      <c r="T444" s="236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7" t="s">
        <v>182</v>
      </c>
      <c r="AU444" s="237" t="s">
        <v>86</v>
      </c>
      <c r="AV444" s="13" t="s">
        <v>86</v>
      </c>
      <c r="AW444" s="13" t="s">
        <v>38</v>
      </c>
      <c r="AX444" s="13" t="s">
        <v>77</v>
      </c>
      <c r="AY444" s="237" t="s">
        <v>149</v>
      </c>
    </row>
    <row r="445" spans="1:51" s="14" customFormat="1" ht="12">
      <c r="A445" s="14"/>
      <c r="B445" s="238"/>
      <c r="C445" s="239"/>
      <c r="D445" s="218" t="s">
        <v>182</v>
      </c>
      <c r="E445" s="240" t="s">
        <v>37</v>
      </c>
      <c r="F445" s="241" t="s">
        <v>187</v>
      </c>
      <c r="G445" s="239"/>
      <c r="H445" s="242">
        <v>393.01</v>
      </c>
      <c r="I445" s="243"/>
      <c r="J445" s="239"/>
      <c r="K445" s="239"/>
      <c r="L445" s="244"/>
      <c r="M445" s="245"/>
      <c r="N445" s="246"/>
      <c r="O445" s="246"/>
      <c r="P445" s="246"/>
      <c r="Q445" s="246"/>
      <c r="R445" s="246"/>
      <c r="S445" s="246"/>
      <c r="T445" s="247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48" t="s">
        <v>182</v>
      </c>
      <c r="AU445" s="248" t="s">
        <v>86</v>
      </c>
      <c r="AV445" s="14" t="s">
        <v>148</v>
      </c>
      <c r="AW445" s="14" t="s">
        <v>38</v>
      </c>
      <c r="AX445" s="14" t="s">
        <v>21</v>
      </c>
      <c r="AY445" s="248" t="s">
        <v>149</v>
      </c>
    </row>
    <row r="446" spans="1:65" s="2" customFormat="1" ht="16.5" customHeight="1">
      <c r="A446" s="39"/>
      <c r="B446" s="40"/>
      <c r="C446" s="205" t="s">
        <v>1143</v>
      </c>
      <c r="D446" s="205" t="s">
        <v>151</v>
      </c>
      <c r="E446" s="206" t="s">
        <v>1144</v>
      </c>
      <c r="F446" s="207" t="s">
        <v>1145</v>
      </c>
      <c r="G446" s="208" t="s">
        <v>174</v>
      </c>
      <c r="H446" s="209">
        <v>393.01</v>
      </c>
      <c r="I446" s="210"/>
      <c r="J446" s="211">
        <f>ROUND(I446*H446,2)</f>
        <v>0</v>
      </c>
      <c r="K446" s="207" t="s">
        <v>37</v>
      </c>
      <c r="L446" s="45"/>
      <c r="M446" s="212" t="s">
        <v>37</v>
      </c>
      <c r="N446" s="213" t="s">
        <v>50</v>
      </c>
      <c r="O446" s="85"/>
      <c r="P446" s="214">
        <f>O446*H446</f>
        <v>0</v>
      </c>
      <c r="Q446" s="214">
        <v>0</v>
      </c>
      <c r="R446" s="214">
        <f>Q446*H446</f>
        <v>0</v>
      </c>
      <c r="S446" s="214">
        <v>0</v>
      </c>
      <c r="T446" s="215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16" t="s">
        <v>148</v>
      </c>
      <c r="AT446" s="216" t="s">
        <v>151</v>
      </c>
      <c r="AU446" s="216" t="s">
        <v>86</v>
      </c>
      <c r="AY446" s="18" t="s">
        <v>149</v>
      </c>
      <c r="BE446" s="217">
        <f>IF(N446="základní",J446,0)</f>
        <v>0</v>
      </c>
      <c r="BF446" s="217">
        <f>IF(N446="snížená",J446,0)</f>
        <v>0</v>
      </c>
      <c r="BG446" s="217">
        <f>IF(N446="zákl. přenesená",J446,0)</f>
        <v>0</v>
      </c>
      <c r="BH446" s="217">
        <f>IF(N446="sníž. přenesená",J446,0)</f>
        <v>0</v>
      </c>
      <c r="BI446" s="217">
        <f>IF(N446="nulová",J446,0)</f>
        <v>0</v>
      </c>
      <c r="BJ446" s="18" t="s">
        <v>148</v>
      </c>
      <c r="BK446" s="217">
        <f>ROUND(I446*H446,2)</f>
        <v>0</v>
      </c>
      <c r="BL446" s="18" t="s">
        <v>148</v>
      </c>
      <c r="BM446" s="216" t="s">
        <v>1146</v>
      </c>
    </row>
    <row r="447" spans="1:47" s="2" customFormat="1" ht="12">
      <c r="A447" s="39"/>
      <c r="B447" s="40"/>
      <c r="C447" s="41"/>
      <c r="D447" s="218" t="s">
        <v>155</v>
      </c>
      <c r="E447" s="41"/>
      <c r="F447" s="219" t="s">
        <v>1145</v>
      </c>
      <c r="G447" s="41"/>
      <c r="H447" s="41"/>
      <c r="I447" s="220"/>
      <c r="J447" s="41"/>
      <c r="K447" s="41"/>
      <c r="L447" s="45"/>
      <c r="M447" s="221"/>
      <c r="N447" s="222"/>
      <c r="O447" s="85"/>
      <c r="P447" s="85"/>
      <c r="Q447" s="85"/>
      <c r="R447" s="85"/>
      <c r="S447" s="85"/>
      <c r="T447" s="86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8" t="s">
        <v>155</v>
      </c>
      <c r="AU447" s="18" t="s">
        <v>86</v>
      </c>
    </row>
    <row r="448" spans="1:51" s="13" customFormat="1" ht="12">
      <c r="A448" s="13"/>
      <c r="B448" s="227"/>
      <c r="C448" s="228"/>
      <c r="D448" s="218" t="s">
        <v>182</v>
      </c>
      <c r="E448" s="229" t="s">
        <v>37</v>
      </c>
      <c r="F448" s="230" t="s">
        <v>1130</v>
      </c>
      <c r="G448" s="228"/>
      <c r="H448" s="231">
        <v>399.2</v>
      </c>
      <c r="I448" s="232"/>
      <c r="J448" s="228"/>
      <c r="K448" s="228"/>
      <c r="L448" s="233"/>
      <c r="M448" s="234"/>
      <c r="N448" s="235"/>
      <c r="O448" s="235"/>
      <c r="P448" s="235"/>
      <c r="Q448" s="235"/>
      <c r="R448" s="235"/>
      <c r="S448" s="235"/>
      <c r="T448" s="236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7" t="s">
        <v>182</v>
      </c>
      <c r="AU448" s="237" t="s">
        <v>86</v>
      </c>
      <c r="AV448" s="13" t="s">
        <v>86</v>
      </c>
      <c r="AW448" s="13" t="s">
        <v>38</v>
      </c>
      <c r="AX448" s="13" t="s">
        <v>77</v>
      </c>
      <c r="AY448" s="237" t="s">
        <v>149</v>
      </c>
    </row>
    <row r="449" spans="1:51" s="13" customFormat="1" ht="12">
      <c r="A449" s="13"/>
      <c r="B449" s="227"/>
      <c r="C449" s="228"/>
      <c r="D449" s="218" t="s">
        <v>182</v>
      </c>
      <c r="E449" s="229" t="s">
        <v>37</v>
      </c>
      <c r="F449" s="230" t="s">
        <v>1131</v>
      </c>
      <c r="G449" s="228"/>
      <c r="H449" s="231">
        <v>-7.99</v>
      </c>
      <c r="I449" s="232"/>
      <c r="J449" s="228"/>
      <c r="K449" s="228"/>
      <c r="L449" s="233"/>
      <c r="M449" s="234"/>
      <c r="N449" s="235"/>
      <c r="O449" s="235"/>
      <c r="P449" s="235"/>
      <c r="Q449" s="235"/>
      <c r="R449" s="235"/>
      <c r="S449" s="235"/>
      <c r="T449" s="236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7" t="s">
        <v>182</v>
      </c>
      <c r="AU449" s="237" t="s">
        <v>86</v>
      </c>
      <c r="AV449" s="13" t="s">
        <v>86</v>
      </c>
      <c r="AW449" s="13" t="s">
        <v>38</v>
      </c>
      <c r="AX449" s="13" t="s">
        <v>77</v>
      </c>
      <c r="AY449" s="237" t="s">
        <v>149</v>
      </c>
    </row>
    <row r="450" spans="1:51" s="13" customFormat="1" ht="12">
      <c r="A450" s="13"/>
      <c r="B450" s="227"/>
      <c r="C450" s="228"/>
      <c r="D450" s="218" t="s">
        <v>182</v>
      </c>
      <c r="E450" s="229" t="s">
        <v>37</v>
      </c>
      <c r="F450" s="230" t="s">
        <v>1132</v>
      </c>
      <c r="G450" s="228"/>
      <c r="H450" s="231">
        <v>9.15</v>
      </c>
      <c r="I450" s="232"/>
      <c r="J450" s="228"/>
      <c r="K450" s="228"/>
      <c r="L450" s="233"/>
      <c r="M450" s="234"/>
      <c r="N450" s="235"/>
      <c r="O450" s="235"/>
      <c r="P450" s="235"/>
      <c r="Q450" s="235"/>
      <c r="R450" s="235"/>
      <c r="S450" s="235"/>
      <c r="T450" s="236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7" t="s">
        <v>182</v>
      </c>
      <c r="AU450" s="237" t="s">
        <v>86</v>
      </c>
      <c r="AV450" s="13" t="s">
        <v>86</v>
      </c>
      <c r="AW450" s="13" t="s">
        <v>38</v>
      </c>
      <c r="AX450" s="13" t="s">
        <v>77</v>
      </c>
      <c r="AY450" s="237" t="s">
        <v>149</v>
      </c>
    </row>
    <row r="451" spans="1:51" s="13" customFormat="1" ht="12">
      <c r="A451" s="13"/>
      <c r="B451" s="227"/>
      <c r="C451" s="228"/>
      <c r="D451" s="218" t="s">
        <v>182</v>
      </c>
      <c r="E451" s="229" t="s">
        <v>37</v>
      </c>
      <c r="F451" s="230" t="s">
        <v>1133</v>
      </c>
      <c r="G451" s="228"/>
      <c r="H451" s="231">
        <v>-20.1</v>
      </c>
      <c r="I451" s="232"/>
      <c r="J451" s="228"/>
      <c r="K451" s="228"/>
      <c r="L451" s="233"/>
      <c r="M451" s="234"/>
      <c r="N451" s="235"/>
      <c r="O451" s="235"/>
      <c r="P451" s="235"/>
      <c r="Q451" s="235"/>
      <c r="R451" s="235"/>
      <c r="S451" s="235"/>
      <c r="T451" s="236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7" t="s">
        <v>182</v>
      </c>
      <c r="AU451" s="237" t="s">
        <v>86</v>
      </c>
      <c r="AV451" s="13" t="s">
        <v>86</v>
      </c>
      <c r="AW451" s="13" t="s">
        <v>38</v>
      </c>
      <c r="AX451" s="13" t="s">
        <v>77</v>
      </c>
      <c r="AY451" s="237" t="s">
        <v>149</v>
      </c>
    </row>
    <row r="452" spans="1:51" s="13" customFormat="1" ht="12">
      <c r="A452" s="13"/>
      <c r="B452" s="227"/>
      <c r="C452" s="228"/>
      <c r="D452" s="218" t="s">
        <v>182</v>
      </c>
      <c r="E452" s="229" t="s">
        <v>37</v>
      </c>
      <c r="F452" s="230" t="s">
        <v>1147</v>
      </c>
      <c r="G452" s="228"/>
      <c r="H452" s="231">
        <v>12.75</v>
      </c>
      <c r="I452" s="232"/>
      <c r="J452" s="228"/>
      <c r="K452" s="228"/>
      <c r="L452" s="233"/>
      <c r="M452" s="234"/>
      <c r="N452" s="235"/>
      <c r="O452" s="235"/>
      <c r="P452" s="235"/>
      <c r="Q452" s="235"/>
      <c r="R452" s="235"/>
      <c r="S452" s="235"/>
      <c r="T452" s="236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7" t="s">
        <v>182</v>
      </c>
      <c r="AU452" s="237" t="s">
        <v>86</v>
      </c>
      <c r="AV452" s="13" t="s">
        <v>86</v>
      </c>
      <c r="AW452" s="13" t="s">
        <v>38</v>
      </c>
      <c r="AX452" s="13" t="s">
        <v>77</v>
      </c>
      <c r="AY452" s="237" t="s">
        <v>149</v>
      </c>
    </row>
    <row r="453" spans="1:51" s="14" customFormat="1" ht="12">
      <c r="A453" s="14"/>
      <c r="B453" s="238"/>
      <c r="C453" s="239"/>
      <c r="D453" s="218" t="s">
        <v>182</v>
      </c>
      <c r="E453" s="240" t="s">
        <v>37</v>
      </c>
      <c r="F453" s="241" t="s">
        <v>187</v>
      </c>
      <c r="G453" s="239"/>
      <c r="H453" s="242">
        <v>393.00999999999993</v>
      </c>
      <c r="I453" s="243"/>
      <c r="J453" s="239"/>
      <c r="K453" s="239"/>
      <c r="L453" s="244"/>
      <c r="M453" s="245"/>
      <c r="N453" s="246"/>
      <c r="O453" s="246"/>
      <c r="P453" s="246"/>
      <c r="Q453" s="246"/>
      <c r="R453" s="246"/>
      <c r="S453" s="246"/>
      <c r="T453" s="247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8" t="s">
        <v>182</v>
      </c>
      <c r="AU453" s="248" t="s">
        <v>86</v>
      </c>
      <c r="AV453" s="14" t="s">
        <v>148</v>
      </c>
      <c r="AW453" s="14" t="s">
        <v>38</v>
      </c>
      <c r="AX453" s="14" t="s">
        <v>21</v>
      </c>
      <c r="AY453" s="248" t="s">
        <v>149</v>
      </c>
    </row>
    <row r="454" spans="1:65" s="2" customFormat="1" ht="16.5" customHeight="1">
      <c r="A454" s="39"/>
      <c r="B454" s="40"/>
      <c r="C454" s="205" t="s">
        <v>448</v>
      </c>
      <c r="D454" s="205" t="s">
        <v>151</v>
      </c>
      <c r="E454" s="206" t="s">
        <v>1148</v>
      </c>
      <c r="F454" s="207" t="s">
        <v>1149</v>
      </c>
      <c r="G454" s="208" t="s">
        <v>174</v>
      </c>
      <c r="H454" s="209">
        <v>393.01</v>
      </c>
      <c r="I454" s="210"/>
      <c r="J454" s="211">
        <f>ROUND(I454*H454,2)</f>
        <v>0</v>
      </c>
      <c r="K454" s="207" t="s">
        <v>37</v>
      </c>
      <c r="L454" s="45"/>
      <c r="M454" s="212" t="s">
        <v>37</v>
      </c>
      <c r="N454" s="213" t="s">
        <v>50</v>
      </c>
      <c r="O454" s="85"/>
      <c r="P454" s="214">
        <f>O454*H454</f>
        <v>0</v>
      </c>
      <c r="Q454" s="214">
        <v>0</v>
      </c>
      <c r="R454" s="214">
        <f>Q454*H454</f>
        <v>0</v>
      </c>
      <c r="S454" s="214">
        <v>0</v>
      </c>
      <c r="T454" s="215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16" t="s">
        <v>148</v>
      </c>
      <c r="AT454" s="216" t="s">
        <v>151</v>
      </c>
      <c r="AU454" s="216" t="s">
        <v>86</v>
      </c>
      <c r="AY454" s="18" t="s">
        <v>149</v>
      </c>
      <c r="BE454" s="217">
        <f>IF(N454="základní",J454,0)</f>
        <v>0</v>
      </c>
      <c r="BF454" s="217">
        <f>IF(N454="snížená",J454,0)</f>
        <v>0</v>
      </c>
      <c r="BG454" s="217">
        <f>IF(N454="zákl. přenesená",J454,0)</f>
        <v>0</v>
      </c>
      <c r="BH454" s="217">
        <f>IF(N454="sníž. přenesená",J454,0)</f>
        <v>0</v>
      </c>
      <c r="BI454" s="217">
        <f>IF(N454="nulová",J454,0)</f>
        <v>0</v>
      </c>
      <c r="BJ454" s="18" t="s">
        <v>148</v>
      </c>
      <c r="BK454" s="217">
        <f>ROUND(I454*H454,2)</f>
        <v>0</v>
      </c>
      <c r="BL454" s="18" t="s">
        <v>148</v>
      </c>
      <c r="BM454" s="216" t="s">
        <v>1150</v>
      </c>
    </row>
    <row r="455" spans="1:47" s="2" customFormat="1" ht="12">
      <c r="A455" s="39"/>
      <c r="B455" s="40"/>
      <c r="C455" s="41"/>
      <c r="D455" s="218" t="s">
        <v>155</v>
      </c>
      <c r="E455" s="41"/>
      <c r="F455" s="219" t="s">
        <v>1149</v>
      </c>
      <c r="G455" s="41"/>
      <c r="H455" s="41"/>
      <c r="I455" s="220"/>
      <c r="J455" s="41"/>
      <c r="K455" s="41"/>
      <c r="L455" s="45"/>
      <c r="M455" s="221"/>
      <c r="N455" s="222"/>
      <c r="O455" s="85"/>
      <c r="P455" s="85"/>
      <c r="Q455" s="85"/>
      <c r="R455" s="85"/>
      <c r="S455" s="85"/>
      <c r="T455" s="86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T455" s="18" t="s">
        <v>155</v>
      </c>
      <c r="AU455" s="18" t="s">
        <v>86</v>
      </c>
    </row>
    <row r="456" spans="1:65" s="2" customFormat="1" ht="16.5" customHeight="1">
      <c r="A456" s="39"/>
      <c r="B456" s="40"/>
      <c r="C456" s="205" t="s">
        <v>1151</v>
      </c>
      <c r="D456" s="205" t="s">
        <v>151</v>
      </c>
      <c r="E456" s="206" t="s">
        <v>1152</v>
      </c>
      <c r="F456" s="207" t="s">
        <v>1153</v>
      </c>
      <c r="G456" s="208" t="s">
        <v>220</v>
      </c>
      <c r="H456" s="209">
        <v>211.1</v>
      </c>
      <c r="I456" s="210"/>
      <c r="J456" s="211">
        <f>ROUND(I456*H456,2)</f>
        <v>0</v>
      </c>
      <c r="K456" s="207" t="s">
        <v>37</v>
      </c>
      <c r="L456" s="45"/>
      <c r="M456" s="212" t="s">
        <v>37</v>
      </c>
      <c r="N456" s="213" t="s">
        <v>50</v>
      </c>
      <c r="O456" s="85"/>
      <c r="P456" s="214">
        <f>O456*H456</f>
        <v>0</v>
      </c>
      <c r="Q456" s="214">
        <v>0</v>
      </c>
      <c r="R456" s="214">
        <f>Q456*H456</f>
        <v>0</v>
      </c>
      <c r="S456" s="214">
        <v>0</v>
      </c>
      <c r="T456" s="215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16" t="s">
        <v>148</v>
      </c>
      <c r="AT456" s="216" t="s">
        <v>151</v>
      </c>
      <c r="AU456" s="216" t="s">
        <v>86</v>
      </c>
      <c r="AY456" s="18" t="s">
        <v>149</v>
      </c>
      <c r="BE456" s="217">
        <f>IF(N456="základní",J456,0)</f>
        <v>0</v>
      </c>
      <c r="BF456" s="217">
        <f>IF(N456="snížená",J456,0)</f>
        <v>0</v>
      </c>
      <c r="BG456" s="217">
        <f>IF(N456="zákl. přenesená",J456,0)</f>
        <v>0</v>
      </c>
      <c r="BH456" s="217">
        <f>IF(N456="sníž. přenesená",J456,0)</f>
        <v>0</v>
      </c>
      <c r="BI456" s="217">
        <f>IF(N456="nulová",J456,0)</f>
        <v>0</v>
      </c>
      <c r="BJ456" s="18" t="s">
        <v>148</v>
      </c>
      <c r="BK456" s="217">
        <f>ROUND(I456*H456,2)</f>
        <v>0</v>
      </c>
      <c r="BL456" s="18" t="s">
        <v>148</v>
      </c>
      <c r="BM456" s="216" t="s">
        <v>1154</v>
      </c>
    </row>
    <row r="457" spans="1:47" s="2" customFormat="1" ht="12">
      <c r="A457" s="39"/>
      <c r="B457" s="40"/>
      <c r="C457" s="41"/>
      <c r="D457" s="218" t="s">
        <v>155</v>
      </c>
      <c r="E457" s="41"/>
      <c r="F457" s="219" t="s">
        <v>1153</v>
      </c>
      <c r="G457" s="41"/>
      <c r="H457" s="41"/>
      <c r="I457" s="220"/>
      <c r="J457" s="41"/>
      <c r="K457" s="41"/>
      <c r="L457" s="45"/>
      <c r="M457" s="221"/>
      <c r="N457" s="222"/>
      <c r="O457" s="85"/>
      <c r="P457" s="85"/>
      <c r="Q457" s="85"/>
      <c r="R457" s="85"/>
      <c r="S457" s="85"/>
      <c r="T457" s="86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155</v>
      </c>
      <c r="AU457" s="18" t="s">
        <v>86</v>
      </c>
    </row>
    <row r="458" spans="1:51" s="13" customFormat="1" ht="12">
      <c r="A458" s="13"/>
      <c r="B458" s="227"/>
      <c r="C458" s="228"/>
      <c r="D458" s="218" t="s">
        <v>182</v>
      </c>
      <c r="E458" s="229" t="s">
        <v>37</v>
      </c>
      <c r="F458" s="230" t="s">
        <v>1155</v>
      </c>
      <c r="G458" s="228"/>
      <c r="H458" s="231">
        <v>129.3</v>
      </c>
      <c r="I458" s="232"/>
      <c r="J458" s="228"/>
      <c r="K458" s="228"/>
      <c r="L458" s="233"/>
      <c r="M458" s="234"/>
      <c r="N458" s="235"/>
      <c r="O458" s="235"/>
      <c r="P458" s="235"/>
      <c r="Q458" s="235"/>
      <c r="R458" s="235"/>
      <c r="S458" s="235"/>
      <c r="T458" s="236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7" t="s">
        <v>182</v>
      </c>
      <c r="AU458" s="237" t="s">
        <v>86</v>
      </c>
      <c r="AV458" s="13" t="s">
        <v>86</v>
      </c>
      <c r="AW458" s="13" t="s">
        <v>38</v>
      </c>
      <c r="AX458" s="13" t="s">
        <v>77</v>
      </c>
      <c r="AY458" s="237" t="s">
        <v>149</v>
      </c>
    </row>
    <row r="459" spans="1:51" s="13" customFormat="1" ht="12">
      <c r="A459" s="13"/>
      <c r="B459" s="227"/>
      <c r="C459" s="228"/>
      <c r="D459" s="218" t="s">
        <v>182</v>
      </c>
      <c r="E459" s="229" t="s">
        <v>37</v>
      </c>
      <c r="F459" s="230" t="s">
        <v>1156</v>
      </c>
      <c r="G459" s="228"/>
      <c r="H459" s="231">
        <v>81.8</v>
      </c>
      <c r="I459" s="232"/>
      <c r="J459" s="228"/>
      <c r="K459" s="228"/>
      <c r="L459" s="233"/>
      <c r="M459" s="234"/>
      <c r="N459" s="235"/>
      <c r="O459" s="235"/>
      <c r="P459" s="235"/>
      <c r="Q459" s="235"/>
      <c r="R459" s="235"/>
      <c r="S459" s="235"/>
      <c r="T459" s="236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7" t="s">
        <v>182</v>
      </c>
      <c r="AU459" s="237" t="s">
        <v>86</v>
      </c>
      <c r="AV459" s="13" t="s">
        <v>86</v>
      </c>
      <c r="AW459" s="13" t="s">
        <v>38</v>
      </c>
      <c r="AX459" s="13" t="s">
        <v>77</v>
      </c>
      <c r="AY459" s="237" t="s">
        <v>149</v>
      </c>
    </row>
    <row r="460" spans="1:51" s="14" customFormat="1" ht="12">
      <c r="A460" s="14"/>
      <c r="B460" s="238"/>
      <c r="C460" s="239"/>
      <c r="D460" s="218" t="s">
        <v>182</v>
      </c>
      <c r="E460" s="240" t="s">
        <v>37</v>
      </c>
      <c r="F460" s="241" t="s">
        <v>187</v>
      </c>
      <c r="G460" s="239"/>
      <c r="H460" s="242">
        <v>211.10000000000002</v>
      </c>
      <c r="I460" s="243"/>
      <c r="J460" s="239"/>
      <c r="K460" s="239"/>
      <c r="L460" s="244"/>
      <c r="M460" s="245"/>
      <c r="N460" s="246"/>
      <c r="O460" s="246"/>
      <c r="P460" s="246"/>
      <c r="Q460" s="246"/>
      <c r="R460" s="246"/>
      <c r="S460" s="246"/>
      <c r="T460" s="247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48" t="s">
        <v>182</v>
      </c>
      <c r="AU460" s="248" t="s">
        <v>86</v>
      </c>
      <c r="AV460" s="14" t="s">
        <v>148</v>
      </c>
      <c r="AW460" s="14" t="s">
        <v>38</v>
      </c>
      <c r="AX460" s="14" t="s">
        <v>21</v>
      </c>
      <c r="AY460" s="248" t="s">
        <v>149</v>
      </c>
    </row>
    <row r="461" spans="1:65" s="2" customFormat="1" ht="21.75" customHeight="1">
      <c r="A461" s="39"/>
      <c r="B461" s="40"/>
      <c r="C461" s="205" t="s">
        <v>450</v>
      </c>
      <c r="D461" s="205" t="s">
        <v>151</v>
      </c>
      <c r="E461" s="206" t="s">
        <v>1157</v>
      </c>
      <c r="F461" s="207" t="s">
        <v>1158</v>
      </c>
      <c r="G461" s="208" t="s">
        <v>220</v>
      </c>
      <c r="H461" s="209">
        <v>211.1</v>
      </c>
      <c r="I461" s="210"/>
      <c r="J461" s="211">
        <f>ROUND(I461*H461,2)</f>
        <v>0</v>
      </c>
      <c r="K461" s="207" t="s">
        <v>37</v>
      </c>
      <c r="L461" s="45"/>
      <c r="M461" s="212" t="s">
        <v>37</v>
      </c>
      <c r="N461" s="213" t="s">
        <v>50</v>
      </c>
      <c r="O461" s="85"/>
      <c r="P461" s="214">
        <f>O461*H461</f>
        <v>0</v>
      </c>
      <c r="Q461" s="214">
        <v>0</v>
      </c>
      <c r="R461" s="214">
        <f>Q461*H461</f>
        <v>0</v>
      </c>
      <c r="S461" s="214">
        <v>0</v>
      </c>
      <c r="T461" s="215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16" t="s">
        <v>148</v>
      </c>
      <c r="AT461" s="216" t="s">
        <v>151</v>
      </c>
      <c r="AU461" s="216" t="s">
        <v>86</v>
      </c>
      <c r="AY461" s="18" t="s">
        <v>149</v>
      </c>
      <c r="BE461" s="217">
        <f>IF(N461="základní",J461,0)</f>
        <v>0</v>
      </c>
      <c r="BF461" s="217">
        <f>IF(N461="snížená",J461,0)</f>
        <v>0</v>
      </c>
      <c r="BG461" s="217">
        <f>IF(N461="zákl. přenesená",J461,0)</f>
        <v>0</v>
      </c>
      <c r="BH461" s="217">
        <f>IF(N461="sníž. přenesená",J461,0)</f>
        <v>0</v>
      </c>
      <c r="BI461" s="217">
        <f>IF(N461="nulová",J461,0)</f>
        <v>0</v>
      </c>
      <c r="BJ461" s="18" t="s">
        <v>148</v>
      </c>
      <c r="BK461" s="217">
        <f>ROUND(I461*H461,2)</f>
        <v>0</v>
      </c>
      <c r="BL461" s="18" t="s">
        <v>148</v>
      </c>
      <c r="BM461" s="216" t="s">
        <v>1159</v>
      </c>
    </row>
    <row r="462" spans="1:47" s="2" customFormat="1" ht="12">
      <c r="A462" s="39"/>
      <c r="B462" s="40"/>
      <c r="C462" s="41"/>
      <c r="D462" s="218" t="s">
        <v>155</v>
      </c>
      <c r="E462" s="41"/>
      <c r="F462" s="219" t="s">
        <v>1158</v>
      </c>
      <c r="G462" s="41"/>
      <c r="H462" s="41"/>
      <c r="I462" s="220"/>
      <c r="J462" s="41"/>
      <c r="K462" s="41"/>
      <c r="L462" s="45"/>
      <c r="M462" s="221"/>
      <c r="N462" s="222"/>
      <c r="O462" s="85"/>
      <c r="P462" s="85"/>
      <c r="Q462" s="85"/>
      <c r="R462" s="85"/>
      <c r="S462" s="85"/>
      <c r="T462" s="86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T462" s="18" t="s">
        <v>155</v>
      </c>
      <c r="AU462" s="18" t="s">
        <v>86</v>
      </c>
    </row>
    <row r="463" spans="1:65" s="2" customFormat="1" ht="12">
      <c r="A463" s="39"/>
      <c r="B463" s="40"/>
      <c r="C463" s="205" t="s">
        <v>1160</v>
      </c>
      <c r="D463" s="205" t="s">
        <v>151</v>
      </c>
      <c r="E463" s="206" t="s">
        <v>1161</v>
      </c>
      <c r="F463" s="207" t="s">
        <v>1162</v>
      </c>
      <c r="G463" s="208" t="s">
        <v>154</v>
      </c>
      <c r="H463" s="209">
        <v>1</v>
      </c>
      <c r="I463" s="210"/>
      <c r="J463" s="211">
        <f>ROUND(I463*H463,2)</f>
        <v>0</v>
      </c>
      <c r="K463" s="207" t="s">
        <v>37</v>
      </c>
      <c r="L463" s="45"/>
      <c r="M463" s="212" t="s">
        <v>37</v>
      </c>
      <c r="N463" s="213" t="s">
        <v>50</v>
      </c>
      <c r="O463" s="85"/>
      <c r="P463" s="214">
        <f>O463*H463</f>
        <v>0</v>
      </c>
      <c r="Q463" s="214">
        <v>0</v>
      </c>
      <c r="R463" s="214">
        <f>Q463*H463</f>
        <v>0</v>
      </c>
      <c r="S463" s="214">
        <v>0</v>
      </c>
      <c r="T463" s="215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16" t="s">
        <v>148</v>
      </c>
      <c r="AT463" s="216" t="s">
        <v>151</v>
      </c>
      <c r="AU463" s="216" t="s">
        <v>86</v>
      </c>
      <c r="AY463" s="18" t="s">
        <v>149</v>
      </c>
      <c r="BE463" s="217">
        <f>IF(N463="základní",J463,0)</f>
        <v>0</v>
      </c>
      <c r="BF463" s="217">
        <f>IF(N463="snížená",J463,0)</f>
        <v>0</v>
      </c>
      <c r="BG463" s="217">
        <f>IF(N463="zákl. přenesená",J463,0)</f>
        <v>0</v>
      </c>
      <c r="BH463" s="217">
        <f>IF(N463="sníž. přenesená",J463,0)</f>
        <v>0</v>
      </c>
      <c r="BI463" s="217">
        <f>IF(N463="nulová",J463,0)</f>
        <v>0</v>
      </c>
      <c r="BJ463" s="18" t="s">
        <v>148</v>
      </c>
      <c r="BK463" s="217">
        <f>ROUND(I463*H463,2)</f>
        <v>0</v>
      </c>
      <c r="BL463" s="18" t="s">
        <v>148</v>
      </c>
      <c r="BM463" s="216" t="s">
        <v>1163</v>
      </c>
    </row>
    <row r="464" spans="1:47" s="2" customFormat="1" ht="12">
      <c r="A464" s="39"/>
      <c r="B464" s="40"/>
      <c r="C464" s="41"/>
      <c r="D464" s="218" t="s">
        <v>155</v>
      </c>
      <c r="E464" s="41"/>
      <c r="F464" s="219" t="s">
        <v>1162</v>
      </c>
      <c r="G464" s="41"/>
      <c r="H464" s="41"/>
      <c r="I464" s="220"/>
      <c r="J464" s="41"/>
      <c r="K464" s="41"/>
      <c r="L464" s="45"/>
      <c r="M464" s="221"/>
      <c r="N464" s="222"/>
      <c r="O464" s="85"/>
      <c r="P464" s="85"/>
      <c r="Q464" s="85"/>
      <c r="R464" s="85"/>
      <c r="S464" s="85"/>
      <c r="T464" s="86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T464" s="18" t="s">
        <v>155</v>
      </c>
      <c r="AU464" s="18" t="s">
        <v>86</v>
      </c>
    </row>
    <row r="465" spans="1:65" s="2" customFormat="1" ht="12">
      <c r="A465" s="39"/>
      <c r="B465" s="40"/>
      <c r="C465" s="205" t="s">
        <v>451</v>
      </c>
      <c r="D465" s="205" t="s">
        <v>151</v>
      </c>
      <c r="E465" s="206" t="s">
        <v>1164</v>
      </c>
      <c r="F465" s="207" t="s">
        <v>1165</v>
      </c>
      <c r="G465" s="208" t="s">
        <v>154</v>
      </c>
      <c r="H465" s="209">
        <v>1</v>
      </c>
      <c r="I465" s="210"/>
      <c r="J465" s="211">
        <f>ROUND(I465*H465,2)</f>
        <v>0</v>
      </c>
      <c r="K465" s="207" t="s">
        <v>37</v>
      </c>
      <c r="L465" s="45"/>
      <c r="M465" s="212" t="s">
        <v>37</v>
      </c>
      <c r="N465" s="213" t="s">
        <v>50</v>
      </c>
      <c r="O465" s="85"/>
      <c r="P465" s="214">
        <f>O465*H465</f>
        <v>0</v>
      </c>
      <c r="Q465" s="214">
        <v>0</v>
      </c>
      <c r="R465" s="214">
        <f>Q465*H465</f>
        <v>0</v>
      </c>
      <c r="S465" s="214">
        <v>0</v>
      </c>
      <c r="T465" s="215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16" t="s">
        <v>148</v>
      </c>
      <c r="AT465" s="216" t="s">
        <v>151</v>
      </c>
      <c r="AU465" s="216" t="s">
        <v>86</v>
      </c>
      <c r="AY465" s="18" t="s">
        <v>149</v>
      </c>
      <c r="BE465" s="217">
        <f>IF(N465="základní",J465,0)</f>
        <v>0</v>
      </c>
      <c r="BF465" s="217">
        <f>IF(N465="snížená",J465,0)</f>
        <v>0</v>
      </c>
      <c r="BG465" s="217">
        <f>IF(N465="zákl. přenesená",J465,0)</f>
        <v>0</v>
      </c>
      <c r="BH465" s="217">
        <f>IF(N465="sníž. přenesená",J465,0)</f>
        <v>0</v>
      </c>
      <c r="BI465" s="217">
        <f>IF(N465="nulová",J465,0)</f>
        <v>0</v>
      </c>
      <c r="BJ465" s="18" t="s">
        <v>148</v>
      </c>
      <c r="BK465" s="217">
        <f>ROUND(I465*H465,2)</f>
        <v>0</v>
      </c>
      <c r="BL465" s="18" t="s">
        <v>148</v>
      </c>
      <c r="BM465" s="216" t="s">
        <v>1166</v>
      </c>
    </row>
    <row r="466" spans="1:47" s="2" customFormat="1" ht="12">
      <c r="A466" s="39"/>
      <c r="B466" s="40"/>
      <c r="C466" s="41"/>
      <c r="D466" s="218" t="s">
        <v>155</v>
      </c>
      <c r="E466" s="41"/>
      <c r="F466" s="219" t="s">
        <v>1165</v>
      </c>
      <c r="G466" s="41"/>
      <c r="H466" s="41"/>
      <c r="I466" s="220"/>
      <c r="J466" s="41"/>
      <c r="K466" s="41"/>
      <c r="L466" s="45"/>
      <c r="M466" s="221"/>
      <c r="N466" s="222"/>
      <c r="O466" s="85"/>
      <c r="P466" s="85"/>
      <c r="Q466" s="85"/>
      <c r="R466" s="85"/>
      <c r="S466" s="85"/>
      <c r="T466" s="86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T466" s="18" t="s">
        <v>155</v>
      </c>
      <c r="AU466" s="18" t="s">
        <v>86</v>
      </c>
    </row>
    <row r="467" spans="1:65" s="2" customFormat="1" ht="16.5" customHeight="1">
      <c r="A467" s="39"/>
      <c r="B467" s="40"/>
      <c r="C467" s="205" t="s">
        <v>1167</v>
      </c>
      <c r="D467" s="205" t="s">
        <v>151</v>
      </c>
      <c r="E467" s="206" t="s">
        <v>1168</v>
      </c>
      <c r="F467" s="207" t="s">
        <v>1169</v>
      </c>
      <c r="G467" s="208" t="s">
        <v>539</v>
      </c>
      <c r="H467" s="209">
        <v>17.146</v>
      </c>
      <c r="I467" s="210"/>
      <c r="J467" s="211">
        <f>ROUND(I467*H467,2)</f>
        <v>0</v>
      </c>
      <c r="K467" s="207" t="s">
        <v>37</v>
      </c>
      <c r="L467" s="45"/>
      <c r="M467" s="212" t="s">
        <v>37</v>
      </c>
      <c r="N467" s="213" t="s">
        <v>50</v>
      </c>
      <c r="O467" s="85"/>
      <c r="P467" s="214">
        <f>O467*H467</f>
        <v>0</v>
      </c>
      <c r="Q467" s="214">
        <v>0</v>
      </c>
      <c r="R467" s="214">
        <f>Q467*H467</f>
        <v>0</v>
      </c>
      <c r="S467" s="214">
        <v>0</v>
      </c>
      <c r="T467" s="215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16" t="s">
        <v>148</v>
      </c>
      <c r="AT467" s="216" t="s">
        <v>151</v>
      </c>
      <c r="AU467" s="216" t="s">
        <v>86</v>
      </c>
      <c r="AY467" s="18" t="s">
        <v>149</v>
      </c>
      <c r="BE467" s="217">
        <f>IF(N467="základní",J467,0)</f>
        <v>0</v>
      </c>
      <c r="BF467" s="217">
        <f>IF(N467="snížená",J467,0)</f>
        <v>0</v>
      </c>
      <c r="BG467" s="217">
        <f>IF(N467="zákl. přenesená",J467,0)</f>
        <v>0</v>
      </c>
      <c r="BH467" s="217">
        <f>IF(N467="sníž. přenesená",J467,0)</f>
        <v>0</v>
      </c>
      <c r="BI467" s="217">
        <f>IF(N467="nulová",J467,0)</f>
        <v>0</v>
      </c>
      <c r="BJ467" s="18" t="s">
        <v>148</v>
      </c>
      <c r="BK467" s="217">
        <f>ROUND(I467*H467,2)</f>
        <v>0</v>
      </c>
      <c r="BL467" s="18" t="s">
        <v>148</v>
      </c>
      <c r="BM467" s="216" t="s">
        <v>1170</v>
      </c>
    </row>
    <row r="468" spans="1:47" s="2" customFormat="1" ht="12">
      <c r="A468" s="39"/>
      <c r="B468" s="40"/>
      <c r="C468" s="41"/>
      <c r="D468" s="218" t="s">
        <v>155</v>
      </c>
      <c r="E468" s="41"/>
      <c r="F468" s="219" t="s">
        <v>1169</v>
      </c>
      <c r="G468" s="41"/>
      <c r="H468" s="41"/>
      <c r="I468" s="220"/>
      <c r="J468" s="41"/>
      <c r="K468" s="41"/>
      <c r="L468" s="45"/>
      <c r="M468" s="221"/>
      <c r="N468" s="222"/>
      <c r="O468" s="85"/>
      <c r="P468" s="85"/>
      <c r="Q468" s="85"/>
      <c r="R468" s="85"/>
      <c r="S468" s="85"/>
      <c r="T468" s="86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T468" s="18" t="s">
        <v>155</v>
      </c>
      <c r="AU468" s="18" t="s">
        <v>86</v>
      </c>
    </row>
    <row r="469" spans="1:65" s="2" customFormat="1" ht="16.5" customHeight="1">
      <c r="A469" s="39"/>
      <c r="B469" s="40"/>
      <c r="C469" s="205" t="s">
        <v>454</v>
      </c>
      <c r="D469" s="205" t="s">
        <v>151</v>
      </c>
      <c r="E469" s="206" t="s">
        <v>1171</v>
      </c>
      <c r="F469" s="207" t="s">
        <v>1172</v>
      </c>
      <c r="G469" s="208" t="s">
        <v>539</v>
      </c>
      <c r="H469" s="209">
        <v>51.439</v>
      </c>
      <c r="I469" s="210"/>
      <c r="J469" s="211">
        <f>ROUND(I469*H469,2)</f>
        <v>0</v>
      </c>
      <c r="K469" s="207" t="s">
        <v>37</v>
      </c>
      <c r="L469" s="45"/>
      <c r="M469" s="212" t="s">
        <v>37</v>
      </c>
      <c r="N469" s="213" t="s">
        <v>50</v>
      </c>
      <c r="O469" s="85"/>
      <c r="P469" s="214">
        <f>O469*H469</f>
        <v>0</v>
      </c>
      <c r="Q469" s="214">
        <v>0</v>
      </c>
      <c r="R469" s="214">
        <f>Q469*H469</f>
        <v>0</v>
      </c>
      <c r="S469" s="214">
        <v>0</v>
      </c>
      <c r="T469" s="215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16" t="s">
        <v>148</v>
      </c>
      <c r="AT469" s="216" t="s">
        <v>151</v>
      </c>
      <c r="AU469" s="216" t="s">
        <v>86</v>
      </c>
      <c r="AY469" s="18" t="s">
        <v>149</v>
      </c>
      <c r="BE469" s="217">
        <f>IF(N469="základní",J469,0)</f>
        <v>0</v>
      </c>
      <c r="BF469" s="217">
        <f>IF(N469="snížená",J469,0)</f>
        <v>0</v>
      </c>
      <c r="BG469" s="217">
        <f>IF(N469="zákl. přenesená",J469,0)</f>
        <v>0</v>
      </c>
      <c r="BH469" s="217">
        <f>IF(N469="sníž. přenesená",J469,0)</f>
        <v>0</v>
      </c>
      <c r="BI469" s="217">
        <f>IF(N469="nulová",J469,0)</f>
        <v>0</v>
      </c>
      <c r="BJ469" s="18" t="s">
        <v>148</v>
      </c>
      <c r="BK469" s="217">
        <f>ROUND(I469*H469,2)</f>
        <v>0</v>
      </c>
      <c r="BL469" s="18" t="s">
        <v>148</v>
      </c>
      <c r="BM469" s="216" t="s">
        <v>1173</v>
      </c>
    </row>
    <row r="470" spans="1:47" s="2" customFormat="1" ht="12">
      <c r="A470" s="39"/>
      <c r="B470" s="40"/>
      <c r="C470" s="41"/>
      <c r="D470" s="218" t="s">
        <v>155</v>
      </c>
      <c r="E470" s="41"/>
      <c r="F470" s="219" t="s">
        <v>1172</v>
      </c>
      <c r="G470" s="41"/>
      <c r="H470" s="41"/>
      <c r="I470" s="220"/>
      <c r="J470" s="41"/>
      <c r="K470" s="41"/>
      <c r="L470" s="45"/>
      <c r="M470" s="221"/>
      <c r="N470" s="222"/>
      <c r="O470" s="85"/>
      <c r="P470" s="85"/>
      <c r="Q470" s="85"/>
      <c r="R470" s="85"/>
      <c r="S470" s="85"/>
      <c r="T470" s="86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T470" s="18" t="s">
        <v>155</v>
      </c>
      <c r="AU470" s="18" t="s">
        <v>86</v>
      </c>
    </row>
    <row r="471" spans="1:65" s="2" customFormat="1" ht="16.5" customHeight="1">
      <c r="A471" s="39"/>
      <c r="B471" s="40"/>
      <c r="C471" s="205" t="s">
        <v>1174</v>
      </c>
      <c r="D471" s="205" t="s">
        <v>151</v>
      </c>
      <c r="E471" s="206" t="s">
        <v>1175</v>
      </c>
      <c r="F471" s="207" t="s">
        <v>1176</v>
      </c>
      <c r="G471" s="208" t="s">
        <v>174</v>
      </c>
      <c r="H471" s="209">
        <v>10</v>
      </c>
      <c r="I471" s="210"/>
      <c r="J471" s="211">
        <f>ROUND(I471*H471,2)</f>
        <v>0</v>
      </c>
      <c r="K471" s="207" t="s">
        <v>37</v>
      </c>
      <c r="L471" s="45"/>
      <c r="M471" s="212" t="s">
        <v>37</v>
      </c>
      <c r="N471" s="213" t="s">
        <v>50</v>
      </c>
      <c r="O471" s="85"/>
      <c r="P471" s="214">
        <f>O471*H471</f>
        <v>0</v>
      </c>
      <c r="Q471" s="214">
        <v>0</v>
      </c>
      <c r="R471" s="214">
        <f>Q471*H471</f>
        <v>0</v>
      </c>
      <c r="S471" s="214">
        <v>0</v>
      </c>
      <c r="T471" s="215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16" t="s">
        <v>148</v>
      </c>
      <c r="AT471" s="216" t="s">
        <v>151</v>
      </c>
      <c r="AU471" s="216" t="s">
        <v>86</v>
      </c>
      <c r="AY471" s="18" t="s">
        <v>149</v>
      </c>
      <c r="BE471" s="217">
        <f>IF(N471="základní",J471,0)</f>
        <v>0</v>
      </c>
      <c r="BF471" s="217">
        <f>IF(N471="snížená",J471,0)</f>
        <v>0</v>
      </c>
      <c r="BG471" s="217">
        <f>IF(N471="zákl. přenesená",J471,0)</f>
        <v>0</v>
      </c>
      <c r="BH471" s="217">
        <f>IF(N471="sníž. přenesená",J471,0)</f>
        <v>0</v>
      </c>
      <c r="BI471" s="217">
        <f>IF(N471="nulová",J471,0)</f>
        <v>0</v>
      </c>
      <c r="BJ471" s="18" t="s">
        <v>148</v>
      </c>
      <c r="BK471" s="217">
        <f>ROUND(I471*H471,2)</f>
        <v>0</v>
      </c>
      <c r="BL471" s="18" t="s">
        <v>148</v>
      </c>
      <c r="BM471" s="216" t="s">
        <v>1177</v>
      </c>
    </row>
    <row r="472" spans="1:47" s="2" customFormat="1" ht="12">
      <c r="A472" s="39"/>
      <c r="B472" s="40"/>
      <c r="C472" s="41"/>
      <c r="D472" s="218" t="s">
        <v>155</v>
      </c>
      <c r="E472" s="41"/>
      <c r="F472" s="219" t="s">
        <v>1176</v>
      </c>
      <c r="G472" s="41"/>
      <c r="H472" s="41"/>
      <c r="I472" s="220"/>
      <c r="J472" s="41"/>
      <c r="K472" s="41"/>
      <c r="L472" s="45"/>
      <c r="M472" s="221"/>
      <c r="N472" s="222"/>
      <c r="O472" s="85"/>
      <c r="P472" s="85"/>
      <c r="Q472" s="85"/>
      <c r="R472" s="85"/>
      <c r="S472" s="85"/>
      <c r="T472" s="86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8" t="s">
        <v>155</v>
      </c>
      <c r="AU472" s="18" t="s">
        <v>86</v>
      </c>
    </row>
    <row r="473" spans="1:51" s="13" customFormat="1" ht="12">
      <c r="A473" s="13"/>
      <c r="B473" s="227"/>
      <c r="C473" s="228"/>
      <c r="D473" s="218" t="s">
        <v>182</v>
      </c>
      <c r="E473" s="229" t="s">
        <v>37</v>
      </c>
      <c r="F473" s="230" t="s">
        <v>1178</v>
      </c>
      <c r="G473" s="228"/>
      <c r="H473" s="231">
        <v>10</v>
      </c>
      <c r="I473" s="232"/>
      <c r="J473" s="228"/>
      <c r="K473" s="228"/>
      <c r="L473" s="233"/>
      <c r="M473" s="234"/>
      <c r="N473" s="235"/>
      <c r="O473" s="235"/>
      <c r="P473" s="235"/>
      <c r="Q473" s="235"/>
      <c r="R473" s="235"/>
      <c r="S473" s="235"/>
      <c r="T473" s="236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7" t="s">
        <v>182</v>
      </c>
      <c r="AU473" s="237" t="s">
        <v>86</v>
      </c>
      <c r="AV473" s="13" t="s">
        <v>86</v>
      </c>
      <c r="AW473" s="13" t="s">
        <v>38</v>
      </c>
      <c r="AX473" s="13" t="s">
        <v>77</v>
      </c>
      <c r="AY473" s="237" t="s">
        <v>149</v>
      </c>
    </row>
    <row r="474" spans="1:51" s="14" customFormat="1" ht="12">
      <c r="A474" s="14"/>
      <c r="B474" s="238"/>
      <c r="C474" s="239"/>
      <c r="D474" s="218" t="s">
        <v>182</v>
      </c>
      <c r="E474" s="240" t="s">
        <v>37</v>
      </c>
      <c r="F474" s="241" t="s">
        <v>187</v>
      </c>
      <c r="G474" s="239"/>
      <c r="H474" s="242">
        <v>10</v>
      </c>
      <c r="I474" s="243"/>
      <c r="J474" s="239"/>
      <c r="K474" s="239"/>
      <c r="L474" s="244"/>
      <c r="M474" s="245"/>
      <c r="N474" s="246"/>
      <c r="O474" s="246"/>
      <c r="P474" s="246"/>
      <c r="Q474" s="246"/>
      <c r="R474" s="246"/>
      <c r="S474" s="246"/>
      <c r="T474" s="247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8" t="s">
        <v>182</v>
      </c>
      <c r="AU474" s="248" t="s">
        <v>86</v>
      </c>
      <c r="AV474" s="14" t="s">
        <v>148</v>
      </c>
      <c r="AW474" s="14" t="s">
        <v>38</v>
      </c>
      <c r="AX474" s="14" t="s">
        <v>21</v>
      </c>
      <c r="AY474" s="248" t="s">
        <v>149</v>
      </c>
    </row>
    <row r="475" spans="1:65" s="2" customFormat="1" ht="16.5" customHeight="1">
      <c r="A475" s="39"/>
      <c r="B475" s="40"/>
      <c r="C475" s="205" t="s">
        <v>455</v>
      </c>
      <c r="D475" s="205" t="s">
        <v>151</v>
      </c>
      <c r="E475" s="206" t="s">
        <v>1179</v>
      </c>
      <c r="F475" s="207" t="s">
        <v>1180</v>
      </c>
      <c r="G475" s="208" t="s">
        <v>904</v>
      </c>
      <c r="H475" s="209">
        <v>6</v>
      </c>
      <c r="I475" s="210"/>
      <c r="J475" s="211">
        <f>ROUND(I475*H475,2)</f>
        <v>0</v>
      </c>
      <c r="K475" s="207" t="s">
        <v>37</v>
      </c>
      <c r="L475" s="45"/>
      <c r="M475" s="212" t="s">
        <v>37</v>
      </c>
      <c r="N475" s="213" t="s">
        <v>50</v>
      </c>
      <c r="O475" s="85"/>
      <c r="P475" s="214">
        <f>O475*H475</f>
        <v>0</v>
      </c>
      <c r="Q475" s="214">
        <v>0</v>
      </c>
      <c r="R475" s="214">
        <f>Q475*H475</f>
        <v>0</v>
      </c>
      <c r="S475" s="214">
        <v>0</v>
      </c>
      <c r="T475" s="215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16" t="s">
        <v>148</v>
      </c>
      <c r="AT475" s="216" t="s">
        <v>151</v>
      </c>
      <c r="AU475" s="216" t="s">
        <v>86</v>
      </c>
      <c r="AY475" s="18" t="s">
        <v>149</v>
      </c>
      <c r="BE475" s="217">
        <f>IF(N475="základní",J475,0)</f>
        <v>0</v>
      </c>
      <c r="BF475" s="217">
        <f>IF(N475="snížená",J475,0)</f>
        <v>0</v>
      </c>
      <c r="BG475" s="217">
        <f>IF(N475="zákl. přenesená",J475,0)</f>
        <v>0</v>
      </c>
      <c r="BH475" s="217">
        <f>IF(N475="sníž. přenesená",J475,0)</f>
        <v>0</v>
      </c>
      <c r="BI475" s="217">
        <f>IF(N475="nulová",J475,0)</f>
        <v>0</v>
      </c>
      <c r="BJ475" s="18" t="s">
        <v>148</v>
      </c>
      <c r="BK475" s="217">
        <f>ROUND(I475*H475,2)</f>
        <v>0</v>
      </c>
      <c r="BL475" s="18" t="s">
        <v>148</v>
      </c>
      <c r="BM475" s="216" t="s">
        <v>1181</v>
      </c>
    </row>
    <row r="476" spans="1:47" s="2" customFormat="1" ht="12">
      <c r="A476" s="39"/>
      <c r="B476" s="40"/>
      <c r="C476" s="41"/>
      <c r="D476" s="218" t="s">
        <v>155</v>
      </c>
      <c r="E476" s="41"/>
      <c r="F476" s="219" t="s">
        <v>1180</v>
      </c>
      <c r="G476" s="41"/>
      <c r="H476" s="41"/>
      <c r="I476" s="220"/>
      <c r="J476" s="41"/>
      <c r="K476" s="41"/>
      <c r="L476" s="45"/>
      <c r="M476" s="221"/>
      <c r="N476" s="222"/>
      <c r="O476" s="85"/>
      <c r="P476" s="85"/>
      <c r="Q476" s="85"/>
      <c r="R476" s="85"/>
      <c r="S476" s="85"/>
      <c r="T476" s="86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18" t="s">
        <v>155</v>
      </c>
      <c r="AU476" s="18" t="s">
        <v>86</v>
      </c>
    </row>
    <row r="477" spans="1:51" s="13" customFormat="1" ht="12">
      <c r="A477" s="13"/>
      <c r="B477" s="227"/>
      <c r="C477" s="228"/>
      <c r="D477" s="218" t="s">
        <v>182</v>
      </c>
      <c r="E477" s="229" t="s">
        <v>37</v>
      </c>
      <c r="F477" s="230" t="s">
        <v>161</v>
      </c>
      <c r="G477" s="228"/>
      <c r="H477" s="231">
        <v>6</v>
      </c>
      <c r="I477" s="232"/>
      <c r="J477" s="228"/>
      <c r="K477" s="228"/>
      <c r="L477" s="233"/>
      <c r="M477" s="234"/>
      <c r="N477" s="235"/>
      <c r="O477" s="235"/>
      <c r="P477" s="235"/>
      <c r="Q477" s="235"/>
      <c r="R477" s="235"/>
      <c r="S477" s="235"/>
      <c r="T477" s="236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37" t="s">
        <v>182</v>
      </c>
      <c r="AU477" s="237" t="s">
        <v>86</v>
      </c>
      <c r="AV477" s="13" t="s">
        <v>86</v>
      </c>
      <c r="AW477" s="13" t="s">
        <v>38</v>
      </c>
      <c r="AX477" s="13" t="s">
        <v>77</v>
      </c>
      <c r="AY477" s="237" t="s">
        <v>149</v>
      </c>
    </row>
    <row r="478" spans="1:51" s="14" customFormat="1" ht="12">
      <c r="A478" s="14"/>
      <c r="B478" s="238"/>
      <c r="C478" s="239"/>
      <c r="D478" s="218" t="s">
        <v>182</v>
      </c>
      <c r="E478" s="240" t="s">
        <v>37</v>
      </c>
      <c r="F478" s="241" t="s">
        <v>187</v>
      </c>
      <c r="G478" s="239"/>
      <c r="H478" s="242">
        <v>6</v>
      </c>
      <c r="I478" s="243"/>
      <c r="J478" s="239"/>
      <c r="K478" s="239"/>
      <c r="L478" s="244"/>
      <c r="M478" s="245"/>
      <c r="N478" s="246"/>
      <c r="O478" s="246"/>
      <c r="P478" s="246"/>
      <c r="Q478" s="246"/>
      <c r="R478" s="246"/>
      <c r="S478" s="246"/>
      <c r="T478" s="247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48" t="s">
        <v>182</v>
      </c>
      <c r="AU478" s="248" t="s">
        <v>86</v>
      </c>
      <c r="AV478" s="14" t="s">
        <v>148</v>
      </c>
      <c r="AW478" s="14" t="s">
        <v>38</v>
      </c>
      <c r="AX478" s="14" t="s">
        <v>21</v>
      </c>
      <c r="AY478" s="248" t="s">
        <v>149</v>
      </c>
    </row>
    <row r="479" spans="1:65" s="2" customFormat="1" ht="16.5" customHeight="1">
      <c r="A479" s="39"/>
      <c r="B479" s="40"/>
      <c r="C479" s="249" t="s">
        <v>1182</v>
      </c>
      <c r="D479" s="249" t="s">
        <v>252</v>
      </c>
      <c r="E479" s="250" t="s">
        <v>1183</v>
      </c>
      <c r="F479" s="251" t="s">
        <v>1184</v>
      </c>
      <c r="G479" s="252" t="s">
        <v>904</v>
      </c>
      <c r="H479" s="253">
        <v>2</v>
      </c>
      <c r="I479" s="254"/>
      <c r="J479" s="255">
        <f>ROUND(I479*H479,2)</f>
        <v>0</v>
      </c>
      <c r="K479" s="251" t="s">
        <v>37</v>
      </c>
      <c r="L479" s="256"/>
      <c r="M479" s="257" t="s">
        <v>37</v>
      </c>
      <c r="N479" s="258" t="s">
        <v>50</v>
      </c>
      <c r="O479" s="85"/>
      <c r="P479" s="214">
        <f>O479*H479</f>
        <v>0</v>
      </c>
      <c r="Q479" s="214">
        <v>0</v>
      </c>
      <c r="R479" s="214">
        <f>Q479*H479</f>
        <v>0</v>
      </c>
      <c r="S479" s="214">
        <v>0</v>
      </c>
      <c r="T479" s="215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16" t="s">
        <v>164</v>
      </c>
      <c r="AT479" s="216" t="s">
        <v>252</v>
      </c>
      <c r="AU479" s="216" t="s">
        <v>86</v>
      </c>
      <c r="AY479" s="18" t="s">
        <v>149</v>
      </c>
      <c r="BE479" s="217">
        <f>IF(N479="základní",J479,0)</f>
        <v>0</v>
      </c>
      <c r="BF479" s="217">
        <f>IF(N479="snížená",J479,0)</f>
        <v>0</v>
      </c>
      <c r="BG479" s="217">
        <f>IF(N479="zákl. přenesená",J479,0)</f>
        <v>0</v>
      </c>
      <c r="BH479" s="217">
        <f>IF(N479="sníž. přenesená",J479,0)</f>
        <v>0</v>
      </c>
      <c r="BI479" s="217">
        <f>IF(N479="nulová",J479,0)</f>
        <v>0</v>
      </c>
      <c r="BJ479" s="18" t="s">
        <v>148</v>
      </c>
      <c r="BK479" s="217">
        <f>ROUND(I479*H479,2)</f>
        <v>0</v>
      </c>
      <c r="BL479" s="18" t="s">
        <v>148</v>
      </c>
      <c r="BM479" s="216" t="s">
        <v>1185</v>
      </c>
    </row>
    <row r="480" spans="1:47" s="2" customFormat="1" ht="12">
      <c r="A480" s="39"/>
      <c r="B480" s="40"/>
      <c r="C480" s="41"/>
      <c r="D480" s="218" t="s">
        <v>155</v>
      </c>
      <c r="E480" s="41"/>
      <c r="F480" s="219" t="s">
        <v>1184</v>
      </c>
      <c r="G480" s="41"/>
      <c r="H480" s="41"/>
      <c r="I480" s="220"/>
      <c r="J480" s="41"/>
      <c r="K480" s="41"/>
      <c r="L480" s="45"/>
      <c r="M480" s="221"/>
      <c r="N480" s="222"/>
      <c r="O480" s="85"/>
      <c r="P480" s="85"/>
      <c r="Q480" s="85"/>
      <c r="R480" s="85"/>
      <c r="S480" s="85"/>
      <c r="T480" s="86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T480" s="18" t="s">
        <v>155</v>
      </c>
      <c r="AU480" s="18" t="s">
        <v>86</v>
      </c>
    </row>
    <row r="481" spans="1:65" s="2" customFormat="1" ht="16.5" customHeight="1">
      <c r="A481" s="39"/>
      <c r="B481" s="40"/>
      <c r="C481" s="249" t="s">
        <v>457</v>
      </c>
      <c r="D481" s="249" t="s">
        <v>252</v>
      </c>
      <c r="E481" s="250" t="s">
        <v>1186</v>
      </c>
      <c r="F481" s="251" t="s">
        <v>1187</v>
      </c>
      <c r="G481" s="252" t="s">
        <v>904</v>
      </c>
      <c r="H481" s="253">
        <v>4</v>
      </c>
      <c r="I481" s="254"/>
      <c r="J481" s="255">
        <f>ROUND(I481*H481,2)</f>
        <v>0</v>
      </c>
      <c r="K481" s="251" t="s">
        <v>37</v>
      </c>
      <c r="L481" s="256"/>
      <c r="M481" s="257" t="s">
        <v>37</v>
      </c>
      <c r="N481" s="258" t="s">
        <v>50</v>
      </c>
      <c r="O481" s="85"/>
      <c r="P481" s="214">
        <f>O481*H481</f>
        <v>0</v>
      </c>
      <c r="Q481" s="214">
        <v>0</v>
      </c>
      <c r="R481" s="214">
        <f>Q481*H481</f>
        <v>0</v>
      </c>
      <c r="S481" s="214">
        <v>0</v>
      </c>
      <c r="T481" s="215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16" t="s">
        <v>164</v>
      </c>
      <c r="AT481" s="216" t="s">
        <v>252</v>
      </c>
      <c r="AU481" s="216" t="s">
        <v>86</v>
      </c>
      <c r="AY481" s="18" t="s">
        <v>149</v>
      </c>
      <c r="BE481" s="217">
        <f>IF(N481="základní",J481,0)</f>
        <v>0</v>
      </c>
      <c r="BF481" s="217">
        <f>IF(N481="snížená",J481,0)</f>
        <v>0</v>
      </c>
      <c r="BG481" s="217">
        <f>IF(N481="zákl. přenesená",J481,0)</f>
        <v>0</v>
      </c>
      <c r="BH481" s="217">
        <f>IF(N481="sníž. přenesená",J481,0)</f>
        <v>0</v>
      </c>
      <c r="BI481" s="217">
        <f>IF(N481="nulová",J481,0)</f>
        <v>0</v>
      </c>
      <c r="BJ481" s="18" t="s">
        <v>148</v>
      </c>
      <c r="BK481" s="217">
        <f>ROUND(I481*H481,2)</f>
        <v>0</v>
      </c>
      <c r="BL481" s="18" t="s">
        <v>148</v>
      </c>
      <c r="BM481" s="216" t="s">
        <v>1188</v>
      </c>
    </row>
    <row r="482" spans="1:47" s="2" customFormat="1" ht="12">
      <c r="A482" s="39"/>
      <c r="B482" s="40"/>
      <c r="C482" s="41"/>
      <c r="D482" s="218" t="s">
        <v>155</v>
      </c>
      <c r="E482" s="41"/>
      <c r="F482" s="219" t="s">
        <v>1187</v>
      </c>
      <c r="G482" s="41"/>
      <c r="H482" s="41"/>
      <c r="I482" s="220"/>
      <c r="J482" s="41"/>
      <c r="K482" s="41"/>
      <c r="L482" s="45"/>
      <c r="M482" s="221"/>
      <c r="N482" s="222"/>
      <c r="O482" s="85"/>
      <c r="P482" s="85"/>
      <c r="Q482" s="85"/>
      <c r="R482" s="85"/>
      <c r="S482" s="85"/>
      <c r="T482" s="86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18" t="s">
        <v>155</v>
      </c>
      <c r="AU482" s="18" t="s">
        <v>86</v>
      </c>
    </row>
    <row r="483" spans="1:65" s="2" customFormat="1" ht="16.5" customHeight="1">
      <c r="A483" s="39"/>
      <c r="B483" s="40"/>
      <c r="C483" s="205" t="s">
        <v>1189</v>
      </c>
      <c r="D483" s="205" t="s">
        <v>151</v>
      </c>
      <c r="E483" s="206" t="s">
        <v>1190</v>
      </c>
      <c r="F483" s="207" t="s">
        <v>1191</v>
      </c>
      <c r="G483" s="208" t="s">
        <v>904</v>
      </c>
      <c r="H483" s="209">
        <v>1</v>
      </c>
      <c r="I483" s="210"/>
      <c r="J483" s="211">
        <f>ROUND(I483*H483,2)</f>
        <v>0</v>
      </c>
      <c r="K483" s="207" t="s">
        <v>37</v>
      </c>
      <c r="L483" s="45"/>
      <c r="M483" s="212" t="s">
        <v>37</v>
      </c>
      <c r="N483" s="213" t="s">
        <v>50</v>
      </c>
      <c r="O483" s="85"/>
      <c r="P483" s="214">
        <f>O483*H483</f>
        <v>0</v>
      </c>
      <c r="Q483" s="214">
        <v>0</v>
      </c>
      <c r="R483" s="214">
        <f>Q483*H483</f>
        <v>0</v>
      </c>
      <c r="S483" s="214">
        <v>0</v>
      </c>
      <c r="T483" s="215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16" t="s">
        <v>148</v>
      </c>
      <c r="AT483" s="216" t="s">
        <v>151</v>
      </c>
      <c r="AU483" s="216" t="s">
        <v>86</v>
      </c>
      <c r="AY483" s="18" t="s">
        <v>149</v>
      </c>
      <c r="BE483" s="217">
        <f>IF(N483="základní",J483,0)</f>
        <v>0</v>
      </c>
      <c r="BF483" s="217">
        <f>IF(N483="snížená",J483,0)</f>
        <v>0</v>
      </c>
      <c r="BG483" s="217">
        <f>IF(N483="zákl. přenesená",J483,0)</f>
        <v>0</v>
      </c>
      <c r="BH483" s="217">
        <f>IF(N483="sníž. přenesená",J483,0)</f>
        <v>0</v>
      </c>
      <c r="BI483" s="217">
        <f>IF(N483="nulová",J483,0)</f>
        <v>0</v>
      </c>
      <c r="BJ483" s="18" t="s">
        <v>148</v>
      </c>
      <c r="BK483" s="217">
        <f>ROUND(I483*H483,2)</f>
        <v>0</v>
      </c>
      <c r="BL483" s="18" t="s">
        <v>148</v>
      </c>
      <c r="BM483" s="216" t="s">
        <v>1192</v>
      </c>
    </row>
    <row r="484" spans="1:47" s="2" customFormat="1" ht="12">
      <c r="A484" s="39"/>
      <c r="B484" s="40"/>
      <c r="C484" s="41"/>
      <c r="D484" s="218" t="s">
        <v>155</v>
      </c>
      <c r="E484" s="41"/>
      <c r="F484" s="219" t="s">
        <v>1191</v>
      </c>
      <c r="G484" s="41"/>
      <c r="H484" s="41"/>
      <c r="I484" s="220"/>
      <c r="J484" s="41"/>
      <c r="K484" s="41"/>
      <c r="L484" s="45"/>
      <c r="M484" s="221"/>
      <c r="N484" s="222"/>
      <c r="O484" s="85"/>
      <c r="P484" s="85"/>
      <c r="Q484" s="85"/>
      <c r="R484" s="85"/>
      <c r="S484" s="85"/>
      <c r="T484" s="86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8" t="s">
        <v>155</v>
      </c>
      <c r="AU484" s="18" t="s">
        <v>86</v>
      </c>
    </row>
    <row r="485" spans="1:65" s="2" customFormat="1" ht="16.5" customHeight="1">
      <c r="A485" s="39"/>
      <c r="B485" s="40"/>
      <c r="C485" s="249" t="s">
        <v>459</v>
      </c>
      <c r="D485" s="249" t="s">
        <v>252</v>
      </c>
      <c r="E485" s="250" t="s">
        <v>1193</v>
      </c>
      <c r="F485" s="251" t="s">
        <v>1194</v>
      </c>
      <c r="G485" s="252" t="s">
        <v>904</v>
      </c>
      <c r="H485" s="253">
        <v>1</v>
      </c>
      <c r="I485" s="254"/>
      <c r="J485" s="255">
        <f>ROUND(I485*H485,2)</f>
        <v>0</v>
      </c>
      <c r="K485" s="251" t="s">
        <v>37</v>
      </c>
      <c r="L485" s="256"/>
      <c r="M485" s="257" t="s">
        <v>37</v>
      </c>
      <c r="N485" s="258" t="s">
        <v>50</v>
      </c>
      <c r="O485" s="85"/>
      <c r="P485" s="214">
        <f>O485*H485</f>
        <v>0</v>
      </c>
      <c r="Q485" s="214">
        <v>0</v>
      </c>
      <c r="R485" s="214">
        <f>Q485*H485</f>
        <v>0</v>
      </c>
      <c r="S485" s="214">
        <v>0</v>
      </c>
      <c r="T485" s="215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16" t="s">
        <v>164</v>
      </c>
      <c r="AT485" s="216" t="s">
        <v>252</v>
      </c>
      <c r="AU485" s="216" t="s">
        <v>86</v>
      </c>
      <c r="AY485" s="18" t="s">
        <v>149</v>
      </c>
      <c r="BE485" s="217">
        <f>IF(N485="základní",J485,0)</f>
        <v>0</v>
      </c>
      <c r="BF485" s="217">
        <f>IF(N485="snížená",J485,0)</f>
        <v>0</v>
      </c>
      <c r="BG485" s="217">
        <f>IF(N485="zákl. přenesená",J485,0)</f>
        <v>0</v>
      </c>
      <c r="BH485" s="217">
        <f>IF(N485="sníž. přenesená",J485,0)</f>
        <v>0</v>
      </c>
      <c r="BI485" s="217">
        <f>IF(N485="nulová",J485,0)</f>
        <v>0</v>
      </c>
      <c r="BJ485" s="18" t="s">
        <v>148</v>
      </c>
      <c r="BK485" s="217">
        <f>ROUND(I485*H485,2)</f>
        <v>0</v>
      </c>
      <c r="BL485" s="18" t="s">
        <v>148</v>
      </c>
      <c r="BM485" s="216" t="s">
        <v>1195</v>
      </c>
    </row>
    <row r="486" spans="1:47" s="2" customFormat="1" ht="12">
      <c r="A486" s="39"/>
      <c r="B486" s="40"/>
      <c r="C486" s="41"/>
      <c r="D486" s="218" t="s">
        <v>155</v>
      </c>
      <c r="E486" s="41"/>
      <c r="F486" s="219" t="s">
        <v>1194</v>
      </c>
      <c r="G486" s="41"/>
      <c r="H486" s="41"/>
      <c r="I486" s="220"/>
      <c r="J486" s="41"/>
      <c r="K486" s="41"/>
      <c r="L486" s="45"/>
      <c r="M486" s="221"/>
      <c r="N486" s="222"/>
      <c r="O486" s="85"/>
      <c r="P486" s="85"/>
      <c r="Q486" s="85"/>
      <c r="R486" s="85"/>
      <c r="S486" s="85"/>
      <c r="T486" s="86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T486" s="18" t="s">
        <v>155</v>
      </c>
      <c r="AU486" s="18" t="s">
        <v>86</v>
      </c>
    </row>
    <row r="487" spans="1:63" s="12" customFormat="1" ht="22.8" customHeight="1">
      <c r="A487" s="12"/>
      <c r="B487" s="189"/>
      <c r="C487" s="190"/>
      <c r="D487" s="191" t="s">
        <v>76</v>
      </c>
      <c r="E487" s="203" t="s">
        <v>205</v>
      </c>
      <c r="F487" s="203" t="s">
        <v>1196</v>
      </c>
      <c r="G487" s="190"/>
      <c r="H487" s="190"/>
      <c r="I487" s="193"/>
      <c r="J487" s="204">
        <f>BK487</f>
        <v>0</v>
      </c>
      <c r="K487" s="190"/>
      <c r="L487" s="195"/>
      <c r="M487" s="196"/>
      <c r="N487" s="197"/>
      <c r="O487" s="197"/>
      <c r="P487" s="198">
        <f>SUM(P488:P511)</f>
        <v>0</v>
      </c>
      <c r="Q487" s="197"/>
      <c r="R487" s="198">
        <f>SUM(R488:R511)</f>
        <v>0</v>
      </c>
      <c r="S487" s="197"/>
      <c r="T487" s="199">
        <f>SUM(T488:T511)</f>
        <v>0</v>
      </c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R487" s="200" t="s">
        <v>21</v>
      </c>
      <c r="AT487" s="201" t="s">
        <v>76</v>
      </c>
      <c r="AU487" s="201" t="s">
        <v>21</v>
      </c>
      <c r="AY487" s="200" t="s">
        <v>149</v>
      </c>
      <c r="BK487" s="202">
        <f>SUM(BK488:BK511)</f>
        <v>0</v>
      </c>
    </row>
    <row r="488" spans="1:65" s="2" customFormat="1" ht="16.5" customHeight="1">
      <c r="A488" s="39"/>
      <c r="B488" s="40"/>
      <c r="C488" s="205" t="s">
        <v>1197</v>
      </c>
      <c r="D488" s="205" t="s">
        <v>151</v>
      </c>
      <c r="E488" s="206" t="s">
        <v>1198</v>
      </c>
      <c r="F488" s="207" t="s">
        <v>1199</v>
      </c>
      <c r="G488" s="208" t="s">
        <v>174</v>
      </c>
      <c r="H488" s="209">
        <v>536.2</v>
      </c>
      <c r="I488" s="210"/>
      <c r="J488" s="211">
        <f>ROUND(I488*H488,2)</f>
        <v>0</v>
      </c>
      <c r="K488" s="207" t="s">
        <v>37</v>
      </c>
      <c r="L488" s="45"/>
      <c r="M488" s="212" t="s">
        <v>37</v>
      </c>
      <c r="N488" s="213" t="s">
        <v>50</v>
      </c>
      <c r="O488" s="85"/>
      <c r="P488" s="214">
        <f>O488*H488</f>
        <v>0</v>
      </c>
      <c r="Q488" s="214">
        <v>0</v>
      </c>
      <c r="R488" s="214">
        <f>Q488*H488</f>
        <v>0</v>
      </c>
      <c r="S488" s="214">
        <v>0</v>
      </c>
      <c r="T488" s="215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16" t="s">
        <v>148</v>
      </c>
      <c r="AT488" s="216" t="s">
        <v>151</v>
      </c>
      <c r="AU488" s="216" t="s">
        <v>86</v>
      </c>
      <c r="AY488" s="18" t="s">
        <v>149</v>
      </c>
      <c r="BE488" s="217">
        <f>IF(N488="základní",J488,0)</f>
        <v>0</v>
      </c>
      <c r="BF488" s="217">
        <f>IF(N488="snížená",J488,0)</f>
        <v>0</v>
      </c>
      <c r="BG488" s="217">
        <f>IF(N488="zákl. přenesená",J488,0)</f>
        <v>0</v>
      </c>
      <c r="BH488" s="217">
        <f>IF(N488="sníž. přenesená",J488,0)</f>
        <v>0</v>
      </c>
      <c r="BI488" s="217">
        <f>IF(N488="nulová",J488,0)</f>
        <v>0</v>
      </c>
      <c r="BJ488" s="18" t="s">
        <v>148</v>
      </c>
      <c r="BK488" s="217">
        <f>ROUND(I488*H488,2)</f>
        <v>0</v>
      </c>
      <c r="BL488" s="18" t="s">
        <v>148</v>
      </c>
      <c r="BM488" s="216" t="s">
        <v>1200</v>
      </c>
    </row>
    <row r="489" spans="1:47" s="2" customFormat="1" ht="12">
      <c r="A489" s="39"/>
      <c r="B489" s="40"/>
      <c r="C489" s="41"/>
      <c r="D489" s="218" t="s">
        <v>155</v>
      </c>
      <c r="E489" s="41"/>
      <c r="F489" s="219" t="s">
        <v>1199</v>
      </c>
      <c r="G489" s="41"/>
      <c r="H489" s="41"/>
      <c r="I489" s="220"/>
      <c r="J489" s="41"/>
      <c r="K489" s="41"/>
      <c r="L489" s="45"/>
      <c r="M489" s="221"/>
      <c r="N489" s="222"/>
      <c r="O489" s="85"/>
      <c r="P489" s="85"/>
      <c r="Q489" s="85"/>
      <c r="R489" s="85"/>
      <c r="S489" s="85"/>
      <c r="T489" s="86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155</v>
      </c>
      <c r="AU489" s="18" t="s">
        <v>86</v>
      </c>
    </row>
    <row r="490" spans="1:51" s="13" customFormat="1" ht="12">
      <c r="A490" s="13"/>
      <c r="B490" s="227"/>
      <c r="C490" s="228"/>
      <c r="D490" s="218" t="s">
        <v>182</v>
      </c>
      <c r="E490" s="229" t="s">
        <v>37</v>
      </c>
      <c r="F490" s="230" t="s">
        <v>1201</v>
      </c>
      <c r="G490" s="228"/>
      <c r="H490" s="231">
        <v>536.2</v>
      </c>
      <c r="I490" s="232"/>
      <c r="J490" s="228"/>
      <c r="K490" s="228"/>
      <c r="L490" s="233"/>
      <c r="M490" s="234"/>
      <c r="N490" s="235"/>
      <c r="O490" s="235"/>
      <c r="P490" s="235"/>
      <c r="Q490" s="235"/>
      <c r="R490" s="235"/>
      <c r="S490" s="235"/>
      <c r="T490" s="236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7" t="s">
        <v>182</v>
      </c>
      <c r="AU490" s="237" t="s">
        <v>86</v>
      </c>
      <c r="AV490" s="13" t="s">
        <v>86</v>
      </c>
      <c r="AW490" s="13" t="s">
        <v>38</v>
      </c>
      <c r="AX490" s="13" t="s">
        <v>77</v>
      </c>
      <c r="AY490" s="237" t="s">
        <v>149</v>
      </c>
    </row>
    <row r="491" spans="1:51" s="14" customFormat="1" ht="12">
      <c r="A491" s="14"/>
      <c r="B491" s="238"/>
      <c r="C491" s="239"/>
      <c r="D491" s="218" t="s">
        <v>182</v>
      </c>
      <c r="E491" s="240" t="s">
        <v>37</v>
      </c>
      <c r="F491" s="241" t="s">
        <v>187</v>
      </c>
      <c r="G491" s="239"/>
      <c r="H491" s="242">
        <v>536.2</v>
      </c>
      <c r="I491" s="243"/>
      <c r="J491" s="239"/>
      <c r="K491" s="239"/>
      <c r="L491" s="244"/>
      <c r="M491" s="245"/>
      <c r="N491" s="246"/>
      <c r="O491" s="246"/>
      <c r="P491" s="246"/>
      <c r="Q491" s="246"/>
      <c r="R491" s="246"/>
      <c r="S491" s="246"/>
      <c r="T491" s="247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48" t="s">
        <v>182</v>
      </c>
      <c r="AU491" s="248" t="s">
        <v>86</v>
      </c>
      <c r="AV491" s="14" t="s">
        <v>148</v>
      </c>
      <c r="AW491" s="14" t="s">
        <v>38</v>
      </c>
      <c r="AX491" s="14" t="s">
        <v>21</v>
      </c>
      <c r="AY491" s="248" t="s">
        <v>149</v>
      </c>
    </row>
    <row r="492" spans="1:65" s="2" customFormat="1" ht="21.75" customHeight="1">
      <c r="A492" s="39"/>
      <c r="B492" s="40"/>
      <c r="C492" s="205" t="s">
        <v>461</v>
      </c>
      <c r="D492" s="205" t="s">
        <v>151</v>
      </c>
      <c r="E492" s="206" t="s">
        <v>1202</v>
      </c>
      <c r="F492" s="207" t="s">
        <v>1203</v>
      </c>
      <c r="G492" s="208" t="s">
        <v>174</v>
      </c>
      <c r="H492" s="209">
        <v>24129</v>
      </c>
      <c r="I492" s="210"/>
      <c r="J492" s="211">
        <f>ROUND(I492*H492,2)</f>
        <v>0</v>
      </c>
      <c r="K492" s="207" t="s">
        <v>37</v>
      </c>
      <c r="L492" s="45"/>
      <c r="M492" s="212" t="s">
        <v>37</v>
      </c>
      <c r="N492" s="213" t="s">
        <v>50</v>
      </c>
      <c r="O492" s="85"/>
      <c r="P492" s="214">
        <f>O492*H492</f>
        <v>0</v>
      </c>
      <c r="Q492" s="214">
        <v>0</v>
      </c>
      <c r="R492" s="214">
        <f>Q492*H492</f>
        <v>0</v>
      </c>
      <c r="S492" s="214">
        <v>0</v>
      </c>
      <c r="T492" s="215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16" t="s">
        <v>148</v>
      </c>
      <c r="AT492" s="216" t="s">
        <v>151</v>
      </c>
      <c r="AU492" s="216" t="s">
        <v>86</v>
      </c>
      <c r="AY492" s="18" t="s">
        <v>149</v>
      </c>
      <c r="BE492" s="217">
        <f>IF(N492="základní",J492,0)</f>
        <v>0</v>
      </c>
      <c r="BF492" s="217">
        <f>IF(N492="snížená",J492,0)</f>
        <v>0</v>
      </c>
      <c r="BG492" s="217">
        <f>IF(N492="zákl. přenesená",J492,0)</f>
        <v>0</v>
      </c>
      <c r="BH492" s="217">
        <f>IF(N492="sníž. přenesená",J492,0)</f>
        <v>0</v>
      </c>
      <c r="BI492" s="217">
        <f>IF(N492="nulová",J492,0)</f>
        <v>0</v>
      </c>
      <c r="BJ492" s="18" t="s">
        <v>148</v>
      </c>
      <c r="BK492" s="217">
        <f>ROUND(I492*H492,2)</f>
        <v>0</v>
      </c>
      <c r="BL492" s="18" t="s">
        <v>148</v>
      </c>
      <c r="BM492" s="216" t="s">
        <v>1204</v>
      </c>
    </row>
    <row r="493" spans="1:47" s="2" customFormat="1" ht="12">
      <c r="A493" s="39"/>
      <c r="B493" s="40"/>
      <c r="C493" s="41"/>
      <c r="D493" s="218" t="s">
        <v>155</v>
      </c>
      <c r="E493" s="41"/>
      <c r="F493" s="219" t="s">
        <v>1203</v>
      </c>
      <c r="G493" s="41"/>
      <c r="H493" s="41"/>
      <c r="I493" s="220"/>
      <c r="J493" s="41"/>
      <c r="K493" s="41"/>
      <c r="L493" s="45"/>
      <c r="M493" s="221"/>
      <c r="N493" s="222"/>
      <c r="O493" s="85"/>
      <c r="P493" s="85"/>
      <c r="Q493" s="85"/>
      <c r="R493" s="85"/>
      <c r="S493" s="85"/>
      <c r="T493" s="86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T493" s="18" t="s">
        <v>155</v>
      </c>
      <c r="AU493" s="18" t="s">
        <v>86</v>
      </c>
    </row>
    <row r="494" spans="1:51" s="13" customFormat="1" ht="12">
      <c r="A494" s="13"/>
      <c r="B494" s="227"/>
      <c r="C494" s="228"/>
      <c r="D494" s="218" t="s">
        <v>182</v>
      </c>
      <c r="E494" s="229" t="s">
        <v>37</v>
      </c>
      <c r="F494" s="230" t="s">
        <v>1205</v>
      </c>
      <c r="G494" s="228"/>
      <c r="H494" s="231">
        <v>24129</v>
      </c>
      <c r="I494" s="232"/>
      <c r="J494" s="228"/>
      <c r="K494" s="228"/>
      <c r="L494" s="233"/>
      <c r="M494" s="234"/>
      <c r="N494" s="235"/>
      <c r="O494" s="235"/>
      <c r="P494" s="235"/>
      <c r="Q494" s="235"/>
      <c r="R494" s="235"/>
      <c r="S494" s="235"/>
      <c r="T494" s="236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37" t="s">
        <v>182</v>
      </c>
      <c r="AU494" s="237" t="s">
        <v>86</v>
      </c>
      <c r="AV494" s="13" t="s">
        <v>86</v>
      </c>
      <c r="AW494" s="13" t="s">
        <v>38</v>
      </c>
      <c r="AX494" s="13" t="s">
        <v>77</v>
      </c>
      <c r="AY494" s="237" t="s">
        <v>149</v>
      </c>
    </row>
    <row r="495" spans="1:51" s="14" customFormat="1" ht="12">
      <c r="A495" s="14"/>
      <c r="B495" s="238"/>
      <c r="C495" s="239"/>
      <c r="D495" s="218" t="s">
        <v>182</v>
      </c>
      <c r="E495" s="240" t="s">
        <v>37</v>
      </c>
      <c r="F495" s="241" t="s">
        <v>187</v>
      </c>
      <c r="G495" s="239"/>
      <c r="H495" s="242">
        <v>24129</v>
      </c>
      <c r="I495" s="243"/>
      <c r="J495" s="239"/>
      <c r="K495" s="239"/>
      <c r="L495" s="244"/>
      <c r="M495" s="245"/>
      <c r="N495" s="246"/>
      <c r="O495" s="246"/>
      <c r="P495" s="246"/>
      <c r="Q495" s="246"/>
      <c r="R495" s="246"/>
      <c r="S495" s="246"/>
      <c r="T495" s="247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48" t="s">
        <v>182</v>
      </c>
      <c r="AU495" s="248" t="s">
        <v>86</v>
      </c>
      <c r="AV495" s="14" t="s">
        <v>148</v>
      </c>
      <c r="AW495" s="14" t="s">
        <v>38</v>
      </c>
      <c r="AX495" s="14" t="s">
        <v>21</v>
      </c>
      <c r="AY495" s="248" t="s">
        <v>149</v>
      </c>
    </row>
    <row r="496" spans="1:65" s="2" customFormat="1" ht="16.5" customHeight="1">
      <c r="A496" s="39"/>
      <c r="B496" s="40"/>
      <c r="C496" s="205" t="s">
        <v>1206</v>
      </c>
      <c r="D496" s="205" t="s">
        <v>151</v>
      </c>
      <c r="E496" s="206" t="s">
        <v>1207</v>
      </c>
      <c r="F496" s="207" t="s">
        <v>1208</v>
      </c>
      <c r="G496" s="208" t="s">
        <v>174</v>
      </c>
      <c r="H496" s="209">
        <v>536.2</v>
      </c>
      <c r="I496" s="210"/>
      <c r="J496" s="211">
        <f>ROUND(I496*H496,2)</f>
        <v>0</v>
      </c>
      <c r="K496" s="207" t="s">
        <v>37</v>
      </c>
      <c r="L496" s="45"/>
      <c r="M496" s="212" t="s">
        <v>37</v>
      </c>
      <c r="N496" s="213" t="s">
        <v>50</v>
      </c>
      <c r="O496" s="85"/>
      <c r="P496" s="214">
        <f>O496*H496</f>
        <v>0</v>
      </c>
      <c r="Q496" s="214">
        <v>0</v>
      </c>
      <c r="R496" s="214">
        <f>Q496*H496</f>
        <v>0</v>
      </c>
      <c r="S496" s="214">
        <v>0</v>
      </c>
      <c r="T496" s="215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16" t="s">
        <v>148</v>
      </c>
      <c r="AT496" s="216" t="s">
        <v>151</v>
      </c>
      <c r="AU496" s="216" t="s">
        <v>86</v>
      </c>
      <c r="AY496" s="18" t="s">
        <v>149</v>
      </c>
      <c r="BE496" s="217">
        <f>IF(N496="základní",J496,0)</f>
        <v>0</v>
      </c>
      <c r="BF496" s="217">
        <f>IF(N496="snížená",J496,0)</f>
        <v>0</v>
      </c>
      <c r="BG496" s="217">
        <f>IF(N496="zákl. přenesená",J496,0)</f>
        <v>0</v>
      </c>
      <c r="BH496" s="217">
        <f>IF(N496="sníž. přenesená",J496,0)</f>
        <v>0</v>
      </c>
      <c r="BI496" s="217">
        <f>IF(N496="nulová",J496,0)</f>
        <v>0</v>
      </c>
      <c r="BJ496" s="18" t="s">
        <v>148</v>
      </c>
      <c r="BK496" s="217">
        <f>ROUND(I496*H496,2)</f>
        <v>0</v>
      </c>
      <c r="BL496" s="18" t="s">
        <v>148</v>
      </c>
      <c r="BM496" s="216" t="s">
        <v>1209</v>
      </c>
    </row>
    <row r="497" spans="1:47" s="2" customFormat="1" ht="12">
      <c r="A497" s="39"/>
      <c r="B497" s="40"/>
      <c r="C497" s="41"/>
      <c r="D497" s="218" t="s">
        <v>155</v>
      </c>
      <c r="E497" s="41"/>
      <c r="F497" s="219" t="s">
        <v>1208</v>
      </c>
      <c r="G497" s="41"/>
      <c r="H497" s="41"/>
      <c r="I497" s="220"/>
      <c r="J497" s="41"/>
      <c r="K497" s="41"/>
      <c r="L497" s="45"/>
      <c r="M497" s="221"/>
      <c r="N497" s="222"/>
      <c r="O497" s="85"/>
      <c r="P497" s="85"/>
      <c r="Q497" s="85"/>
      <c r="R497" s="85"/>
      <c r="S497" s="85"/>
      <c r="T497" s="86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T497" s="18" t="s">
        <v>155</v>
      </c>
      <c r="AU497" s="18" t="s">
        <v>86</v>
      </c>
    </row>
    <row r="498" spans="1:65" s="2" customFormat="1" ht="21.75" customHeight="1">
      <c r="A498" s="39"/>
      <c r="B498" s="40"/>
      <c r="C498" s="205" t="s">
        <v>602</v>
      </c>
      <c r="D498" s="205" t="s">
        <v>151</v>
      </c>
      <c r="E498" s="206" t="s">
        <v>1210</v>
      </c>
      <c r="F498" s="207" t="s">
        <v>1211</v>
      </c>
      <c r="G498" s="208" t="s">
        <v>174</v>
      </c>
      <c r="H498" s="209">
        <v>190.88</v>
      </c>
      <c r="I498" s="210"/>
      <c r="J498" s="211">
        <f>ROUND(I498*H498,2)</f>
        <v>0</v>
      </c>
      <c r="K498" s="207" t="s">
        <v>37</v>
      </c>
      <c r="L498" s="45"/>
      <c r="M498" s="212" t="s">
        <v>37</v>
      </c>
      <c r="N498" s="213" t="s">
        <v>50</v>
      </c>
      <c r="O498" s="85"/>
      <c r="P498" s="214">
        <f>O498*H498</f>
        <v>0</v>
      </c>
      <c r="Q498" s="214">
        <v>0</v>
      </c>
      <c r="R498" s="214">
        <f>Q498*H498</f>
        <v>0</v>
      </c>
      <c r="S498" s="214">
        <v>0</v>
      </c>
      <c r="T498" s="215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16" t="s">
        <v>148</v>
      </c>
      <c r="AT498" s="216" t="s">
        <v>151</v>
      </c>
      <c r="AU498" s="216" t="s">
        <v>86</v>
      </c>
      <c r="AY498" s="18" t="s">
        <v>149</v>
      </c>
      <c r="BE498" s="217">
        <f>IF(N498="základní",J498,0)</f>
        <v>0</v>
      </c>
      <c r="BF498" s="217">
        <f>IF(N498="snížená",J498,0)</f>
        <v>0</v>
      </c>
      <c r="BG498" s="217">
        <f>IF(N498="zákl. přenesená",J498,0)</f>
        <v>0</v>
      </c>
      <c r="BH498" s="217">
        <f>IF(N498="sníž. přenesená",J498,0)</f>
        <v>0</v>
      </c>
      <c r="BI498" s="217">
        <f>IF(N498="nulová",J498,0)</f>
        <v>0</v>
      </c>
      <c r="BJ498" s="18" t="s">
        <v>148</v>
      </c>
      <c r="BK498" s="217">
        <f>ROUND(I498*H498,2)</f>
        <v>0</v>
      </c>
      <c r="BL498" s="18" t="s">
        <v>148</v>
      </c>
      <c r="BM498" s="216" t="s">
        <v>1212</v>
      </c>
    </row>
    <row r="499" spans="1:47" s="2" customFormat="1" ht="12">
      <c r="A499" s="39"/>
      <c r="B499" s="40"/>
      <c r="C499" s="41"/>
      <c r="D499" s="218" t="s">
        <v>155</v>
      </c>
      <c r="E499" s="41"/>
      <c r="F499" s="219" t="s">
        <v>1211</v>
      </c>
      <c r="G499" s="41"/>
      <c r="H499" s="41"/>
      <c r="I499" s="220"/>
      <c r="J499" s="41"/>
      <c r="K499" s="41"/>
      <c r="L499" s="45"/>
      <c r="M499" s="221"/>
      <c r="N499" s="222"/>
      <c r="O499" s="85"/>
      <c r="P499" s="85"/>
      <c r="Q499" s="85"/>
      <c r="R499" s="85"/>
      <c r="S499" s="85"/>
      <c r="T499" s="86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T499" s="18" t="s">
        <v>155</v>
      </c>
      <c r="AU499" s="18" t="s">
        <v>86</v>
      </c>
    </row>
    <row r="500" spans="1:51" s="13" customFormat="1" ht="12">
      <c r="A500" s="13"/>
      <c r="B500" s="227"/>
      <c r="C500" s="228"/>
      <c r="D500" s="218" t="s">
        <v>182</v>
      </c>
      <c r="E500" s="229" t="s">
        <v>37</v>
      </c>
      <c r="F500" s="230" t="s">
        <v>1213</v>
      </c>
      <c r="G500" s="228"/>
      <c r="H500" s="231">
        <v>190.88</v>
      </c>
      <c r="I500" s="232"/>
      <c r="J500" s="228"/>
      <c r="K500" s="228"/>
      <c r="L500" s="233"/>
      <c r="M500" s="234"/>
      <c r="N500" s="235"/>
      <c r="O500" s="235"/>
      <c r="P500" s="235"/>
      <c r="Q500" s="235"/>
      <c r="R500" s="235"/>
      <c r="S500" s="235"/>
      <c r="T500" s="236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7" t="s">
        <v>182</v>
      </c>
      <c r="AU500" s="237" t="s">
        <v>86</v>
      </c>
      <c r="AV500" s="13" t="s">
        <v>86</v>
      </c>
      <c r="AW500" s="13" t="s">
        <v>38</v>
      </c>
      <c r="AX500" s="13" t="s">
        <v>77</v>
      </c>
      <c r="AY500" s="237" t="s">
        <v>149</v>
      </c>
    </row>
    <row r="501" spans="1:51" s="14" customFormat="1" ht="12">
      <c r="A501" s="14"/>
      <c r="B501" s="238"/>
      <c r="C501" s="239"/>
      <c r="D501" s="218" t="s">
        <v>182</v>
      </c>
      <c r="E501" s="240" t="s">
        <v>37</v>
      </c>
      <c r="F501" s="241" t="s">
        <v>187</v>
      </c>
      <c r="G501" s="239"/>
      <c r="H501" s="242">
        <v>190.88</v>
      </c>
      <c r="I501" s="243"/>
      <c r="J501" s="239"/>
      <c r="K501" s="239"/>
      <c r="L501" s="244"/>
      <c r="M501" s="245"/>
      <c r="N501" s="246"/>
      <c r="O501" s="246"/>
      <c r="P501" s="246"/>
      <c r="Q501" s="246"/>
      <c r="R501" s="246"/>
      <c r="S501" s="246"/>
      <c r="T501" s="247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48" t="s">
        <v>182</v>
      </c>
      <c r="AU501" s="248" t="s">
        <v>86</v>
      </c>
      <c r="AV501" s="14" t="s">
        <v>148</v>
      </c>
      <c r="AW501" s="14" t="s">
        <v>38</v>
      </c>
      <c r="AX501" s="14" t="s">
        <v>21</v>
      </c>
      <c r="AY501" s="248" t="s">
        <v>149</v>
      </c>
    </row>
    <row r="502" spans="1:65" s="2" customFormat="1" ht="21.75" customHeight="1">
      <c r="A502" s="39"/>
      <c r="B502" s="40"/>
      <c r="C502" s="205" t="s">
        <v>1214</v>
      </c>
      <c r="D502" s="205" t="s">
        <v>151</v>
      </c>
      <c r="E502" s="206" t="s">
        <v>1215</v>
      </c>
      <c r="F502" s="207" t="s">
        <v>1216</v>
      </c>
      <c r="G502" s="208" t="s">
        <v>174</v>
      </c>
      <c r="H502" s="209">
        <v>207.7</v>
      </c>
      <c r="I502" s="210"/>
      <c r="J502" s="211">
        <f>ROUND(I502*H502,2)</f>
        <v>0</v>
      </c>
      <c r="K502" s="207" t="s">
        <v>37</v>
      </c>
      <c r="L502" s="45"/>
      <c r="M502" s="212" t="s">
        <v>37</v>
      </c>
      <c r="N502" s="213" t="s">
        <v>50</v>
      </c>
      <c r="O502" s="85"/>
      <c r="P502" s="214">
        <f>O502*H502</f>
        <v>0</v>
      </c>
      <c r="Q502" s="214">
        <v>0</v>
      </c>
      <c r="R502" s="214">
        <f>Q502*H502</f>
        <v>0</v>
      </c>
      <c r="S502" s="214">
        <v>0</v>
      </c>
      <c r="T502" s="215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16" t="s">
        <v>148</v>
      </c>
      <c r="AT502" s="216" t="s">
        <v>151</v>
      </c>
      <c r="AU502" s="216" t="s">
        <v>86</v>
      </c>
      <c r="AY502" s="18" t="s">
        <v>149</v>
      </c>
      <c r="BE502" s="217">
        <f>IF(N502="základní",J502,0)</f>
        <v>0</v>
      </c>
      <c r="BF502" s="217">
        <f>IF(N502="snížená",J502,0)</f>
        <v>0</v>
      </c>
      <c r="BG502" s="217">
        <f>IF(N502="zákl. přenesená",J502,0)</f>
        <v>0</v>
      </c>
      <c r="BH502" s="217">
        <f>IF(N502="sníž. přenesená",J502,0)</f>
        <v>0</v>
      </c>
      <c r="BI502" s="217">
        <f>IF(N502="nulová",J502,0)</f>
        <v>0</v>
      </c>
      <c r="BJ502" s="18" t="s">
        <v>148</v>
      </c>
      <c r="BK502" s="217">
        <f>ROUND(I502*H502,2)</f>
        <v>0</v>
      </c>
      <c r="BL502" s="18" t="s">
        <v>148</v>
      </c>
      <c r="BM502" s="216" t="s">
        <v>1217</v>
      </c>
    </row>
    <row r="503" spans="1:47" s="2" customFormat="1" ht="12">
      <c r="A503" s="39"/>
      <c r="B503" s="40"/>
      <c r="C503" s="41"/>
      <c r="D503" s="218" t="s">
        <v>155</v>
      </c>
      <c r="E503" s="41"/>
      <c r="F503" s="219" t="s">
        <v>1216</v>
      </c>
      <c r="G503" s="41"/>
      <c r="H503" s="41"/>
      <c r="I503" s="220"/>
      <c r="J503" s="41"/>
      <c r="K503" s="41"/>
      <c r="L503" s="45"/>
      <c r="M503" s="221"/>
      <c r="N503" s="222"/>
      <c r="O503" s="85"/>
      <c r="P503" s="85"/>
      <c r="Q503" s="85"/>
      <c r="R503" s="85"/>
      <c r="S503" s="85"/>
      <c r="T503" s="86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T503" s="18" t="s">
        <v>155</v>
      </c>
      <c r="AU503" s="18" t="s">
        <v>86</v>
      </c>
    </row>
    <row r="504" spans="1:51" s="13" customFormat="1" ht="12">
      <c r="A504" s="13"/>
      <c r="B504" s="227"/>
      <c r="C504" s="228"/>
      <c r="D504" s="218" t="s">
        <v>182</v>
      </c>
      <c r="E504" s="229" t="s">
        <v>37</v>
      </c>
      <c r="F504" s="230" t="s">
        <v>1218</v>
      </c>
      <c r="G504" s="228"/>
      <c r="H504" s="231">
        <v>207.7</v>
      </c>
      <c r="I504" s="232"/>
      <c r="J504" s="228"/>
      <c r="K504" s="228"/>
      <c r="L504" s="233"/>
      <c r="M504" s="234"/>
      <c r="N504" s="235"/>
      <c r="O504" s="235"/>
      <c r="P504" s="235"/>
      <c r="Q504" s="235"/>
      <c r="R504" s="235"/>
      <c r="S504" s="235"/>
      <c r="T504" s="236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37" t="s">
        <v>182</v>
      </c>
      <c r="AU504" s="237" t="s">
        <v>86</v>
      </c>
      <c r="AV504" s="13" t="s">
        <v>86</v>
      </c>
      <c r="AW504" s="13" t="s">
        <v>38</v>
      </c>
      <c r="AX504" s="13" t="s">
        <v>77</v>
      </c>
      <c r="AY504" s="237" t="s">
        <v>149</v>
      </c>
    </row>
    <row r="505" spans="1:51" s="14" customFormat="1" ht="12">
      <c r="A505" s="14"/>
      <c r="B505" s="238"/>
      <c r="C505" s="239"/>
      <c r="D505" s="218" t="s">
        <v>182</v>
      </c>
      <c r="E505" s="240" t="s">
        <v>37</v>
      </c>
      <c r="F505" s="241" t="s">
        <v>187</v>
      </c>
      <c r="G505" s="239"/>
      <c r="H505" s="242">
        <v>207.7</v>
      </c>
      <c r="I505" s="243"/>
      <c r="J505" s="239"/>
      <c r="K505" s="239"/>
      <c r="L505" s="244"/>
      <c r="M505" s="245"/>
      <c r="N505" s="246"/>
      <c r="O505" s="246"/>
      <c r="P505" s="246"/>
      <c r="Q505" s="246"/>
      <c r="R505" s="246"/>
      <c r="S505" s="246"/>
      <c r="T505" s="247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48" t="s">
        <v>182</v>
      </c>
      <c r="AU505" s="248" t="s">
        <v>86</v>
      </c>
      <c r="AV505" s="14" t="s">
        <v>148</v>
      </c>
      <c r="AW505" s="14" t="s">
        <v>38</v>
      </c>
      <c r="AX505" s="14" t="s">
        <v>21</v>
      </c>
      <c r="AY505" s="248" t="s">
        <v>149</v>
      </c>
    </row>
    <row r="506" spans="1:65" s="2" customFormat="1" ht="16.5" customHeight="1">
      <c r="A506" s="39"/>
      <c r="B506" s="40"/>
      <c r="C506" s="205" t="s">
        <v>606</v>
      </c>
      <c r="D506" s="205" t="s">
        <v>151</v>
      </c>
      <c r="E506" s="206" t="s">
        <v>1219</v>
      </c>
      <c r="F506" s="207" t="s">
        <v>1220</v>
      </c>
      <c r="G506" s="208" t="s">
        <v>174</v>
      </c>
      <c r="H506" s="209">
        <v>190.88</v>
      </c>
      <c r="I506" s="210"/>
      <c r="J506" s="211">
        <f>ROUND(I506*H506,2)</f>
        <v>0</v>
      </c>
      <c r="K506" s="207" t="s">
        <v>37</v>
      </c>
      <c r="L506" s="45"/>
      <c r="M506" s="212" t="s">
        <v>37</v>
      </c>
      <c r="N506" s="213" t="s">
        <v>50</v>
      </c>
      <c r="O506" s="85"/>
      <c r="P506" s="214">
        <f>O506*H506</f>
        <v>0</v>
      </c>
      <c r="Q506" s="214">
        <v>0</v>
      </c>
      <c r="R506" s="214">
        <f>Q506*H506</f>
        <v>0</v>
      </c>
      <c r="S506" s="214">
        <v>0</v>
      </c>
      <c r="T506" s="215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16" t="s">
        <v>148</v>
      </c>
      <c r="AT506" s="216" t="s">
        <v>151</v>
      </c>
      <c r="AU506" s="216" t="s">
        <v>86</v>
      </c>
      <c r="AY506" s="18" t="s">
        <v>149</v>
      </c>
      <c r="BE506" s="217">
        <f>IF(N506="základní",J506,0)</f>
        <v>0</v>
      </c>
      <c r="BF506" s="217">
        <f>IF(N506="snížená",J506,0)</f>
        <v>0</v>
      </c>
      <c r="BG506" s="217">
        <f>IF(N506="zákl. přenesená",J506,0)</f>
        <v>0</v>
      </c>
      <c r="BH506" s="217">
        <f>IF(N506="sníž. přenesená",J506,0)</f>
        <v>0</v>
      </c>
      <c r="BI506" s="217">
        <f>IF(N506="nulová",J506,0)</f>
        <v>0</v>
      </c>
      <c r="BJ506" s="18" t="s">
        <v>148</v>
      </c>
      <c r="BK506" s="217">
        <f>ROUND(I506*H506,2)</f>
        <v>0</v>
      </c>
      <c r="BL506" s="18" t="s">
        <v>148</v>
      </c>
      <c r="BM506" s="216" t="s">
        <v>1221</v>
      </c>
    </row>
    <row r="507" spans="1:47" s="2" customFormat="1" ht="12">
      <c r="A507" s="39"/>
      <c r="B507" s="40"/>
      <c r="C507" s="41"/>
      <c r="D507" s="218" t="s">
        <v>155</v>
      </c>
      <c r="E507" s="41"/>
      <c r="F507" s="219" t="s">
        <v>1220</v>
      </c>
      <c r="G507" s="41"/>
      <c r="H507" s="41"/>
      <c r="I507" s="220"/>
      <c r="J507" s="41"/>
      <c r="K507" s="41"/>
      <c r="L507" s="45"/>
      <c r="M507" s="221"/>
      <c r="N507" s="222"/>
      <c r="O507" s="85"/>
      <c r="P507" s="85"/>
      <c r="Q507" s="85"/>
      <c r="R507" s="85"/>
      <c r="S507" s="85"/>
      <c r="T507" s="86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T507" s="18" t="s">
        <v>155</v>
      </c>
      <c r="AU507" s="18" t="s">
        <v>86</v>
      </c>
    </row>
    <row r="508" spans="1:65" s="2" customFormat="1" ht="16.5" customHeight="1">
      <c r="A508" s="39"/>
      <c r="B508" s="40"/>
      <c r="C508" s="205" t="s">
        <v>1222</v>
      </c>
      <c r="D508" s="205" t="s">
        <v>151</v>
      </c>
      <c r="E508" s="206" t="s">
        <v>1223</v>
      </c>
      <c r="F508" s="207" t="s">
        <v>1224</v>
      </c>
      <c r="G508" s="208" t="s">
        <v>174</v>
      </c>
      <c r="H508" s="209">
        <v>207.7</v>
      </c>
      <c r="I508" s="210"/>
      <c r="J508" s="211">
        <f>ROUND(I508*H508,2)</f>
        <v>0</v>
      </c>
      <c r="K508" s="207" t="s">
        <v>37</v>
      </c>
      <c r="L508" s="45"/>
      <c r="M508" s="212" t="s">
        <v>37</v>
      </c>
      <c r="N508" s="213" t="s">
        <v>50</v>
      </c>
      <c r="O508" s="85"/>
      <c r="P508" s="214">
        <f>O508*H508</f>
        <v>0</v>
      </c>
      <c r="Q508" s="214">
        <v>0</v>
      </c>
      <c r="R508" s="214">
        <f>Q508*H508</f>
        <v>0</v>
      </c>
      <c r="S508" s="214">
        <v>0</v>
      </c>
      <c r="T508" s="215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16" t="s">
        <v>148</v>
      </c>
      <c r="AT508" s="216" t="s">
        <v>151</v>
      </c>
      <c r="AU508" s="216" t="s">
        <v>86</v>
      </c>
      <c r="AY508" s="18" t="s">
        <v>149</v>
      </c>
      <c r="BE508" s="217">
        <f>IF(N508="základní",J508,0)</f>
        <v>0</v>
      </c>
      <c r="BF508" s="217">
        <f>IF(N508="snížená",J508,0)</f>
        <v>0</v>
      </c>
      <c r="BG508" s="217">
        <f>IF(N508="zákl. přenesená",J508,0)</f>
        <v>0</v>
      </c>
      <c r="BH508" s="217">
        <f>IF(N508="sníž. přenesená",J508,0)</f>
        <v>0</v>
      </c>
      <c r="BI508" s="217">
        <f>IF(N508="nulová",J508,0)</f>
        <v>0</v>
      </c>
      <c r="BJ508" s="18" t="s">
        <v>148</v>
      </c>
      <c r="BK508" s="217">
        <f>ROUND(I508*H508,2)</f>
        <v>0</v>
      </c>
      <c r="BL508" s="18" t="s">
        <v>148</v>
      </c>
      <c r="BM508" s="216" t="s">
        <v>1225</v>
      </c>
    </row>
    <row r="509" spans="1:47" s="2" customFormat="1" ht="12">
      <c r="A509" s="39"/>
      <c r="B509" s="40"/>
      <c r="C509" s="41"/>
      <c r="D509" s="218" t="s">
        <v>155</v>
      </c>
      <c r="E509" s="41"/>
      <c r="F509" s="219" t="s">
        <v>1224</v>
      </c>
      <c r="G509" s="41"/>
      <c r="H509" s="41"/>
      <c r="I509" s="220"/>
      <c r="J509" s="41"/>
      <c r="K509" s="41"/>
      <c r="L509" s="45"/>
      <c r="M509" s="221"/>
      <c r="N509" s="222"/>
      <c r="O509" s="85"/>
      <c r="P509" s="85"/>
      <c r="Q509" s="85"/>
      <c r="R509" s="85"/>
      <c r="S509" s="85"/>
      <c r="T509" s="86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T509" s="18" t="s">
        <v>155</v>
      </c>
      <c r="AU509" s="18" t="s">
        <v>86</v>
      </c>
    </row>
    <row r="510" spans="1:65" s="2" customFormat="1" ht="16.5" customHeight="1">
      <c r="A510" s="39"/>
      <c r="B510" s="40"/>
      <c r="C510" s="205" t="s">
        <v>609</v>
      </c>
      <c r="D510" s="205" t="s">
        <v>151</v>
      </c>
      <c r="E510" s="206" t="s">
        <v>1226</v>
      </c>
      <c r="F510" s="207" t="s">
        <v>1227</v>
      </c>
      <c r="G510" s="208" t="s">
        <v>1228</v>
      </c>
      <c r="H510" s="209">
        <v>120</v>
      </c>
      <c r="I510" s="210"/>
      <c r="J510" s="211">
        <f>ROUND(I510*H510,2)</f>
        <v>0</v>
      </c>
      <c r="K510" s="207" t="s">
        <v>37</v>
      </c>
      <c r="L510" s="45"/>
      <c r="M510" s="212" t="s">
        <v>37</v>
      </c>
      <c r="N510" s="213" t="s">
        <v>50</v>
      </c>
      <c r="O510" s="85"/>
      <c r="P510" s="214">
        <f>O510*H510</f>
        <v>0</v>
      </c>
      <c r="Q510" s="214">
        <v>0</v>
      </c>
      <c r="R510" s="214">
        <f>Q510*H510</f>
        <v>0</v>
      </c>
      <c r="S510" s="214">
        <v>0</v>
      </c>
      <c r="T510" s="215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16" t="s">
        <v>148</v>
      </c>
      <c r="AT510" s="216" t="s">
        <v>151</v>
      </c>
      <c r="AU510" s="216" t="s">
        <v>86</v>
      </c>
      <c r="AY510" s="18" t="s">
        <v>149</v>
      </c>
      <c r="BE510" s="217">
        <f>IF(N510="základní",J510,0)</f>
        <v>0</v>
      </c>
      <c r="BF510" s="217">
        <f>IF(N510="snížená",J510,0)</f>
        <v>0</v>
      </c>
      <c r="BG510" s="217">
        <f>IF(N510="zákl. přenesená",J510,0)</f>
        <v>0</v>
      </c>
      <c r="BH510" s="217">
        <f>IF(N510="sníž. přenesená",J510,0)</f>
        <v>0</v>
      </c>
      <c r="BI510" s="217">
        <f>IF(N510="nulová",J510,0)</f>
        <v>0</v>
      </c>
      <c r="BJ510" s="18" t="s">
        <v>148</v>
      </c>
      <c r="BK510" s="217">
        <f>ROUND(I510*H510,2)</f>
        <v>0</v>
      </c>
      <c r="BL510" s="18" t="s">
        <v>148</v>
      </c>
      <c r="BM510" s="216" t="s">
        <v>1229</v>
      </c>
    </row>
    <row r="511" spans="1:47" s="2" customFormat="1" ht="12">
      <c r="A511" s="39"/>
      <c r="B511" s="40"/>
      <c r="C511" s="41"/>
      <c r="D511" s="218" t="s">
        <v>155</v>
      </c>
      <c r="E511" s="41"/>
      <c r="F511" s="219" t="s">
        <v>1227</v>
      </c>
      <c r="G511" s="41"/>
      <c r="H511" s="41"/>
      <c r="I511" s="220"/>
      <c r="J511" s="41"/>
      <c r="K511" s="41"/>
      <c r="L511" s="45"/>
      <c r="M511" s="221"/>
      <c r="N511" s="222"/>
      <c r="O511" s="85"/>
      <c r="P511" s="85"/>
      <c r="Q511" s="85"/>
      <c r="R511" s="85"/>
      <c r="S511" s="85"/>
      <c r="T511" s="86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T511" s="18" t="s">
        <v>155</v>
      </c>
      <c r="AU511" s="18" t="s">
        <v>86</v>
      </c>
    </row>
    <row r="512" spans="1:63" s="12" customFormat="1" ht="22.8" customHeight="1">
      <c r="A512" s="12"/>
      <c r="B512" s="189"/>
      <c r="C512" s="190"/>
      <c r="D512" s="191" t="s">
        <v>76</v>
      </c>
      <c r="E512" s="203" t="s">
        <v>1230</v>
      </c>
      <c r="F512" s="203" t="s">
        <v>1231</v>
      </c>
      <c r="G512" s="190"/>
      <c r="H512" s="190"/>
      <c r="I512" s="193"/>
      <c r="J512" s="204">
        <f>BK512</f>
        <v>0</v>
      </c>
      <c r="K512" s="190"/>
      <c r="L512" s="195"/>
      <c r="M512" s="196"/>
      <c r="N512" s="197"/>
      <c r="O512" s="197"/>
      <c r="P512" s="198">
        <f>SUM(P513:P514)</f>
        <v>0</v>
      </c>
      <c r="Q512" s="197"/>
      <c r="R512" s="198">
        <f>SUM(R513:R514)</f>
        <v>0</v>
      </c>
      <c r="S512" s="197"/>
      <c r="T512" s="199">
        <f>SUM(T513:T514)</f>
        <v>0</v>
      </c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R512" s="200" t="s">
        <v>21</v>
      </c>
      <c r="AT512" s="201" t="s">
        <v>76</v>
      </c>
      <c r="AU512" s="201" t="s">
        <v>21</v>
      </c>
      <c r="AY512" s="200" t="s">
        <v>149</v>
      </c>
      <c r="BK512" s="202">
        <f>SUM(BK513:BK514)</f>
        <v>0</v>
      </c>
    </row>
    <row r="513" spans="1:65" s="2" customFormat="1" ht="16.5" customHeight="1">
      <c r="A513" s="39"/>
      <c r="B513" s="40"/>
      <c r="C513" s="205" t="s">
        <v>1232</v>
      </c>
      <c r="D513" s="205" t="s">
        <v>151</v>
      </c>
      <c r="E513" s="206" t="s">
        <v>1233</v>
      </c>
      <c r="F513" s="207" t="s">
        <v>820</v>
      </c>
      <c r="G513" s="208" t="s">
        <v>340</v>
      </c>
      <c r="H513" s="209">
        <v>1219.914</v>
      </c>
      <c r="I513" s="210"/>
      <c r="J513" s="211">
        <f>ROUND(I513*H513,2)</f>
        <v>0</v>
      </c>
      <c r="K513" s="207" t="s">
        <v>37</v>
      </c>
      <c r="L513" s="45"/>
      <c r="M513" s="212" t="s">
        <v>37</v>
      </c>
      <c r="N513" s="213" t="s">
        <v>50</v>
      </c>
      <c r="O513" s="85"/>
      <c r="P513" s="214">
        <f>O513*H513</f>
        <v>0</v>
      </c>
      <c r="Q513" s="214">
        <v>0</v>
      </c>
      <c r="R513" s="214">
        <f>Q513*H513</f>
        <v>0</v>
      </c>
      <c r="S513" s="214">
        <v>0</v>
      </c>
      <c r="T513" s="215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16" t="s">
        <v>148</v>
      </c>
      <c r="AT513" s="216" t="s">
        <v>151</v>
      </c>
      <c r="AU513" s="216" t="s">
        <v>86</v>
      </c>
      <c r="AY513" s="18" t="s">
        <v>149</v>
      </c>
      <c r="BE513" s="217">
        <f>IF(N513="základní",J513,0)</f>
        <v>0</v>
      </c>
      <c r="BF513" s="217">
        <f>IF(N513="snížená",J513,0)</f>
        <v>0</v>
      </c>
      <c r="BG513" s="217">
        <f>IF(N513="zákl. přenesená",J513,0)</f>
        <v>0</v>
      </c>
      <c r="BH513" s="217">
        <f>IF(N513="sníž. přenesená",J513,0)</f>
        <v>0</v>
      </c>
      <c r="BI513" s="217">
        <f>IF(N513="nulová",J513,0)</f>
        <v>0</v>
      </c>
      <c r="BJ513" s="18" t="s">
        <v>148</v>
      </c>
      <c r="BK513" s="217">
        <f>ROUND(I513*H513,2)</f>
        <v>0</v>
      </c>
      <c r="BL513" s="18" t="s">
        <v>148</v>
      </c>
      <c r="BM513" s="216" t="s">
        <v>1234</v>
      </c>
    </row>
    <row r="514" spans="1:47" s="2" customFormat="1" ht="12">
      <c r="A514" s="39"/>
      <c r="B514" s="40"/>
      <c r="C514" s="41"/>
      <c r="D514" s="218" t="s">
        <v>155</v>
      </c>
      <c r="E514" s="41"/>
      <c r="F514" s="219" t="s">
        <v>820</v>
      </c>
      <c r="G514" s="41"/>
      <c r="H514" s="41"/>
      <c r="I514" s="220"/>
      <c r="J514" s="41"/>
      <c r="K514" s="41"/>
      <c r="L514" s="45"/>
      <c r="M514" s="221"/>
      <c r="N514" s="222"/>
      <c r="O514" s="85"/>
      <c r="P514" s="85"/>
      <c r="Q514" s="85"/>
      <c r="R514" s="85"/>
      <c r="S514" s="85"/>
      <c r="T514" s="86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T514" s="18" t="s">
        <v>155</v>
      </c>
      <c r="AU514" s="18" t="s">
        <v>86</v>
      </c>
    </row>
    <row r="515" spans="1:63" s="12" customFormat="1" ht="25.9" customHeight="1">
      <c r="A515" s="12"/>
      <c r="B515" s="189"/>
      <c r="C515" s="190"/>
      <c r="D515" s="191" t="s">
        <v>76</v>
      </c>
      <c r="E515" s="192" t="s">
        <v>1235</v>
      </c>
      <c r="F515" s="192" t="s">
        <v>1236</v>
      </c>
      <c r="G515" s="190"/>
      <c r="H515" s="190"/>
      <c r="I515" s="193"/>
      <c r="J515" s="194">
        <f>BK515</f>
        <v>0</v>
      </c>
      <c r="K515" s="190"/>
      <c r="L515" s="195"/>
      <c r="M515" s="196"/>
      <c r="N515" s="197"/>
      <c r="O515" s="197"/>
      <c r="P515" s="198">
        <f>P516+P557+P584+P805+P810+P837+P846+P871+P890+P917+P924+P963+P1024+P1075+P1130+P1227+P1342+P1355+P1384+P1413+P1422+P1439+P1456+P1473+P1490+P1513+P1536+P1545+P1578+P1630+P1663+P1782+P1831+P1856+P1875+P1898+P1913</f>
        <v>0</v>
      </c>
      <c r="Q515" s="197"/>
      <c r="R515" s="198">
        <f>R516+R557+R584+R805+R810+R837+R846+R871+R890+R917+R924+R963+R1024+R1075+R1130+R1227+R1342+R1355+R1384+R1413+R1422+R1439+R1456+R1473+R1490+R1513+R1536+R1545+R1578+R1630+R1663+R1782+R1831+R1856+R1875+R1898+R1913</f>
        <v>0</v>
      </c>
      <c r="S515" s="197"/>
      <c r="T515" s="199">
        <f>T516+T557+T584+T805+T810+T837+T846+T871+T890+T917+T924+T963+T1024+T1075+T1130+T1227+T1342+T1355+T1384+T1413+T1422+T1439+T1456+T1473+T1490+T1513+T1536+T1545+T1578+T1630+T1663+T1782+T1831+T1856+T1875+T1898+T1913</f>
        <v>0</v>
      </c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R515" s="200" t="s">
        <v>86</v>
      </c>
      <c r="AT515" s="201" t="s">
        <v>76</v>
      </c>
      <c r="AU515" s="201" t="s">
        <v>77</v>
      </c>
      <c r="AY515" s="200" t="s">
        <v>149</v>
      </c>
      <c r="BK515" s="202">
        <f>BK516+BK557+BK584+BK805+BK810+BK837+BK846+BK871+BK890+BK917+BK924+BK963+BK1024+BK1075+BK1130+BK1227+BK1342+BK1355+BK1384+BK1413+BK1422+BK1439+BK1456+BK1473+BK1490+BK1513+BK1536+BK1545+BK1578+BK1630+BK1663+BK1782+BK1831+BK1856+BK1875+BK1898+BK1913</f>
        <v>0</v>
      </c>
    </row>
    <row r="516" spans="1:63" s="12" customFormat="1" ht="22.8" customHeight="1">
      <c r="A516" s="12"/>
      <c r="B516" s="189"/>
      <c r="C516" s="190"/>
      <c r="D516" s="191" t="s">
        <v>76</v>
      </c>
      <c r="E516" s="203" t="s">
        <v>1237</v>
      </c>
      <c r="F516" s="203" t="s">
        <v>1238</v>
      </c>
      <c r="G516" s="190"/>
      <c r="H516" s="190"/>
      <c r="I516" s="193"/>
      <c r="J516" s="204">
        <f>BK516</f>
        <v>0</v>
      </c>
      <c r="K516" s="190"/>
      <c r="L516" s="195"/>
      <c r="M516" s="196"/>
      <c r="N516" s="197"/>
      <c r="O516" s="197"/>
      <c r="P516" s="198">
        <f>SUM(P517:P556)</f>
        <v>0</v>
      </c>
      <c r="Q516" s="197"/>
      <c r="R516" s="198">
        <f>SUM(R517:R556)</f>
        <v>0</v>
      </c>
      <c r="S516" s="197"/>
      <c r="T516" s="199">
        <f>SUM(T517:T556)</f>
        <v>0</v>
      </c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R516" s="200" t="s">
        <v>86</v>
      </c>
      <c r="AT516" s="201" t="s">
        <v>76</v>
      </c>
      <c r="AU516" s="201" t="s">
        <v>21</v>
      </c>
      <c r="AY516" s="200" t="s">
        <v>149</v>
      </c>
      <c r="BK516" s="202">
        <f>SUM(BK517:BK556)</f>
        <v>0</v>
      </c>
    </row>
    <row r="517" spans="1:65" s="2" customFormat="1" ht="16.5" customHeight="1">
      <c r="A517" s="39"/>
      <c r="B517" s="40"/>
      <c r="C517" s="205" t="s">
        <v>613</v>
      </c>
      <c r="D517" s="205" t="s">
        <v>151</v>
      </c>
      <c r="E517" s="206" t="s">
        <v>1239</v>
      </c>
      <c r="F517" s="207" t="s">
        <v>1240</v>
      </c>
      <c r="G517" s="208" t="s">
        <v>174</v>
      </c>
      <c r="H517" s="209">
        <v>11.9</v>
      </c>
      <c r="I517" s="210"/>
      <c r="J517" s="211">
        <f>ROUND(I517*H517,2)</f>
        <v>0</v>
      </c>
      <c r="K517" s="207" t="s">
        <v>37</v>
      </c>
      <c r="L517" s="45"/>
      <c r="M517" s="212" t="s">
        <v>37</v>
      </c>
      <c r="N517" s="213" t="s">
        <v>50</v>
      </c>
      <c r="O517" s="85"/>
      <c r="P517" s="214">
        <f>O517*H517</f>
        <v>0</v>
      </c>
      <c r="Q517" s="214">
        <v>0</v>
      </c>
      <c r="R517" s="214">
        <f>Q517*H517</f>
        <v>0</v>
      </c>
      <c r="S517" s="214">
        <v>0</v>
      </c>
      <c r="T517" s="215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16" t="s">
        <v>239</v>
      </c>
      <c r="AT517" s="216" t="s">
        <v>151</v>
      </c>
      <c r="AU517" s="216" t="s">
        <v>86</v>
      </c>
      <c r="AY517" s="18" t="s">
        <v>149</v>
      </c>
      <c r="BE517" s="217">
        <f>IF(N517="základní",J517,0)</f>
        <v>0</v>
      </c>
      <c r="BF517" s="217">
        <f>IF(N517="snížená",J517,0)</f>
        <v>0</v>
      </c>
      <c r="BG517" s="217">
        <f>IF(N517="zákl. přenesená",J517,0)</f>
        <v>0</v>
      </c>
      <c r="BH517" s="217">
        <f>IF(N517="sníž. přenesená",J517,0)</f>
        <v>0</v>
      </c>
      <c r="BI517" s="217">
        <f>IF(N517="nulová",J517,0)</f>
        <v>0</v>
      </c>
      <c r="BJ517" s="18" t="s">
        <v>148</v>
      </c>
      <c r="BK517" s="217">
        <f>ROUND(I517*H517,2)</f>
        <v>0</v>
      </c>
      <c r="BL517" s="18" t="s">
        <v>239</v>
      </c>
      <c r="BM517" s="216" t="s">
        <v>1241</v>
      </c>
    </row>
    <row r="518" spans="1:47" s="2" customFormat="1" ht="12">
      <c r="A518" s="39"/>
      <c r="B518" s="40"/>
      <c r="C518" s="41"/>
      <c r="D518" s="218" t="s">
        <v>155</v>
      </c>
      <c r="E518" s="41"/>
      <c r="F518" s="219" t="s">
        <v>1240</v>
      </c>
      <c r="G518" s="41"/>
      <c r="H518" s="41"/>
      <c r="I518" s="220"/>
      <c r="J518" s="41"/>
      <c r="K518" s="41"/>
      <c r="L518" s="45"/>
      <c r="M518" s="221"/>
      <c r="N518" s="222"/>
      <c r="O518" s="85"/>
      <c r="P518" s="85"/>
      <c r="Q518" s="85"/>
      <c r="R518" s="85"/>
      <c r="S518" s="85"/>
      <c r="T518" s="86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T518" s="18" t="s">
        <v>155</v>
      </c>
      <c r="AU518" s="18" t="s">
        <v>86</v>
      </c>
    </row>
    <row r="519" spans="1:51" s="13" customFormat="1" ht="12">
      <c r="A519" s="13"/>
      <c r="B519" s="227"/>
      <c r="C519" s="228"/>
      <c r="D519" s="218" t="s">
        <v>182</v>
      </c>
      <c r="E519" s="229" t="s">
        <v>37</v>
      </c>
      <c r="F519" s="230" t="s">
        <v>1242</v>
      </c>
      <c r="G519" s="228"/>
      <c r="H519" s="231">
        <v>11.9</v>
      </c>
      <c r="I519" s="232"/>
      <c r="J519" s="228"/>
      <c r="K519" s="228"/>
      <c r="L519" s="233"/>
      <c r="M519" s="234"/>
      <c r="N519" s="235"/>
      <c r="O519" s="235"/>
      <c r="P519" s="235"/>
      <c r="Q519" s="235"/>
      <c r="R519" s="235"/>
      <c r="S519" s="235"/>
      <c r="T519" s="236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37" t="s">
        <v>182</v>
      </c>
      <c r="AU519" s="237" t="s">
        <v>86</v>
      </c>
      <c r="AV519" s="13" t="s">
        <v>86</v>
      </c>
      <c r="AW519" s="13" t="s">
        <v>38</v>
      </c>
      <c r="AX519" s="13" t="s">
        <v>77</v>
      </c>
      <c r="AY519" s="237" t="s">
        <v>149</v>
      </c>
    </row>
    <row r="520" spans="1:51" s="14" customFormat="1" ht="12">
      <c r="A520" s="14"/>
      <c r="B520" s="238"/>
      <c r="C520" s="239"/>
      <c r="D520" s="218" t="s">
        <v>182</v>
      </c>
      <c r="E520" s="240" t="s">
        <v>37</v>
      </c>
      <c r="F520" s="241" t="s">
        <v>187</v>
      </c>
      <c r="G520" s="239"/>
      <c r="H520" s="242">
        <v>11.9</v>
      </c>
      <c r="I520" s="243"/>
      <c r="J520" s="239"/>
      <c r="K520" s="239"/>
      <c r="L520" s="244"/>
      <c r="M520" s="245"/>
      <c r="N520" s="246"/>
      <c r="O520" s="246"/>
      <c r="P520" s="246"/>
      <c r="Q520" s="246"/>
      <c r="R520" s="246"/>
      <c r="S520" s="246"/>
      <c r="T520" s="247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48" t="s">
        <v>182</v>
      </c>
      <c r="AU520" s="248" t="s">
        <v>86</v>
      </c>
      <c r="AV520" s="14" t="s">
        <v>148</v>
      </c>
      <c r="AW520" s="14" t="s">
        <v>38</v>
      </c>
      <c r="AX520" s="14" t="s">
        <v>21</v>
      </c>
      <c r="AY520" s="248" t="s">
        <v>149</v>
      </c>
    </row>
    <row r="521" spans="1:65" s="2" customFormat="1" ht="12">
      <c r="A521" s="39"/>
      <c r="B521" s="40"/>
      <c r="C521" s="205" t="s">
        <v>1243</v>
      </c>
      <c r="D521" s="205" t="s">
        <v>151</v>
      </c>
      <c r="E521" s="206" t="s">
        <v>1244</v>
      </c>
      <c r="F521" s="207" t="s">
        <v>1245</v>
      </c>
      <c r="G521" s="208" t="s">
        <v>174</v>
      </c>
      <c r="H521" s="209">
        <v>459.125</v>
      </c>
      <c r="I521" s="210"/>
      <c r="J521" s="211">
        <f>ROUND(I521*H521,2)</f>
        <v>0</v>
      </c>
      <c r="K521" s="207" t="s">
        <v>37</v>
      </c>
      <c r="L521" s="45"/>
      <c r="M521" s="212" t="s">
        <v>37</v>
      </c>
      <c r="N521" s="213" t="s">
        <v>50</v>
      </c>
      <c r="O521" s="85"/>
      <c r="P521" s="214">
        <f>O521*H521</f>
        <v>0</v>
      </c>
      <c r="Q521" s="214">
        <v>0</v>
      </c>
      <c r="R521" s="214">
        <f>Q521*H521</f>
        <v>0</v>
      </c>
      <c r="S521" s="214">
        <v>0</v>
      </c>
      <c r="T521" s="215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16" t="s">
        <v>239</v>
      </c>
      <c r="AT521" s="216" t="s">
        <v>151</v>
      </c>
      <c r="AU521" s="216" t="s">
        <v>86</v>
      </c>
      <c r="AY521" s="18" t="s">
        <v>149</v>
      </c>
      <c r="BE521" s="217">
        <f>IF(N521="základní",J521,0)</f>
        <v>0</v>
      </c>
      <c r="BF521" s="217">
        <f>IF(N521="snížená",J521,0)</f>
        <v>0</v>
      </c>
      <c r="BG521" s="217">
        <f>IF(N521="zákl. přenesená",J521,0)</f>
        <v>0</v>
      </c>
      <c r="BH521" s="217">
        <f>IF(N521="sníž. přenesená",J521,0)</f>
        <v>0</v>
      </c>
      <c r="BI521" s="217">
        <f>IF(N521="nulová",J521,0)</f>
        <v>0</v>
      </c>
      <c r="BJ521" s="18" t="s">
        <v>148</v>
      </c>
      <c r="BK521" s="217">
        <f>ROUND(I521*H521,2)</f>
        <v>0</v>
      </c>
      <c r="BL521" s="18" t="s">
        <v>239</v>
      </c>
      <c r="BM521" s="216" t="s">
        <v>1246</v>
      </c>
    </row>
    <row r="522" spans="1:47" s="2" customFormat="1" ht="12">
      <c r="A522" s="39"/>
      <c r="B522" s="40"/>
      <c r="C522" s="41"/>
      <c r="D522" s="218" t="s">
        <v>155</v>
      </c>
      <c r="E522" s="41"/>
      <c r="F522" s="219" t="s">
        <v>1245</v>
      </c>
      <c r="G522" s="41"/>
      <c r="H522" s="41"/>
      <c r="I522" s="220"/>
      <c r="J522" s="41"/>
      <c r="K522" s="41"/>
      <c r="L522" s="45"/>
      <c r="M522" s="221"/>
      <c r="N522" s="222"/>
      <c r="O522" s="85"/>
      <c r="P522" s="85"/>
      <c r="Q522" s="85"/>
      <c r="R522" s="85"/>
      <c r="S522" s="85"/>
      <c r="T522" s="86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T522" s="18" t="s">
        <v>155</v>
      </c>
      <c r="AU522" s="18" t="s">
        <v>86</v>
      </c>
    </row>
    <row r="523" spans="1:51" s="13" customFormat="1" ht="12">
      <c r="A523" s="13"/>
      <c r="B523" s="227"/>
      <c r="C523" s="228"/>
      <c r="D523" s="218" t="s">
        <v>182</v>
      </c>
      <c r="E523" s="229" t="s">
        <v>37</v>
      </c>
      <c r="F523" s="230" t="s">
        <v>1247</v>
      </c>
      <c r="G523" s="228"/>
      <c r="H523" s="231">
        <v>459.125</v>
      </c>
      <c r="I523" s="232"/>
      <c r="J523" s="228"/>
      <c r="K523" s="228"/>
      <c r="L523" s="233"/>
      <c r="M523" s="234"/>
      <c r="N523" s="235"/>
      <c r="O523" s="235"/>
      <c r="P523" s="235"/>
      <c r="Q523" s="235"/>
      <c r="R523" s="235"/>
      <c r="S523" s="235"/>
      <c r="T523" s="236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37" t="s">
        <v>182</v>
      </c>
      <c r="AU523" s="237" t="s">
        <v>86</v>
      </c>
      <c r="AV523" s="13" t="s">
        <v>86</v>
      </c>
      <c r="AW523" s="13" t="s">
        <v>38</v>
      </c>
      <c r="AX523" s="13" t="s">
        <v>77</v>
      </c>
      <c r="AY523" s="237" t="s">
        <v>149</v>
      </c>
    </row>
    <row r="524" spans="1:51" s="14" customFormat="1" ht="12">
      <c r="A524" s="14"/>
      <c r="B524" s="238"/>
      <c r="C524" s="239"/>
      <c r="D524" s="218" t="s">
        <v>182</v>
      </c>
      <c r="E524" s="240" t="s">
        <v>37</v>
      </c>
      <c r="F524" s="241" t="s">
        <v>187</v>
      </c>
      <c r="G524" s="239"/>
      <c r="H524" s="242">
        <v>459.125</v>
      </c>
      <c r="I524" s="243"/>
      <c r="J524" s="239"/>
      <c r="K524" s="239"/>
      <c r="L524" s="244"/>
      <c r="M524" s="245"/>
      <c r="N524" s="246"/>
      <c r="O524" s="246"/>
      <c r="P524" s="246"/>
      <c r="Q524" s="246"/>
      <c r="R524" s="246"/>
      <c r="S524" s="246"/>
      <c r="T524" s="247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48" t="s">
        <v>182</v>
      </c>
      <c r="AU524" s="248" t="s">
        <v>86</v>
      </c>
      <c r="AV524" s="14" t="s">
        <v>148</v>
      </c>
      <c r="AW524" s="14" t="s">
        <v>38</v>
      </c>
      <c r="AX524" s="14" t="s">
        <v>21</v>
      </c>
      <c r="AY524" s="248" t="s">
        <v>149</v>
      </c>
    </row>
    <row r="525" spans="1:65" s="2" customFormat="1" ht="16.5" customHeight="1">
      <c r="A525" s="39"/>
      <c r="B525" s="40"/>
      <c r="C525" s="249" t="s">
        <v>616</v>
      </c>
      <c r="D525" s="249" t="s">
        <v>252</v>
      </c>
      <c r="E525" s="250" t="s">
        <v>1248</v>
      </c>
      <c r="F525" s="251" t="s">
        <v>1249</v>
      </c>
      <c r="G525" s="252" t="s">
        <v>174</v>
      </c>
      <c r="H525" s="253">
        <v>527.994</v>
      </c>
      <c r="I525" s="254"/>
      <c r="J525" s="255">
        <f>ROUND(I525*H525,2)</f>
        <v>0</v>
      </c>
      <c r="K525" s="251" t="s">
        <v>37</v>
      </c>
      <c r="L525" s="256"/>
      <c r="M525" s="257" t="s">
        <v>37</v>
      </c>
      <c r="N525" s="258" t="s">
        <v>50</v>
      </c>
      <c r="O525" s="85"/>
      <c r="P525" s="214">
        <f>O525*H525</f>
        <v>0</v>
      </c>
      <c r="Q525" s="214">
        <v>0</v>
      </c>
      <c r="R525" s="214">
        <f>Q525*H525</f>
        <v>0</v>
      </c>
      <c r="S525" s="214">
        <v>0</v>
      </c>
      <c r="T525" s="215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16" t="s">
        <v>313</v>
      </c>
      <c r="AT525" s="216" t="s">
        <v>252</v>
      </c>
      <c r="AU525" s="216" t="s">
        <v>86</v>
      </c>
      <c r="AY525" s="18" t="s">
        <v>149</v>
      </c>
      <c r="BE525" s="217">
        <f>IF(N525="základní",J525,0)</f>
        <v>0</v>
      </c>
      <c r="BF525" s="217">
        <f>IF(N525="snížená",J525,0)</f>
        <v>0</v>
      </c>
      <c r="BG525" s="217">
        <f>IF(N525="zákl. přenesená",J525,0)</f>
        <v>0</v>
      </c>
      <c r="BH525" s="217">
        <f>IF(N525="sníž. přenesená",J525,0)</f>
        <v>0</v>
      </c>
      <c r="BI525" s="217">
        <f>IF(N525="nulová",J525,0)</f>
        <v>0</v>
      </c>
      <c r="BJ525" s="18" t="s">
        <v>148</v>
      </c>
      <c r="BK525" s="217">
        <f>ROUND(I525*H525,2)</f>
        <v>0</v>
      </c>
      <c r="BL525" s="18" t="s">
        <v>239</v>
      </c>
      <c r="BM525" s="216" t="s">
        <v>1250</v>
      </c>
    </row>
    <row r="526" spans="1:47" s="2" customFormat="1" ht="12">
      <c r="A526" s="39"/>
      <c r="B526" s="40"/>
      <c r="C526" s="41"/>
      <c r="D526" s="218" t="s">
        <v>155</v>
      </c>
      <c r="E526" s="41"/>
      <c r="F526" s="219" t="s">
        <v>1249</v>
      </c>
      <c r="G526" s="41"/>
      <c r="H526" s="41"/>
      <c r="I526" s="220"/>
      <c r="J526" s="41"/>
      <c r="K526" s="41"/>
      <c r="L526" s="45"/>
      <c r="M526" s="221"/>
      <c r="N526" s="222"/>
      <c r="O526" s="85"/>
      <c r="P526" s="85"/>
      <c r="Q526" s="85"/>
      <c r="R526" s="85"/>
      <c r="S526" s="85"/>
      <c r="T526" s="86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T526" s="18" t="s">
        <v>155</v>
      </c>
      <c r="AU526" s="18" t="s">
        <v>86</v>
      </c>
    </row>
    <row r="527" spans="1:65" s="2" customFormat="1" ht="16.5" customHeight="1">
      <c r="A527" s="39"/>
      <c r="B527" s="40"/>
      <c r="C527" s="205" t="s">
        <v>1251</v>
      </c>
      <c r="D527" s="205" t="s">
        <v>151</v>
      </c>
      <c r="E527" s="206" t="s">
        <v>1252</v>
      </c>
      <c r="F527" s="207" t="s">
        <v>1253</v>
      </c>
      <c r="G527" s="208" t="s">
        <v>174</v>
      </c>
      <c r="H527" s="209">
        <v>52.854</v>
      </c>
      <c r="I527" s="210"/>
      <c r="J527" s="211">
        <f>ROUND(I527*H527,2)</f>
        <v>0</v>
      </c>
      <c r="K527" s="207" t="s">
        <v>37</v>
      </c>
      <c r="L527" s="45"/>
      <c r="M527" s="212" t="s">
        <v>37</v>
      </c>
      <c r="N527" s="213" t="s">
        <v>50</v>
      </c>
      <c r="O527" s="85"/>
      <c r="P527" s="214">
        <f>O527*H527</f>
        <v>0</v>
      </c>
      <c r="Q527" s="214">
        <v>0</v>
      </c>
      <c r="R527" s="214">
        <f>Q527*H527</f>
        <v>0</v>
      </c>
      <c r="S527" s="214">
        <v>0</v>
      </c>
      <c r="T527" s="215">
        <f>S527*H527</f>
        <v>0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16" t="s">
        <v>239</v>
      </c>
      <c r="AT527" s="216" t="s">
        <v>151</v>
      </c>
      <c r="AU527" s="216" t="s">
        <v>86</v>
      </c>
      <c r="AY527" s="18" t="s">
        <v>149</v>
      </c>
      <c r="BE527" s="217">
        <f>IF(N527="základní",J527,0)</f>
        <v>0</v>
      </c>
      <c r="BF527" s="217">
        <f>IF(N527="snížená",J527,0)</f>
        <v>0</v>
      </c>
      <c r="BG527" s="217">
        <f>IF(N527="zákl. přenesená",J527,0)</f>
        <v>0</v>
      </c>
      <c r="BH527" s="217">
        <f>IF(N527="sníž. přenesená",J527,0)</f>
        <v>0</v>
      </c>
      <c r="BI527" s="217">
        <f>IF(N527="nulová",J527,0)</f>
        <v>0</v>
      </c>
      <c r="BJ527" s="18" t="s">
        <v>148</v>
      </c>
      <c r="BK527" s="217">
        <f>ROUND(I527*H527,2)</f>
        <v>0</v>
      </c>
      <c r="BL527" s="18" t="s">
        <v>239</v>
      </c>
      <c r="BM527" s="216" t="s">
        <v>1254</v>
      </c>
    </row>
    <row r="528" spans="1:47" s="2" customFormat="1" ht="12">
      <c r="A528" s="39"/>
      <c r="B528" s="40"/>
      <c r="C528" s="41"/>
      <c r="D528" s="218" t="s">
        <v>155</v>
      </c>
      <c r="E528" s="41"/>
      <c r="F528" s="219" t="s">
        <v>1253</v>
      </c>
      <c r="G528" s="41"/>
      <c r="H528" s="41"/>
      <c r="I528" s="220"/>
      <c r="J528" s="41"/>
      <c r="K528" s="41"/>
      <c r="L528" s="45"/>
      <c r="M528" s="221"/>
      <c r="N528" s="222"/>
      <c r="O528" s="85"/>
      <c r="P528" s="85"/>
      <c r="Q528" s="85"/>
      <c r="R528" s="85"/>
      <c r="S528" s="85"/>
      <c r="T528" s="86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T528" s="18" t="s">
        <v>155</v>
      </c>
      <c r="AU528" s="18" t="s">
        <v>86</v>
      </c>
    </row>
    <row r="529" spans="1:51" s="13" customFormat="1" ht="12">
      <c r="A529" s="13"/>
      <c r="B529" s="227"/>
      <c r="C529" s="228"/>
      <c r="D529" s="218" t="s">
        <v>182</v>
      </c>
      <c r="E529" s="229" t="s">
        <v>37</v>
      </c>
      <c r="F529" s="230" t="s">
        <v>946</v>
      </c>
      <c r="G529" s="228"/>
      <c r="H529" s="231">
        <v>52.854</v>
      </c>
      <c r="I529" s="232"/>
      <c r="J529" s="228"/>
      <c r="K529" s="228"/>
      <c r="L529" s="233"/>
      <c r="M529" s="234"/>
      <c r="N529" s="235"/>
      <c r="O529" s="235"/>
      <c r="P529" s="235"/>
      <c r="Q529" s="235"/>
      <c r="R529" s="235"/>
      <c r="S529" s="235"/>
      <c r="T529" s="236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7" t="s">
        <v>182</v>
      </c>
      <c r="AU529" s="237" t="s">
        <v>86</v>
      </c>
      <c r="AV529" s="13" t="s">
        <v>86</v>
      </c>
      <c r="AW529" s="13" t="s">
        <v>38</v>
      </c>
      <c r="AX529" s="13" t="s">
        <v>77</v>
      </c>
      <c r="AY529" s="237" t="s">
        <v>149</v>
      </c>
    </row>
    <row r="530" spans="1:51" s="14" customFormat="1" ht="12">
      <c r="A530" s="14"/>
      <c r="B530" s="238"/>
      <c r="C530" s="239"/>
      <c r="D530" s="218" t="s">
        <v>182</v>
      </c>
      <c r="E530" s="240" t="s">
        <v>37</v>
      </c>
      <c r="F530" s="241" t="s">
        <v>187</v>
      </c>
      <c r="G530" s="239"/>
      <c r="H530" s="242">
        <v>52.854</v>
      </c>
      <c r="I530" s="243"/>
      <c r="J530" s="239"/>
      <c r="K530" s="239"/>
      <c r="L530" s="244"/>
      <c r="M530" s="245"/>
      <c r="N530" s="246"/>
      <c r="O530" s="246"/>
      <c r="P530" s="246"/>
      <c r="Q530" s="246"/>
      <c r="R530" s="246"/>
      <c r="S530" s="246"/>
      <c r="T530" s="247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48" t="s">
        <v>182</v>
      </c>
      <c r="AU530" s="248" t="s">
        <v>86</v>
      </c>
      <c r="AV530" s="14" t="s">
        <v>148</v>
      </c>
      <c r="AW530" s="14" t="s">
        <v>38</v>
      </c>
      <c r="AX530" s="14" t="s">
        <v>21</v>
      </c>
      <c r="AY530" s="248" t="s">
        <v>149</v>
      </c>
    </row>
    <row r="531" spans="1:65" s="2" customFormat="1" ht="16.5" customHeight="1">
      <c r="A531" s="39"/>
      <c r="B531" s="40"/>
      <c r="C531" s="249" t="s">
        <v>620</v>
      </c>
      <c r="D531" s="249" t="s">
        <v>252</v>
      </c>
      <c r="E531" s="250" t="s">
        <v>1248</v>
      </c>
      <c r="F531" s="251" t="s">
        <v>1249</v>
      </c>
      <c r="G531" s="252" t="s">
        <v>174</v>
      </c>
      <c r="H531" s="253">
        <v>60.782</v>
      </c>
      <c r="I531" s="254"/>
      <c r="J531" s="255">
        <f>ROUND(I531*H531,2)</f>
        <v>0</v>
      </c>
      <c r="K531" s="251" t="s">
        <v>37</v>
      </c>
      <c r="L531" s="256"/>
      <c r="M531" s="257" t="s">
        <v>37</v>
      </c>
      <c r="N531" s="258" t="s">
        <v>50</v>
      </c>
      <c r="O531" s="85"/>
      <c r="P531" s="214">
        <f>O531*H531</f>
        <v>0</v>
      </c>
      <c r="Q531" s="214">
        <v>0</v>
      </c>
      <c r="R531" s="214">
        <f>Q531*H531</f>
        <v>0</v>
      </c>
      <c r="S531" s="214">
        <v>0</v>
      </c>
      <c r="T531" s="215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16" t="s">
        <v>313</v>
      </c>
      <c r="AT531" s="216" t="s">
        <v>252</v>
      </c>
      <c r="AU531" s="216" t="s">
        <v>86</v>
      </c>
      <c r="AY531" s="18" t="s">
        <v>149</v>
      </c>
      <c r="BE531" s="217">
        <f>IF(N531="základní",J531,0)</f>
        <v>0</v>
      </c>
      <c r="BF531" s="217">
        <f>IF(N531="snížená",J531,0)</f>
        <v>0</v>
      </c>
      <c r="BG531" s="217">
        <f>IF(N531="zákl. přenesená",J531,0)</f>
        <v>0</v>
      </c>
      <c r="BH531" s="217">
        <f>IF(N531="sníž. přenesená",J531,0)</f>
        <v>0</v>
      </c>
      <c r="BI531" s="217">
        <f>IF(N531="nulová",J531,0)</f>
        <v>0</v>
      </c>
      <c r="BJ531" s="18" t="s">
        <v>148</v>
      </c>
      <c r="BK531" s="217">
        <f>ROUND(I531*H531,2)</f>
        <v>0</v>
      </c>
      <c r="BL531" s="18" t="s">
        <v>239</v>
      </c>
      <c r="BM531" s="216" t="s">
        <v>1255</v>
      </c>
    </row>
    <row r="532" spans="1:47" s="2" customFormat="1" ht="12">
      <c r="A532" s="39"/>
      <c r="B532" s="40"/>
      <c r="C532" s="41"/>
      <c r="D532" s="218" t="s">
        <v>155</v>
      </c>
      <c r="E532" s="41"/>
      <c r="F532" s="219" t="s">
        <v>1249</v>
      </c>
      <c r="G532" s="41"/>
      <c r="H532" s="41"/>
      <c r="I532" s="220"/>
      <c r="J532" s="41"/>
      <c r="K532" s="41"/>
      <c r="L532" s="45"/>
      <c r="M532" s="221"/>
      <c r="N532" s="222"/>
      <c r="O532" s="85"/>
      <c r="P532" s="85"/>
      <c r="Q532" s="85"/>
      <c r="R532" s="85"/>
      <c r="S532" s="85"/>
      <c r="T532" s="86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T532" s="18" t="s">
        <v>155</v>
      </c>
      <c r="AU532" s="18" t="s">
        <v>86</v>
      </c>
    </row>
    <row r="533" spans="1:65" s="2" customFormat="1" ht="16.5" customHeight="1">
      <c r="A533" s="39"/>
      <c r="B533" s="40"/>
      <c r="C533" s="205" t="s">
        <v>1256</v>
      </c>
      <c r="D533" s="205" t="s">
        <v>151</v>
      </c>
      <c r="E533" s="206" t="s">
        <v>1257</v>
      </c>
      <c r="F533" s="207" t="s">
        <v>1258</v>
      </c>
      <c r="G533" s="208" t="s">
        <v>174</v>
      </c>
      <c r="H533" s="209">
        <v>459.125</v>
      </c>
      <c r="I533" s="210"/>
      <c r="J533" s="211">
        <f>ROUND(I533*H533,2)</f>
        <v>0</v>
      </c>
      <c r="K533" s="207" t="s">
        <v>37</v>
      </c>
      <c r="L533" s="45"/>
      <c r="M533" s="212" t="s">
        <v>37</v>
      </c>
      <c r="N533" s="213" t="s">
        <v>50</v>
      </c>
      <c r="O533" s="85"/>
      <c r="P533" s="214">
        <f>O533*H533</f>
        <v>0</v>
      </c>
      <c r="Q533" s="214">
        <v>0</v>
      </c>
      <c r="R533" s="214">
        <f>Q533*H533</f>
        <v>0</v>
      </c>
      <c r="S533" s="214">
        <v>0</v>
      </c>
      <c r="T533" s="215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16" t="s">
        <v>239</v>
      </c>
      <c r="AT533" s="216" t="s">
        <v>151</v>
      </c>
      <c r="AU533" s="216" t="s">
        <v>86</v>
      </c>
      <c r="AY533" s="18" t="s">
        <v>149</v>
      </c>
      <c r="BE533" s="217">
        <f>IF(N533="základní",J533,0)</f>
        <v>0</v>
      </c>
      <c r="BF533" s="217">
        <f>IF(N533="snížená",J533,0)</f>
        <v>0</v>
      </c>
      <c r="BG533" s="217">
        <f>IF(N533="zákl. přenesená",J533,0)</f>
        <v>0</v>
      </c>
      <c r="BH533" s="217">
        <f>IF(N533="sníž. přenesená",J533,0)</f>
        <v>0</v>
      </c>
      <c r="BI533" s="217">
        <f>IF(N533="nulová",J533,0)</f>
        <v>0</v>
      </c>
      <c r="BJ533" s="18" t="s">
        <v>148</v>
      </c>
      <c r="BK533" s="217">
        <f>ROUND(I533*H533,2)</f>
        <v>0</v>
      </c>
      <c r="BL533" s="18" t="s">
        <v>239</v>
      </c>
      <c r="BM533" s="216" t="s">
        <v>1259</v>
      </c>
    </row>
    <row r="534" spans="1:47" s="2" customFormat="1" ht="12">
      <c r="A534" s="39"/>
      <c r="B534" s="40"/>
      <c r="C534" s="41"/>
      <c r="D534" s="218" t="s">
        <v>155</v>
      </c>
      <c r="E534" s="41"/>
      <c r="F534" s="219" t="s">
        <v>1258</v>
      </c>
      <c r="G534" s="41"/>
      <c r="H534" s="41"/>
      <c r="I534" s="220"/>
      <c r="J534" s="41"/>
      <c r="K534" s="41"/>
      <c r="L534" s="45"/>
      <c r="M534" s="221"/>
      <c r="N534" s="222"/>
      <c r="O534" s="85"/>
      <c r="P534" s="85"/>
      <c r="Q534" s="85"/>
      <c r="R534" s="85"/>
      <c r="S534" s="85"/>
      <c r="T534" s="86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T534" s="18" t="s">
        <v>155</v>
      </c>
      <c r="AU534" s="18" t="s">
        <v>86</v>
      </c>
    </row>
    <row r="535" spans="1:51" s="13" customFormat="1" ht="12">
      <c r="A535" s="13"/>
      <c r="B535" s="227"/>
      <c r="C535" s="228"/>
      <c r="D535" s="218" t="s">
        <v>182</v>
      </c>
      <c r="E535" s="229" t="s">
        <v>37</v>
      </c>
      <c r="F535" s="230" t="s">
        <v>1260</v>
      </c>
      <c r="G535" s="228"/>
      <c r="H535" s="231">
        <v>459.125</v>
      </c>
      <c r="I535" s="232"/>
      <c r="J535" s="228"/>
      <c r="K535" s="228"/>
      <c r="L535" s="233"/>
      <c r="M535" s="234"/>
      <c r="N535" s="235"/>
      <c r="O535" s="235"/>
      <c r="P535" s="235"/>
      <c r="Q535" s="235"/>
      <c r="R535" s="235"/>
      <c r="S535" s="235"/>
      <c r="T535" s="236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37" t="s">
        <v>182</v>
      </c>
      <c r="AU535" s="237" t="s">
        <v>86</v>
      </c>
      <c r="AV535" s="13" t="s">
        <v>86</v>
      </c>
      <c r="AW535" s="13" t="s">
        <v>38</v>
      </c>
      <c r="AX535" s="13" t="s">
        <v>77</v>
      </c>
      <c r="AY535" s="237" t="s">
        <v>149</v>
      </c>
    </row>
    <row r="536" spans="1:51" s="14" customFormat="1" ht="12">
      <c r="A536" s="14"/>
      <c r="B536" s="238"/>
      <c r="C536" s="239"/>
      <c r="D536" s="218" t="s">
        <v>182</v>
      </c>
      <c r="E536" s="240" t="s">
        <v>37</v>
      </c>
      <c r="F536" s="241" t="s">
        <v>187</v>
      </c>
      <c r="G536" s="239"/>
      <c r="H536" s="242">
        <v>459.125</v>
      </c>
      <c r="I536" s="243"/>
      <c r="J536" s="239"/>
      <c r="K536" s="239"/>
      <c r="L536" s="244"/>
      <c r="M536" s="245"/>
      <c r="N536" s="246"/>
      <c r="O536" s="246"/>
      <c r="P536" s="246"/>
      <c r="Q536" s="246"/>
      <c r="R536" s="246"/>
      <c r="S536" s="246"/>
      <c r="T536" s="247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48" t="s">
        <v>182</v>
      </c>
      <c r="AU536" s="248" t="s">
        <v>86</v>
      </c>
      <c r="AV536" s="14" t="s">
        <v>148</v>
      </c>
      <c r="AW536" s="14" t="s">
        <v>38</v>
      </c>
      <c r="AX536" s="14" t="s">
        <v>21</v>
      </c>
      <c r="AY536" s="248" t="s">
        <v>149</v>
      </c>
    </row>
    <row r="537" spans="1:65" s="2" customFormat="1" ht="16.5" customHeight="1">
      <c r="A537" s="39"/>
      <c r="B537" s="40"/>
      <c r="C537" s="249" t="s">
        <v>623</v>
      </c>
      <c r="D537" s="249" t="s">
        <v>252</v>
      </c>
      <c r="E537" s="250" t="s">
        <v>1261</v>
      </c>
      <c r="F537" s="251" t="s">
        <v>1262</v>
      </c>
      <c r="G537" s="252" t="s">
        <v>174</v>
      </c>
      <c r="H537" s="253">
        <v>505.038</v>
      </c>
      <c r="I537" s="254"/>
      <c r="J537" s="255">
        <f>ROUND(I537*H537,2)</f>
        <v>0</v>
      </c>
      <c r="K537" s="251" t="s">
        <v>37</v>
      </c>
      <c r="L537" s="256"/>
      <c r="M537" s="257" t="s">
        <v>37</v>
      </c>
      <c r="N537" s="258" t="s">
        <v>50</v>
      </c>
      <c r="O537" s="85"/>
      <c r="P537" s="214">
        <f>O537*H537</f>
        <v>0</v>
      </c>
      <c r="Q537" s="214">
        <v>0</v>
      </c>
      <c r="R537" s="214">
        <f>Q537*H537</f>
        <v>0</v>
      </c>
      <c r="S537" s="214">
        <v>0</v>
      </c>
      <c r="T537" s="215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16" t="s">
        <v>313</v>
      </c>
      <c r="AT537" s="216" t="s">
        <v>252</v>
      </c>
      <c r="AU537" s="216" t="s">
        <v>86</v>
      </c>
      <c r="AY537" s="18" t="s">
        <v>149</v>
      </c>
      <c r="BE537" s="217">
        <f>IF(N537="základní",J537,0)</f>
        <v>0</v>
      </c>
      <c r="BF537" s="217">
        <f>IF(N537="snížená",J537,0)</f>
        <v>0</v>
      </c>
      <c r="BG537" s="217">
        <f>IF(N537="zákl. přenesená",J537,0)</f>
        <v>0</v>
      </c>
      <c r="BH537" s="217">
        <f>IF(N537="sníž. přenesená",J537,0)</f>
        <v>0</v>
      </c>
      <c r="BI537" s="217">
        <f>IF(N537="nulová",J537,0)</f>
        <v>0</v>
      </c>
      <c r="BJ537" s="18" t="s">
        <v>148</v>
      </c>
      <c r="BK537" s="217">
        <f>ROUND(I537*H537,2)</f>
        <v>0</v>
      </c>
      <c r="BL537" s="18" t="s">
        <v>239</v>
      </c>
      <c r="BM537" s="216" t="s">
        <v>1263</v>
      </c>
    </row>
    <row r="538" spans="1:47" s="2" customFormat="1" ht="12">
      <c r="A538" s="39"/>
      <c r="B538" s="40"/>
      <c r="C538" s="41"/>
      <c r="D538" s="218" t="s">
        <v>155</v>
      </c>
      <c r="E538" s="41"/>
      <c r="F538" s="219" t="s">
        <v>1262</v>
      </c>
      <c r="G538" s="41"/>
      <c r="H538" s="41"/>
      <c r="I538" s="220"/>
      <c r="J538" s="41"/>
      <c r="K538" s="41"/>
      <c r="L538" s="45"/>
      <c r="M538" s="221"/>
      <c r="N538" s="222"/>
      <c r="O538" s="85"/>
      <c r="P538" s="85"/>
      <c r="Q538" s="85"/>
      <c r="R538" s="85"/>
      <c r="S538" s="85"/>
      <c r="T538" s="86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T538" s="18" t="s">
        <v>155</v>
      </c>
      <c r="AU538" s="18" t="s">
        <v>86</v>
      </c>
    </row>
    <row r="539" spans="1:65" s="2" customFormat="1" ht="16.5" customHeight="1">
      <c r="A539" s="39"/>
      <c r="B539" s="40"/>
      <c r="C539" s="205" t="s">
        <v>1264</v>
      </c>
      <c r="D539" s="205" t="s">
        <v>151</v>
      </c>
      <c r="E539" s="206" t="s">
        <v>1265</v>
      </c>
      <c r="F539" s="207" t="s">
        <v>1266</v>
      </c>
      <c r="G539" s="208" t="s">
        <v>174</v>
      </c>
      <c r="H539" s="209">
        <v>459.125</v>
      </c>
      <c r="I539" s="210"/>
      <c r="J539" s="211">
        <f>ROUND(I539*H539,2)</f>
        <v>0</v>
      </c>
      <c r="K539" s="207" t="s">
        <v>37</v>
      </c>
      <c r="L539" s="45"/>
      <c r="M539" s="212" t="s">
        <v>37</v>
      </c>
      <c r="N539" s="213" t="s">
        <v>50</v>
      </c>
      <c r="O539" s="85"/>
      <c r="P539" s="214">
        <f>O539*H539</f>
        <v>0</v>
      </c>
      <c r="Q539" s="214">
        <v>0</v>
      </c>
      <c r="R539" s="214">
        <f>Q539*H539</f>
        <v>0</v>
      </c>
      <c r="S539" s="214">
        <v>0</v>
      </c>
      <c r="T539" s="215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16" t="s">
        <v>239</v>
      </c>
      <c r="AT539" s="216" t="s">
        <v>151</v>
      </c>
      <c r="AU539" s="216" t="s">
        <v>86</v>
      </c>
      <c r="AY539" s="18" t="s">
        <v>149</v>
      </c>
      <c r="BE539" s="217">
        <f>IF(N539="základní",J539,0)</f>
        <v>0</v>
      </c>
      <c r="BF539" s="217">
        <f>IF(N539="snížená",J539,0)</f>
        <v>0</v>
      </c>
      <c r="BG539" s="217">
        <f>IF(N539="zákl. přenesená",J539,0)</f>
        <v>0</v>
      </c>
      <c r="BH539" s="217">
        <f>IF(N539="sníž. přenesená",J539,0)</f>
        <v>0</v>
      </c>
      <c r="BI539" s="217">
        <f>IF(N539="nulová",J539,0)</f>
        <v>0</v>
      </c>
      <c r="BJ539" s="18" t="s">
        <v>148</v>
      </c>
      <c r="BK539" s="217">
        <f>ROUND(I539*H539,2)</f>
        <v>0</v>
      </c>
      <c r="BL539" s="18" t="s">
        <v>239</v>
      </c>
      <c r="BM539" s="216" t="s">
        <v>1267</v>
      </c>
    </row>
    <row r="540" spans="1:47" s="2" customFormat="1" ht="12">
      <c r="A540" s="39"/>
      <c r="B540" s="40"/>
      <c r="C540" s="41"/>
      <c r="D540" s="218" t="s">
        <v>155</v>
      </c>
      <c r="E540" s="41"/>
      <c r="F540" s="219" t="s">
        <v>1266</v>
      </c>
      <c r="G540" s="41"/>
      <c r="H540" s="41"/>
      <c r="I540" s="220"/>
      <c r="J540" s="41"/>
      <c r="K540" s="41"/>
      <c r="L540" s="45"/>
      <c r="M540" s="221"/>
      <c r="N540" s="222"/>
      <c r="O540" s="85"/>
      <c r="P540" s="85"/>
      <c r="Q540" s="85"/>
      <c r="R540" s="85"/>
      <c r="S540" s="85"/>
      <c r="T540" s="86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T540" s="18" t="s">
        <v>155</v>
      </c>
      <c r="AU540" s="18" t="s">
        <v>86</v>
      </c>
    </row>
    <row r="541" spans="1:51" s="13" customFormat="1" ht="12">
      <c r="A541" s="13"/>
      <c r="B541" s="227"/>
      <c r="C541" s="228"/>
      <c r="D541" s="218" t="s">
        <v>182</v>
      </c>
      <c r="E541" s="229" t="s">
        <v>37</v>
      </c>
      <c r="F541" s="230" t="s">
        <v>1268</v>
      </c>
      <c r="G541" s="228"/>
      <c r="H541" s="231">
        <v>459.125</v>
      </c>
      <c r="I541" s="232"/>
      <c r="J541" s="228"/>
      <c r="K541" s="228"/>
      <c r="L541" s="233"/>
      <c r="M541" s="234"/>
      <c r="N541" s="235"/>
      <c r="O541" s="235"/>
      <c r="P541" s="235"/>
      <c r="Q541" s="235"/>
      <c r="R541" s="235"/>
      <c r="S541" s="235"/>
      <c r="T541" s="236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37" t="s">
        <v>182</v>
      </c>
      <c r="AU541" s="237" t="s">
        <v>86</v>
      </c>
      <c r="AV541" s="13" t="s">
        <v>86</v>
      </c>
      <c r="AW541" s="13" t="s">
        <v>38</v>
      </c>
      <c r="AX541" s="13" t="s">
        <v>77</v>
      </c>
      <c r="AY541" s="237" t="s">
        <v>149</v>
      </c>
    </row>
    <row r="542" spans="1:51" s="14" customFormat="1" ht="12">
      <c r="A542" s="14"/>
      <c r="B542" s="238"/>
      <c r="C542" s="239"/>
      <c r="D542" s="218" t="s">
        <v>182</v>
      </c>
      <c r="E542" s="240" t="s">
        <v>37</v>
      </c>
      <c r="F542" s="241" t="s">
        <v>187</v>
      </c>
      <c r="G542" s="239"/>
      <c r="H542" s="242">
        <v>459.125</v>
      </c>
      <c r="I542" s="243"/>
      <c r="J542" s="239"/>
      <c r="K542" s="239"/>
      <c r="L542" s="244"/>
      <c r="M542" s="245"/>
      <c r="N542" s="246"/>
      <c r="O542" s="246"/>
      <c r="P542" s="246"/>
      <c r="Q542" s="246"/>
      <c r="R542" s="246"/>
      <c r="S542" s="246"/>
      <c r="T542" s="247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48" t="s">
        <v>182</v>
      </c>
      <c r="AU542" s="248" t="s">
        <v>86</v>
      </c>
      <c r="AV542" s="14" t="s">
        <v>148</v>
      </c>
      <c r="AW542" s="14" t="s">
        <v>38</v>
      </c>
      <c r="AX542" s="14" t="s">
        <v>21</v>
      </c>
      <c r="AY542" s="248" t="s">
        <v>149</v>
      </c>
    </row>
    <row r="543" spans="1:65" s="2" customFormat="1" ht="16.5" customHeight="1">
      <c r="A543" s="39"/>
      <c r="B543" s="40"/>
      <c r="C543" s="249" t="s">
        <v>627</v>
      </c>
      <c r="D543" s="249" t="s">
        <v>252</v>
      </c>
      <c r="E543" s="250" t="s">
        <v>1261</v>
      </c>
      <c r="F543" s="251" t="s">
        <v>1262</v>
      </c>
      <c r="G543" s="252" t="s">
        <v>174</v>
      </c>
      <c r="H543" s="253">
        <v>482.081</v>
      </c>
      <c r="I543" s="254"/>
      <c r="J543" s="255">
        <f>ROUND(I543*H543,2)</f>
        <v>0</v>
      </c>
      <c r="K543" s="251" t="s">
        <v>37</v>
      </c>
      <c r="L543" s="256"/>
      <c r="M543" s="257" t="s">
        <v>37</v>
      </c>
      <c r="N543" s="258" t="s">
        <v>50</v>
      </c>
      <c r="O543" s="85"/>
      <c r="P543" s="214">
        <f>O543*H543</f>
        <v>0</v>
      </c>
      <c r="Q543" s="214">
        <v>0</v>
      </c>
      <c r="R543" s="214">
        <f>Q543*H543</f>
        <v>0</v>
      </c>
      <c r="S543" s="214">
        <v>0</v>
      </c>
      <c r="T543" s="215">
        <f>S543*H543</f>
        <v>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216" t="s">
        <v>313</v>
      </c>
      <c r="AT543" s="216" t="s">
        <v>252</v>
      </c>
      <c r="AU543" s="216" t="s">
        <v>86</v>
      </c>
      <c r="AY543" s="18" t="s">
        <v>149</v>
      </c>
      <c r="BE543" s="217">
        <f>IF(N543="základní",J543,0)</f>
        <v>0</v>
      </c>
      <c r="BF543" s="217">
        <f>IF(N543="snížená",J543,0)</f>
        <v>0</v>
      </c>
      <c r="BG543" s="217">
        <f>IF(N543="zákl. přenesená",J543,0)</f>
        <v>0</v>
      </c>
      <c r="BH543" s="217">
        <f>IF(N543="sníž. přenesená",J543,0)</f>
        <v>0</v>
      </c>
      <c r="BI543" s="217">
        <f>IF(N543="nulová",J543,0)</f>
        <v>0</v>
      </c>
      <c r="BJ543" s="18" t="s">
        <v>148</v>
      </c>
      <c r="BK543" s="217">
        <f>ROUND(I543*H543,2)</f>
        <v>0</v>
      </c>
      <c r="BL543" s="18" t="s">
        <v>239</v>
      </c>
      <c r="BM543" s="216" t="s">
        <v>1269</v>
      </c>
    </row>
    <row r="544" spans="1:47" s="2" customFormat="1" ht="12">
      <c r="A544" s="39"/>
      <c r="B544" s="40"/>
      <c r="C544" s="41"/>
      <c r="D544" s="218" t="s">
        <v>155</v>
      </c>
      <c r="E544" s="41"/>
      <c r="F544" s="219" t="s">
        <v>1262</v>
      </c>
      <c r="G544" s="41"/>
      <c r="H544" s="41"/>
      <c r="I544" s="220"/>
      <c r="J544" s="41"/>
      <c r="K544" s="41"/>
      <c r="L544" s="45"/>
      <c r="M544" s="221"/>
      <c r="N544" s="222"/>
      <c r="O544" s="85"/>
      <c r="P544" s="85"/>
      <c r="Q544" s="85"/>
      <c r="R544" s="85"/>
      <c r="S544" s="85"/>
      <c r="T544" s="86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T544" s="18" t="s">
        <v>155</v>
      </c>
      <c r="AU544" s="18" t="s">
        <v>86</v>
      </c>
    </row>
    <row r="545" spans="1:65" s="2" customFormat="1" ht="16.5" customHeight="1">
      <c r="A545" s="39"/>
      <c r="B545" s="40"/>
      <c r="C545" s="205" t="s">
        <v>1270</v>
      </c>
      <c r="D545" s="205" t="s">
        <v>151</v>
      </c>
      <c r="E545" s="206" t="s">
        <v>1271</v>
      </c>
      <c r="F545" s="207" t="s">
        <v>1272</v>
      </c>
      <c r="G545" s="208" t="s">
        <v>174</v>
      </c>
      <c r="H545" s="209">
        <v>52.854</v>
      </c>
      <c r="I545" s="210"/>
      <c r="J545" s="211">
        <f>ROUND(I545*H545,2)</f>
        <v>0</v>
      </c>
      <c r="K545" s="207" t="s">
        <v>37</v>
      </c>
      <c r="L545" s="45"/>
      <c r="M545" s="212" t="s">
        <v>37</v>
      </c>
      <c r="N545" s="213" t="s">
        <v>50</v>
      </c>
      <c r="O545" s="85"/>
      <c r="P545" s="214">
        <f>O545*H545</f>
        <v>0</v>
      </c>
      <c r="Q545" s="214">
        <v>0</v>
      </c>
      <c r="R545" s="214">
        <f>Q545*H545</f>
        <v>0</v>
      </c>
      <c r="S545" s="214">
        <v>0</v>
      </c>
      <c r="T545" s="215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16" t="s">
        <v>239</v>
      </c>
      <c r="AT545" s="216" t="s">
        <v>151</v>
      </c>
      <c r="AU545" s="216" t="s">
        <v>86</v>
      </c>
      <c r="AY545" s="18" t="s">
        <v>149</v>
      </c>
      <c r="BE545" s="217">
        <f>IF(N545="základní",J545,0)</f>
        <v>0</v>
      </c>
      <c r="BF545" s="217">
        <f>IF(N545="snížená",J545,0)</f>
        <v>0</v>
      </c>
      <c r="BG545" s="217">
        <f>IF(N545="zákl. přenesená",J545,0)</f>
        <v>0</v>
      </c>
      <c r="BH545" s="217">
        <f>IF(N545="sníž. přenesená",J545,0)</f>
        <v>0</v>
      </c>
      <c r="BI545" s="217">
        <f>IF(N545="nulová",J545,0)</f>
        <v>0</v>
      </c>
      <c r="BJ545" s="18" t="s">
        <v>148</v>
      </c>
      <c r="BK545" s="217">
        <f>ROUND(I545*H545,2)</f>
        <v>0</v>
      </c>
      <c r="BL545" s="18" t="s">
        <v>239</v>
      </c>
      <c r="BM545" s="216" t="s">
        <v>1273</v>
      </c>
    </row>
    <row r="546" spans="1:47" s="2" customFormat="1" ht="12">
      <c r="A546" s="39"/>
      <c r="B546" s="40"/>
      <c r="C546" s="41"/>
      <c r="D546" s="218" t="s">
        <v>155</v>
      </c>
      <c r="E546" s="41"/>
      <c r="F546" s="219" t="s">
        <v>1272</v>
      </c>
      <c r="G546" s="41"/>
      <c r="H546" s="41"/>
      <c r="I546" s="220"/>
      <c r="J546" s="41"/>
      <c r="K546" s="41"/>
      <c r="L546" s="45"/>
      <c r="M546" s="221"/>
      <c r="N546" s="222"/>
      <c r="O546" s="85"/>
      <c r="P546" s="85"/>
      <c r="Q546" s="85"/>
      <c r="R546" s="85"/>
      <c r="S546" s="85"/>
      <c r="T546" s="86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T546" s="18" t="s">
        <v>155</v>
      </c>
      <c r="AU546" s="18" t="s">
        <v>86</v>
      </c>
    </row>
    <row r="547" spans="1:51" s="13" customFormat="1" ht="12">
      <c r="A547" s="13"/>
      <c r="B547" s="227"/>
      <c r="C547" s="228"/>
      <c r="D547" s="218" t="s">
        <v>182</v>
      </c>
      <c r="E547" s="229" t="s">
        <v>37</v>
      </c>
      <c r="F547" s="230" t="s">
        <v>946</v>
      </c>
      <c r="G547" s="228"/>
      <c r="H547" s="231">
        <v>52.854</v>
      </c>
      <c r="I547" s="232"/>
      <c r="J547" s="228"/>
      <c r="K547" s="228"/>
      <c r="L547" s="233"/>
      <c r="M547" s="234"/>
      <c r="N547" s="235"/>
      <c r="O547" s="235"/>
      <c r="P547" s="235"/>
      <c r="Q547" s="235"/>
      <c r="R547" s="235"/>
      <c r="S547" s="235"/>
      <c r="T547" s="236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37" t="s">
        <v>182</v>
      </c>
      <c r="AU547" s="237" t="s">
        <v>86</v>
      </c>
      <c r="AV547" s="13" t="s">
        <v>86</v>
      </c>
      <c r="AW547" s="13" t="s">
        <v>38</v>
      </c>
      <c r="AX547" s="13" t="s">
        <v>77</v>
      </c>
      <c r="AY547" s="237" t="s">
        <v>149</v>
      </c>
    </row>
    <row r="548" spans="1:51" s="14" customFormat="1" ht="12">
      <c r="A548" s="14"/>
      <c r="B548" s="238"/>
      <c r="C548" s="239"/>
      <c r="D548" s="218" t="s">
        <v>182</v>
      </c>
      <c r="E548" s="240" t="s">
        <v>37</v>
      </c>
      <c r="F548" s="241" t="s">
        <v>187</v>
      </c>
      <c r="G548" s="239"/>
      <c r="H548" s="242">
        <v>52.854</v>
      </c>
      <c r="I548" s="243"/>
      <c r="J548" s="239"/>
      <c r="K548" s="239"/>
      <c r="L548" s="244"/>
      <c r="M548" s="245"/>
      <c r="N548" s="246"/>
      <c r="O548" s="246"/>
      <c r="P548" s="246"/>
      <c r="Q548" s="246"/>
      <c r="R548" s="246"/>
      <c r="S548" s="246"/>
      <c r="T548" s="247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48" t="s">
        <v>182</v>
      </c>
      <c r="AU548" s="248" t="s">
        <v>86</v>
      </c>
      <c r="AV548" s="14" t="s">
        <v>148</v>
      </c>
      <c r="AW548" s="14" t="s">
        <v>38</v>
      </c>
      <c r="AX548" s="14" t="s">
        <v>21</v>
      </c>
      <c r="AY548" s="248" t="s">
        <v>149</v>
      </c>
    </row>
    <row r="549" spans="1:65" s="2" customFormat="1" ht="16.5" customHeight="1">
      <c r="A549" s="39"/>
      <c r="B549" s="40"/>
      <c r="C549" s="249" t="s">
        <v>630</v>
      </c>
      <c r="D549" s="249" t="s">
        <v>252</v>
      </c>
      <c r="E549" s="250" t="s">
        <v>1261</v>
      </c>
      <c r="F549" s="251" t="s">
        <v>1262</v>
      </c>
      <c r="G549" s="252" t="s">
        <v>174</v>
      </c>
      <c r="H549" s="253">
        <v>58.139</v>
      </c>
      <c r="I549" s="254"/>
      <c r="J549" s="255">
        <f>ROUND(I549*H549,2)</f>
        <v>0</v>
      </c>
      <c r="K549" s="251" t="s">
        <v>37</v>
      </c>
      <c r="L549" s="256"/>
      <c r="M549" s="257" t="s">
        <v>37</v>
      </c>
      <c r="N549" s="258" t="s">
        <v>50</v>
      </c>
      <c r="O549" s="85"/>
      <c r="P549" s="214">
        <f>O549*H549</f>
        <v>0</v>
      </c>
      <c r="Q549" s="214">
        <v>0</v>
      </c>
      <c r="R549" s="214">
        <f>Q549*H549</f>
        <v>0</v>
      </c>
      <c r="S549" s="214">
        <v>0</v>
      </c>
      <c r="T549" s="215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16" t="s">
        <v>313</v>
      </c>
      <c r="AT549" s="216" t="s">
        <v>252</v>
      </c>
      <c r="AU549" s="216" t="s">
        <v>86</v>
      </c>
      <c r="AY549" s="18" t="s">
        <v>149</v>
      </c>
      <c r="BE549" s="217">
        <f>IF(N549="základní",J549,0)</f>
        <v>0</v>
      </c>
      <c r="BF549" s="217">
        <f>IF(N549="snížená",J549,0)</f>
        <v>0</v>
      </c>
      <c r="BG549" s="217">
        <f>IF(N549="zákl. přenesená",J549,0)</f>
        <v>0</v>
      </c>
      <c r="BH549" s="217">
        <f>IF(N549="sníž. přenesená",J549,0)</f>
        <v>0</v>
      </c>
      <c r="BI549" s="217">
        <f>IF(N549="nulová",J549,0)</f>
        <v>0</v>
      </c>
      <c r="BJ549" s="18" t="s">
        <v>148</v>
      </c>
      <c r="BK549" s="217">
        <f>ROUND(I549*H549,2)</f>
        <v>0</v>
      </c>
      <c r="BL549" s="18" t="s">
        <v>239</v>
      </c>
      <c r="BM549" s="216" t="s">
        <v>1274</v>
      </c>
    </row>
    <row r="550" spans="1:47" s="2" customFormat="1" ht="12">
      <c r="A550" s="39"/>
      <c r="B550" s="40"/>
      <c r="C550" s="41"/>
      <c r="D550" s="218" t="s">
        <v>155</v>
      </c>
      <c r="E550" s="41"/>
      <c r="F550" s="219" t="s">
        <v>1262</v>
      </c>
      <c r="G550" s="41"/>
      <c r="H550" s="41"/>
      <c r="I550" s="220"/>
      <c r="J550" s="41"/>
      <c r="K550" s="41"/>
      <c r="L550" s="45"/>
      <c r="M550" s="221"/>
      <c r="N550" s="222"/>
      <c r="O550" s="85"/>
      <c r="P550" s="85"/>
      <c r="Q550" s="85"/>
      <c r="R550" s="85"/>
      <c r="S550" s="85"/>
      <c r="T550" s="86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T550" s="18" t="s">
        <v>155</v>
      </c>
      <c r="AU550" s="18" t="s">
        <v>86</v>
      </c>
    </row>
    <row r="551" spans="1:65" s="2" customFormat="1" ht="16.5" customHeight="1">
      <c r="A551" s="39"/>
      <c r="B551" s="40"/>
      <c r="C551" s="205" t="s">
        <v>1275</v>
      </c>
      <c r="D551" s="205" t="s">
        <v>151</v>
      </c>
      <c r="E551" s="206" t="s">
        <v>1276</v>
      </c>
      <c r="F551" s="207" t="s">
        <v>1277</v>
      </c>
      <c r="G551" s="208" t="s">
        <v>174</v>
      </c>
      <c r="H551" s="209">
        <v>52.854</v>
      </c>
      <c r="I551" s="210"/>
      <c r="J551" s="211">
        <f>ROUND(I551*H551,2)</f>
        <v>0</v>
      </c>
      <c r="K551" s="207" t="s">
        <v>37</v>
      </c>
      <c r="L551" s="45"/>
      <c r="M551" s="212" t="s">
        <v>37</v>
      </c>
      <c r="N551" s="213" t="s">
        <v>50</v>
      </c>
      <c r="O551" s="85"/>
      <c r="P551" s="214">
        <f>O551*H551</f>
        <v>0</v>
      </c>
      <c r="Q551" s="214">
        <v>0</v>
      </c>
      <c r="R551" s="214">
        <f>Q551*H551</f>
        <v>0</v>
      </c>
      <c r="S551" s="214">
        <v>0</v>
      </c>
      <c r="T551" s="215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16" t="s">
        <v>239</v>
      </c>
      <c r="AT551" s="216" t="s">
        <v>151</v>
      </c>
      <c r="AU551" s="216" t="s">
        <v>86</v>
      </c>
      <c r="AY551" s="18" t="s">
        <v>149</v>
      </c>
      <c r="BE551" s="217">
        <f>IF(N551="základní",J551,0)</f>
        <v>0</v>
      </c>
      <c r="BF551" s="217">
        <f>IF(N551="snížená",J551,0)</f>
        <v>0</v>
      </c>
      <c r="BG551" s="217">
        <f>IF(N551="zákl. přenesená",J551,0)</f>
        <v>0</v>
      </c>
      <c r="BH551" s="217">
        <f>IF(N551="sníž. přenesená",J551,0)</f>
        <v>0</v>
      </c>
      <c r="BI551" s="217">
        <f>IF(N551="nulová",J551,0)</f>
        <v>0</v>
      </c>
      <c r="BJ551" s="18" t="s">
        <v>148</v>
      </c>
      <c r="BK551" s="217">
        <f>ROUND(I551*H551,2)</f>
        <v>0</v>
      </c>
      <c r="BL551" s="18" t="s">
        <v>239</v>
      </c>
      <c r="BM551" s="216" t="s">
        <v>1278</v>
      </c>
    </row>
    <row r="552" spans="1:47" s="2" customFormat="1" ht="12">
      <c r="A552" s="39"/>
      <c r="B552" s="40"/>
      <c r="C552" s="41"/>
      <c r="D552" s="218" t="s">
        <v>155</v>
      </c>
      <c r="E552" s="41"/>
      <c r="F552" s="219" t="s">
        <v>1277</v>
      </c>
      <c r="G552" s="41"/>
      <c r="H552" s="41"/>
      <c r="I552" s="220"/>
      <c r="J552" s="41"/>
      <c r="K552" s="41"/>
      <c r="L552" s="45"/>
      <c r="M552" s="221"/>
      <c r="N552" s="222"/>
      <c r="O552" s="85"/>
      <c r="P552" s="85"/>
      <c r="Q552" s="85"/>
      <c r="R552" s="85"/>
      <c r="S552" s="85"/>
      <c r="T552" s="86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T552" s="18" t="s">
        <v>155</v>
      </c>
      <c r="AU552" s="18" t="s">
        <v>86</v>
      </c>
    </row>
    <row r="553" spans="1:65" s="2" customFormat="1" ht="16.5" customHeight="1">
      <c r="A553" s="39"/>
      <c r="B553" s="40"/>
      <c r="C553" s="249" t="s">
        <v>634</v>
      </c>
      <c r="D553" s="249" t="s">
        <v>252</v>
      </c>
      <c r="E553" s="250" t="s">
        <v>1261</v>
      </c>
      <c r="F553" s="251" t="s">
        <v>1262</v>
      </c>
      <c r="G553" s="252" t="s">
        <v>174</v>
      </c>
      <c r="H553" s="253">
        <v>55.497</v>
      </c>
      <c r="I553" s="254"/>
      <c r="J553" s="255">
        <f>ROUND(I553*H553,2)</f>
        <v>0</v>
      </c>
      <c r="K553" s="251" t="s">
        <v>37</v>
      </c>
      <c r="L553" s="256"/>
      <c r="M553" s="257" t="s">
        <v>37</v>
      </c>
      <c r="N553" s="258" t="s">
        <v>50</v>
      </c>
      <c r="O553" s="85"/>
      <c r="P553" s="214">
        <f>O553*H553</f>
        <v>0</v>
      </c>
      <c r="Q553" s="214">
        <v>0</v>
      </c>
      <c r="R553" s="214">
        <f>Q553*H553</f>
        <v>0</v>
      </c>
      <c r="S553" s="214">
        <v>0</v>
      </c>
      <c r="T553" s="215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16" t="s">
        <v>313</v>
      </c>
      <c r="AT553" s="216" t="s">
        <v>252</v>
      </c>
      <c r="AU553" s="216" t="s">
        <v>86</v>
      </c>
      <c r="AY553" s="18" t="s">
        <v>149</v>
      </c>
      <c r="BE553" s="217">
        <f>IF(N553="základní",J553,0)</f>
        <v>0</v>
      </c>
      <c r="BF553" s="217">
        <f>IF(N553="snížená",J553,0)</f>
        <v>0</v>
      </c>
      <c r="BG553" s="217">
        <f>IF(N553="zákl. přenesená",J553,0)</f>
        <v>0</v>
      </c>
      <c r="BH553" s="217">
        <f>IF(N553="sníž. přenesená",J553,0)</f>
        <v>0</v>
      </c>
      <c r="BI553" s="217">
        <f>IF(N553="nulová",J553,0)</f>
        <v>0</v>
      </c>
      <c r="BJ553" s="18" t="s">
        <v>148</v>
      </c>
      <c r="BK553" s="217">
        <f>ROUND(I553*H553,2)</f>
        <v>0</v>
      </c>
      <c r="BL553" s="18" t="s">
        <v>239</v>
      </c>
      <c r="BM553" s="216" t="s">
        <v>1279</v>
      </c>
    </row>
    <row r="554" spans="1:47" s="2" customFormat="1" ht="12">
      <c r="A554" s="39"/>
      <c r="B554" s="40"/>
      <c r="C554" s="41"/>
      <c r="D554" s="218" t="s">
        <v>155</v>
      </c>
      <c r="E554" s="41"/>
      <c r="F554" s="219" t="s">
        <v>1262</v>
      </c>
      <c r="G554" s="41"/>
      <c r="H554" s="41"/>
      <c r="I554" s="220"/>
      <c r="J554" s="41"/>
      <c r="K554" s="41"/>
      <c r="L554" s="45"/>
      <c r="M554" s="221"/>
      <c r="N554" s="222"/>
      <c r="O554" s="85"/>
      <c r="P554" s="85"/>
      <c r="Q554" s="85"/>
      <c r="R554" s="85"/>
      <c r="S554" s="85"/>
      <c r="T554" s="86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T554" s="18" t="s">
        <v>155</v>
      </c>
      <c r="AU554" s="18" t="s">
        <v>86</v>
      </c>
    </row>
    <row r="555" spans="1:65" s="2" customFormat="1" ht="16.5" customHeight="1">
      <c r="A555" s="39"/>
      <c r="B555" s="40"/>
      <c r="C555" s="205" t="s">
        <v>1280</v>
      </c>
      <c r="D555" s="205" t="s">
        <v>151</v>
      </c>
      <c r="E555" s="206" t="s">
        <v>1281</v>
      </c>
      <c r="F555" s="207" t="s">
        <v>1282</v>
      </c>
      <c r="G555" s="208" t="s">
        <v>340</v>
      </c>
      <c r="H555" s="209">
        <v>1.276</v>
      </c>
      <c r="I555" s="210"/>
      <c r="J555" s="211">
        <f>ROUND(I555*H555,2)</f>
        <v>0</v>
      </c>
      <c r="K555" s="207" t="s">
        <v>37</v>
      </c>
      <c r="L555" s="45"/>
      <c r="M555" s="212" t="s">
        <v>37</v>
      </c>
      <c r="N555" s="213" t="s">
        <v>50</v>
      </c>
      <c r="O555" s="85"/>
      <c r="P555" s="214">
        <f>O555*H555</f>
        <v>0</v>
      </c>
      <c r="Q555" s="214">
        <v>0</v>
      </c>
      <c r="R555" s="214">
        <f>Q555*H555</f>
        <v>0</v>
      </c>
      <c r="S555" s="214">
        <v>0</v>
      </c>
      <c r="T555" s="215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16" t="s">
        <v>239</v>
      </c>
      <c r="AT555" s="216" t="s">
        <v>151</v>
      </c>
      <c r="AU555" s="216" t="s">
        <v>86</v>
      </c>
      <c r="AY555" s="18" t="s">
        <v>149</v>
      </c>
      <c r="BE555" s="217">
        <f>IF(N555="základní",J555,0)</f>
        <v>0</v>
      </c>
      <c r="BF555" s="217">
        <f>IF(N555="snížená",J555,0)</f>
        <v>0</v>
      </c>
      <c r="BG555" s="217">
        <f>IF(N555="zákl. přenesená",J555,0)</f>
        <v>0</v>
      </c>
      <c r="BH555" s="217">
        <f>IF(N555="sníž. přenesená",J555,0)</f>
        <v>0</v>
      </c>
      <c r="BI555" s="217">
        <f>IF(N555="nulová",J555,0)</f>
        <v>0</v>
      </c>
      <c r="BJ555" s="18" t="s">
        <v>148</v>
      </c>
      <c r="BK555" s="217">
        <f>ROUND(I555*H555,2)</f>
        <v>0</v>
      </c>
      <c r="BL555" s="18" t="s">
        <v>239</v>
      </c>
      <c r="BM555" s="216" t="s">
        <v>1283</v>
      </c>
    </row>
    <row r="556" spans="1:47" s="2" customFormat="1" ht="12">
      <c r="A556" s="39"/>
      <c r="B556" s="40"/>
      <c r="C556" s="41"/>
      <c r="D556" s="218" t="s">
        <v>155</v>
      </c>
      <c r="E556" s="41"/>
      <c r="F556" s="219" t="s">
        <v>1282</v>
      </c>
      <c r="G556" s="41"/>
      <c r="H556" s="41"/>
      <c r="I556" s="220"/>
      <c r="J556" s="41"/>
      <c r="K556" s="41"/>
      <c r="L556" s="45"/>
      <c r="M556" s="221"/>
      <c r="N556" s="222"/>
      <c r="O556" s="85"/>
      <c r="P556" s="85"/>
      <c r="Q556" s="85"/>
      <c r="R556" s="85"/>
      <c r="S556" s="85"/>
      <c r="T556" s="86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T556" s="18" t="s">
        <v>155</v>
      </c>
      <c r="AU556" s="18" t="s">
        <v>86</v>
      </c>
    </row>
    <row r="557" spans="1:63" s="12" customFormat="1" ht="22.8" customHeight="1">
      <c r="A557" s="12"/>
      <c r="B557" s="189"/>
      <c r="C557" s="190"/>
      <c r="D557" s="191" t="s">
        <v>76</v>
      </c>
      <c r="E557" s="203" t="s">
        <v>1284</v>
      </c>
      <c r="F557" s="203" t="s">
        <v>1285</v>
      </c>
      <c r="G557" s="190"/>
      <c r="H557" s="190"/>
      <c r="I557" s="193"/>
      <c r="J557" s="204">
        <f>BK557</f>
        <v>0</v>
      </c>
      <c r="K557" s="190"/>
      <c r="L557" s="195"/>
      <c r="M557" s="196"/>
      <c r="N557" s="197"/>
      <c r="O557" s="197"/>
      <c r="P557" s="198">
        <f>SUM(P558:P583)</f>
        <v>0</v>
      </c>
      <c r="Q557" s="197"/>
      <c r="R557" s="198">
        <f>SUM(R558:R583)</f>
        <v>0</v>
      </c>
      <c r="S557" s="197"/>
      <c r="T557" s="199">
        <f>SUM(T558:T583)</f>
        <v>0</v>
      </c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R557" s="200" t="s">
        <v>86</v>
      </c>
      <c r="AT557" s="201" t="s">
        <v>76</v>
      </c>
      <c r="AU557" s="201" t="s">
        <v>21</v>
      </c>
      <c r="AY557" s="200" t="s">
        <v>149</v>
      </c>
      <c r="BK557" s="202">
        <f>SUM(BK558:BK583)</f>
        <v>0</v>
      </c>
    </row>
    <row r="558" spans="1:65" s="2" customFormat="1" ht="16.5" customHeight="1">
      <c r="A558" s="39"/>
      <c r="B558" s="40"/>
      <c r="C558" s="205" t="s">
        <v>637</v>
      </c>
      <c r="D558" s="205" t="s">
        <v>151</v>
      </c>
      <c r="E558" s="206" t="s">
        <v>1286</v>
      </c>
      <c r="F558" s="207" t="s">
        <v>1287</v>
      </c>
      <c r="G558" s="208" t="s">
        <v>174</v>
      </c>
      <c r="H558" s="209">
        <v>53.986</v>
      </c>
      <c r="I558" s="210"/>
      <c r="J558" s="211">
        <f>ROUND(I558*H558,2)</f>
        <v>0</v>
      </c>
      <c r="K558" s="207" t="s">
        <v>37</v>
      </c>
      <c r="L558" s="45"/>
      <c r="M558" s="212" t="s">
        <v>37</v>
      </c>
      <c r="N558" s="213" t="s">
        <v>50</v>
      </c>
      <c r="O558" s="85"/>
      <c r="P558" s="214">
        <f>O558*H558</f>
        <v>0</v>
      </c>
      <c r="Q558" s="214">
        <v>0</v>
      </c>
      <c r="R558" s="214">
        <f>Q558*H558</f>
        <v>0</v>
      </c>
      <c r="S558" s="214">
        <v>0</v>
      </c>
      <c r="T558" s="215">
        <f>S558*H558</f>
        <v>0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216" t="s">
        <v>239</v>
      </c>
      <c r="AT558" s="216" t="s">
        <v>151</v>
      </c>
      <c r="AU558" s="216" t="s">
        <v>86</v>
      </c>
      <c r="AY558" s="18" t="s">
        <v>149</v>
      </c>
      <c r="BE558" s="217">
        <f>IF(N558="základní",J558,0)</f>
        <v>0</v>
      </c>
      <c r="BF558" s="217">
        <f>IF(N558="snížená",J558,0)</f>
        <v>0</v>
      </c>
      <c r="BG558" s="217">
        <f>IF(N558="zákl. přenesená",J558,0)</f>
        <v>0</v>
      </c>
      <c r="BH558" s="217">
        <f>IF(N558="sníž. přenesená",J558,0)</f>
        <v>0</v>
      </c>
      <c r="BI558" s="217">
        <f>IF(N558="nulová",J558,0)</f>
        <v>0</v>
      </c>
      <c r="BJ558" s="18" t="s">
        <v>148</v>
      </c>
      <c r="BK558" s="217">
        <f>ROUND(I558*H558,2)</f>
        <v>0</v>
      </c>
      <c r="BL558" s="18" t="s">
        <v>239</v>
      </c>
      <c r="BM558" s="216" t="s">
        <v>1288</v>
      </c>
    </row>
    <row r="559" spans="1:47" s="2" customFormat="1" ht="12">
      <c r="A559" s="39"/>
      <c r="B559" s="40"/>
      <c r="C559" s="41"/>
      <c r="D559" s="218" t="s">
        <v>155</v>
      </c>
      <c r="E559" s="41"/>
      <c r="F559" s="219" t="s">
        <v>1287</v>
      </c>
      <c r="G559" s="41"/>
      <c r="H559" s="41"/>
      <c r="I559" s="220"/>
      <c r="J559" s="41"/>
      <c r="K559" s="41"/>
      <c r="L559" s="45"/>
      <c r="M559" s="221"/>
      <c r="N559" s="222"/>
      <c r="O559" s="85"/>
      <c r="P559" s="85"/>
      <c r="Q559" s="85"/>
      <c r="R559" s="85"/>
      <c r="S559" s="85"/>
      <c r="T559" s="86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T559" s="18" t="s">
        <v>155</v>
      </c>
      <c r="AU559" s="18" t="s">
        <v>86</v>
      </c>
    </row>
    <row r="560" spans="1:51" s="13" customFormat="1" ht="12">
      <c r="A560" s="13"/>
      <c r="B560" s="227"/>
      <c r="C560" s="228"/>
      <c r="D560" s="218" t="s">
        <v>182</v>
      </c>
      <c r="E560" s="229" t="s">
        <v>37</v>
      </c>
      <c r="F560" s="230" t="s">
        <v>1289</v>
      </c>
      <c r="G560" s="228"/>
      <c r="H560" s="231">
        <v>38.936</v>
      </c>
      <c r="I560" s="232"/>
      <c r="J560" s="228"/>
      <c r="K560" s="228"/>
      <c r="L560" s="233"/>
      <c r="M560" s="234"/>
      <c r="N560" s="235"/>
      <c r="O560" s="235"/>
      <c r="P560" s="235"/>
      <c r="Q560" s="235"/>
      <c r="R560" s="235"/>
      <c r="S560" s="235"/>
      <c r="T560" s="236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37" t="s">
        <v>182</v>
      </c>
      <c r="AU560" s="237" t="s">
        <v>86</v>
      </c>
      <c r="AV560" s="13" t="s">
        <v>86</v>
      </c>
      <c r="AW560" s="13" t="s">
        <v>38</v>
      </c>
      <c r="AX560" s="13" t="s">
        <v>77</v>
      </c>
      <c r="AY560" s="237" t="s">
        <v>149</v>
      </c>
    </row>
    <row r="561" spans="1:51" s="15" customFormat="1" ht="12">
      <c r="A561" s="15"/>
      <c r="B561" s="262"/>
      <c r="C561" s="263"/>
      <c r="D561" s="218" t="s">
        <v>182</v>
      </c>
      <c r="E561" s="264" t="s">
        <v>37</v>
      </c>
      <c r="F561" s="265" t="s">
        <v>971</v>
      </c>
      <c r="G561" s="263"/>
      <c r="H561" s="266">
        <v>38.936</v>
      </c>
      <c r="I561" s="267"/>
      <c r="J561" s="263"/>
      <c r="K561" s="263"/>
      <c r="L561" s="268"/>
      <c r="M561" s="269"/>
      <c r="N561" s="270"/>
      <c r="O561" s="270"/>
      <c r="P561" s="270"/>
      <c r="Q561" s="270"/>
      <c r="R561" s="270"/>
      <c r="S561" s="270"/>
      <c r="T561" s="271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T561" s="272" t="s">
        <v>182</v>
      </c>
      <c r="AU561" s="272" t="s">
        <v>86</v>
      </c>
      <c r="AV561" s="15" t="s">
        <v>158</v>
      </c>
      <c r="AW561" s="15" t="s">
        <v>38</v>
      </c>
      <c r="AX561" s="15" t="s">
        <v>77</v>
      </c>
      <c r="AY561" s="272" t="s">
        <v>149</v>
      </c>
    </row>
    <row r="562" spans="1:51" s="13" customFormat="1" ht="12">
      <c r="A562" s="13"/>
      <c r="B562" s="227"/>
      <c r="C562" s="228"/>
      <c r="D562" s="218" t="s">
        <v>182</v>
      </c>
      <c r="E562" s="229" t="s">
        <v>37</v>
      </c>
      <c r="F562" s="230" t="s">
        <v>1290</v>
      </c>
      <c r="G562" s="228"/>
      <c r="H562" s="231">
        <v>15.05</v>
      </c>
      <c r="I562" s="232"/>
      <c r="J562" s="228"/>
      <c r="K562" s="228"/>
      <c r="L562" s="233"/>
      <c r="M562" s="234"/>
      <c r="N562" s="235"/>
      <c r="O562" s="235"/>
      <c r="P562" s="235"/>
      <c r="Q562" s="235"/>
      <c r="R562" s="235"/>
      <c r="S562" s="235"/>
      <c r="T562" s="236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37" t="s">
        <v>182</v>
      </c>
      <c r="AU562" s="237" t="s">
        <v>86</v>
      </c>
      <c r="AV562" s="13" t="s">
        <v>86</v>
      </c>
      <c r="AW562" s="13" t="s">
        <v>38</v>
      </c>
      <c r="AX562" s="13" t="s">
        <v>77</v>
      </c>
      <c r="AY562" s="237" t="s">
        <v>149</v>
      </c>
    </row>
    <row r="563" spans="1:51" s="15" customFormat="1" ht="12">
      <c r="A563" s="15"/>
      <c r="B563" s="262"/>
      <c r="C563" s="263"/>
      <c r="D563" s="218" t="s">
        <v>182</v>
      </c>
      <c r="E563" s="264" t="s">
        <v>37</v>
      </c>
      <c r="F563" s="265" t="s">
        <v>974</v>
      </c>
      <c r="G563" s="263"/>
      <c r="H563" s="266">
        <v>15.05</v>
      </c>
      <c r="I563" s="267"/>
      <c r="J563" s="263"/>
      <c r="K563" s="263"/>
      <c r="L563" s="268"/>
      <c r="M563" s="269"/>
      <c r="N563" s="270"/>
      <c r="O563" s="270"/>
      <c r="P563" s="270"/>
      <c r="Q563" s="270"/>
      <c r="R563" s="270"/>
      <c r="S563" s="270"/>
      <c r="T563" s="271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T563" s="272" t="s">
        <v>182</v>
      </c>
      <c r="AU563" s="272" t="s">
        <v>86</v>
      </c>
      <c r="AV563" s="15" t="s">
        <v>158</v>
      </c>
      <c r="AW563" s="15" t="s">
        <v>38</v>
      </c>
      <c r="AX563" s="15" t="s">
        <v>77</v>
      </c>
      <c r="AY563" s="272" t="s">
        <v>149</v>
      </c>
    </row>
    <row r="564" spans="1:51" s="14" customFormat="1" ht="12">
      <c r="A564" s="14"/>
      <c r="B564" s="238"/>
      <c r="C564" s="239"/>
      <c r="D564" s="218" t="s">
        <v>182</v>
      </c>
      <c r="E564" s="240" t="s">
        <v>37</v>
      </c>
      <c r="F564" s="241" t="s">
        <v>187</v>
      </c>
      <c r="G564" s="239"/>
      <c r="H564" s="242">
        <v>53.986000000000004</v>
      </c>
      <c r="I564" s="243"/>
      <c r="J564" s="239"/>
      <c r="K564" s="239"/>
      <c r="L564" s="244"/>
      <c r="M564" s="245"/>
      <c r="N564" s="246"/>
      <c r="O564" s="246"/>
      <c r="P564" s="246"/>
      <c r="Q564" s="246"/>
      <c r="R564" s="246"/>
      <c r="S564" s="246"/>
      <c r="T564" s="247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48" t="s">
        <v>182</v>
      </c>
      <c r="AU564" s="248" t="s">
        <v>86</v>
      </c>
      <c r="AV564" s="14" t="s">
        <v>148</v>
      </c>
      <c r="AW564" s="14" t="s">
        <v>38</v>
      </c>
      <c r="AX564" s="14" t="s">
        <v>21</v>
      </c>
      <c r="AY564" s="248" t="s">
        <v>149</v>
      </c>
    </row>
    <row r="565" spans="1:65" s="2" customFormat="1" ht="16.5" customHeight="1">
      <c r="A565" s="39"/>
      <c r="B565" s="40"/>
      <c r="C565" s="249" t="s">
        <v>1291</v>
      </c>
      <c r="D565" s="249" t="s">
        <v>252</v>
      </c>
      <c r="E565" s="250" t="s">
        <v>1292</v>
      </c>
      <c r="F565" s="251" t="s">
        <v>1293</v>
      </c>
      <c r="G565" s="252" t="s">
        <v>174</v>
      </c>
      <c r="H565" s="253">
        <v>55.066</v>
      </c>
      <c r="I565" s="254"/>
      <c r="J565" s="255">
        <f>ROUND(I565*H565,2)</f>
        <v>0</v>
      </c>
      <c r="K565" s="251" t="s">
        <v>37</v>
      </c>
      <c r="L565" s="256"/>
      <c r="M565" s="257" t="s">
        <v>37</v>
      </c>
      <c r="N565" s="258" t="s">
        <v>50</v>
      </c>
      <c r="O565" s="85"/>
      <c r="P565" s="214">
        <f>O565*H565</f>
        <v>0</v>
      </c>
      <c r="Q565" s="214">
        <v>0</v>
      </c>
      <c r="R565" s="214">
        <f>Q565*H565</f>
        <v>0</v>
      </c>
      <c r="S565" s="214">
        <v>0</v>
      </c>
      <c r="T565" s="215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16" t="s">
        <v>313</v>
      </c>
      <c r="AT565" s="216" t="s">
        <v>252</v>
      </c>
      <c r="AU565" s="216" t="s">
        <v>86</v>
      </c>
      <c r="AY565" s="18" t="s">
        <v>149</v>
      </c>
      <c r="BE565" s="217">
        <f>IF(N565="základní",J565,0)</f>
        <v>0</v>
      </c>
      <c r="BF565" s="217">
        <f>IF(N565="snížená",J565,0)</f>
        <v>0</v>
      </c>
      <c r="BG565" s="217">
        <f>IF(N565="zákl. přenesená",J565,0)</f>
        <v>0</v>
      </c>
      <c r="BH565" s="217">
        <f>IF(N565="sníž. přenesená",J565,0)</f>
        <v>0</v>
      </c>
      <c r="BI565" s="217">
        <f>IF(N565="nulová",J565,0)</f>
        <v>0</v>
      </c>
      <c r="BJ565" s="18" t="s">
        <v>148</v>
      </c>
      <c r="BK565" s="217">
        <f>ROUND(I565*H565,2)</f>
        <v>0</v>
      </c>
      <c r="BL565" s="18" t="s">
        <v>239</v>
      </c>
      <c r="BM565" s="216" t="s">
        <v>1294</v>
      </c>
    </row>
    <row r="566" spans="1:47" s="2" customFormat="1" ht="12">
      <c r="A566" s="39"/>
      <c r="B566" s="40"/>
      <c r="C566" s="41"/>
      <c r="D566" s="218" t="s">
        <v>155</v>
      </c>
      <c r="E566" s="41"/>
      <c r="F566" s="219" t="s">
        <v>1293</v>
      </c>
      <c r="G566" s="41"/>
      <c r="H566" s="41"/>
      <c r="I566" s="220"/>
      <c r="J566" s="41"/>
      <c r="K566" s="41"/>
      <c r="L566" s="45"/>
      <c r="M566" s="221"/>
      <c r="N566" s="222"/>
      <c r="O566" s="85"/>
      <c r="P566" s="85"/>
      <c r="Q566" s="85"/>
      <c r="R566" s="85"/>
      <c r="S566" s="85"/>
      <c r="T566" s="86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T566" s="18" t="s">
        <v>155</v>
      </c>
      <c r="AU566" s="18" t="s">
        <v>86</v>
      </c>
    </row>
    <row r="567" spans="1:65" s="2" customFormat="1" ht="16.5" customHeight="1">
      <c r="A567" s="39"/>
      <c r="B567" s="40"/>
      <c r="C567" s="205" t="s">
        <v>641</v>
      </c>
      <c r="D567" s="205" t="s">
        <v>151</v>
      </c>
      <c r="E567" s="206" t="s">
        <v>1295</v>
      </c>
      <c r="F567" s="207" t="s">
        <v>1296</v>
      </c>
      <c r="G567" s="208" t="s">
        <v>174</v>
      </c>
      <c r="H567" s="209">
        <v>46.8</v>
      </c>
      <c r="I567" s="210"/>
      <c r="J567" s="211">
        <f>ROUND(I567*H567,2)</f>
        <v>0</v>
      </c>
      <c r="K567" s="207" t="s">
        <v>37</v>
      </c>
      <c r="L567" s="45"/>
      <c r="M567" s="212" t="s">
        <v>37</v>
      </c>
      <c r="N567" s="213" t="s">
        <v>50</v>
      </c>
      <c r="O567" s="85"/>
      <c r="P567" s="214">
        <f>O567*H567</f>
        <v>0</v>
      </c>
      <c r="Q567" s="214">
        <v>0</v>
      </c>
      <c r="R567" s="214">
        <f>Q567*H567</f>
        <v>0</v>
      </c>
      <c r="S567" s="214">
        <v>0</v>
      </c>
      <c r="T567" s="215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16" t="s">
        <v>239</v>
      </c>
      <c r="AT567" s="216" t="s">
        <v>151</v>
      </c>
      <c r="AU567" s="216" t="s">
        <v>86</v>
      </c>
      <c r="AY567" s="18" t="s">
        <v>149</v>
      </c>
      <c r="BE567" s="217">
        <f>IF(N567="základní",J567,0)</f>
        <v>0</v>
      </c>
      <c r="BF567" s="217">
        <f>IF(N567="snížená",J567,0)</f>
        <v>0</v>
      </c>
      <c r="BG567" s="217">
        <f>IF(N567="zákl. přenesená",J567,0)</f>
        <v>0</v>
      </c>
      <c r="BH567" s="217">
        <f>IF(N567="sníž. přenesená",J567,0)</f>
        <v>0</v>
      </c>
      <c r="BI567" s="217">
        <f>IF(N567="nulová",J567,0)</f>
        <v>0</v>
      </c>
      <c r="BJ567" s="18" t="s">
        <v>148</v>
      </c>
      <c r="BK567" s="217">
        <f>ROUND(I567*H567,2)</f>
        <v>0</v>
      </c>
      <c r="BL567" s="18" t="s">
        <v>239</v>
      </c>
      <c r="BM567" s="216" t="s">
        <v>1297</v>
      </c>
    </row>
    <row r="568" spans="1:47" s="2" customFormat="1" ht="12">
      <c r="A568" s="39"/>
      <c r="B568" s="40"/>
      <c r="C568" s="41"/>
      <c r="D568" s="218" t="s">
        <v>155</v>
      </c>
      <c r="E568" s="41"/>
      <c r="F568" s="219" t="s">
        <v>1296</v>
      </c>
      <c r="G568" s="41"/>
      <c r="H568" s="41"/>
      <c r="I568" s="220"/>
      <c r="J568" s="41"/>
      <c r="K568" s="41"/>
      <c r="L568" s="45"/>
      <c r="M568" s="221"/>
      <c r="N568" s="222"/>
      <c r="O568" s="85"/>
      <c r="P568" s="85"/>
      <c r="Q568" s="85"/>
      <c r="R568" s="85"/>
      <c r="S568" s="85"/>
      <c r="T568" s="86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T568" s="18" t="s">
        <v>155</v>
      </c>
      <c r="AU568" s="18" t="s">
        <v>86</v>
      </c>
    </row>
    <row r="569" spans="1:51" s="13" customFormat="1" ht="12">
      <c r="A569" s="13"/>
      <c r="B569" s="227"/>
      <c r="C569" s="228"/>
      <c r="D569" s="218" t="s">
        <v>182</v>
      </c>
      <c r="E569" s="229" t="s">
        <v>37</v>
      </c>
      <c r="F569" s="230" t="s">
        <v>1000</v>
      </c>
      <c r="G569" s="228"/>
      <c r="H569" s="231">
        <v>46.8</v>
      </c>
      <c r="I569" s="232"/>
      <c r="J569" s="228"/>
      <c r="K569" s="228"/>
      <c r="L569" s="233"/>
      <c r="M569" s="234"/>
      <c r="N569" s="235"/>
      <c r="O569" s="235"/>
      <c r="P569" s="235"/>
      <c r="Q569" s="235"/>
      <c r="R569" s="235"/>
      <c r="S569" s="235"/>
      <c r="T569" s="236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37" t="s">
        <v>182</v>
      </c>
      <c r="AU569" s="237" t="s">
        <v>86</v>
      </c>
      <c r="AV569" s="13" t="s">
        <v>86</v>
      </c>
      <c r="AW569" s="13" t="s">
        <v>38</v>
      </c>
      <c r="AX569" s="13" t="s">
        <v>77</v>
      </c>
      <c r="AY569" s="237" t="s">
        <v>149</v>
      </c>
    </row>
    <row r="570" spans="1:51" s="14" customFormat="1" ht="12">
      <c r="A570" s="14"/>
      <c r="B570" s="238"/>
      <c r="C570" s="239"/>
      <c r="D570" s="218" t="s">
        <v>182</v>
      </c>
      <c r="E570" s="240" t="s">
        <v>37</v>
      </c>
      <c r="F570" s="241" t="s">
        <v>187</v>
      </c>
      <c r="G570" s="239"/>
      <c r="H570" s="242">
        <v>46.8</v>
      </c>
      <c r="I570" s="243"/>
      <c r="J570" s="239"/>
      <c r="K570" s="239"/>
      <c r="L570" s="244"/>
      <c r="M570" s="245"/>
      <c r="N570" s="246"/>
      <c r="O570" s="246"/>
      <c r="P570" s="246"/>
      <c r="Q570" s="246"/>
      <c r="R570" s="246"/>
      <c r="S570" s="246"/>
      <c r="T570" s="247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48" t="s">
        <v>182</v>
      </c>
      <c r="AU570" s="248" t="s">
        <v>86</v>
      </c>
      <c r="AV570" s="14" t="s">
        <v>148</v>
      </c>
      <c r="AW570" s="14" t="s">
        <v>38</v>
      </c>
      <c r="AX570" s="14" t="s">
        <v>21</v>
      </c>
      <c r="AY570" s="248" t="s">
        <v>149</v>
      </c>
    </row>
    <row r="571" spans="1:65" s="2" customFormat="1" ht="16.5" customHeight="1">
      <c r="A571" s="39"/>
      <c r="B571" s="40"/>
      <c r="C571" s="249" t="s">
        <v>1298</v>
      </c>
      <c r="D571" s="249" t="s">
        <v>252</v>
      </c>
      <c r="E571" s="250" t="s">
        <v>1299</v>
      </c>
      <c r="F571" s="251" t="s">
        <v>1300</v>
      </c>
      <c r="G571" s="252" t="s">
        <v>174</v>
      </c>
      <c r="H571" s="253">
        <v>47.736</v>
      </c>
      <c r="I571" s="254"/>
      <c r="J571" s="255">
        <f>ROUND(I571*H571,2)</f>
        <v>0</v>
      </c>
      <c r="K571" s="251" t="s">
        <v>37</v>
      </c>
      <c r="L571" s="256"/>
      <c r="M571" s="257" t="s">
        <v>37</v>
      </c>
      <c r="N571" s="258" t="s">
        <v>50</v>
      </c>
      <c r="O571" s="85"/>
      <c r="P571" s="214">
        <f>O571*H571</f>
        <v>0</v>
      </c>
      <c r="Q571" s="214">
        <v>0</v>
      </c>
      <c r="R571" s="214">
        <f>Q571*H571</f>
        <v>0</v>
      </c>
      <c r="S571" s="214">
        <v>0</v>
      </c>
      <c r="T571" s="215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16" t="s">
        <v>313</v>
      </c>
      <c r="AT571" s="216" t="s">
        <v>252</v>
      </c>
      <c r="AU571" s="216" t="s">
        <v>86</v>
      </c>
      <c r="AY571" s="18" t="s">
        <v>149</v>
      </c>
      <c r="BE571" s="217">
        <f>IF(N571="základní",J571,0)</f>
        <v>0</v>
      </c>
      <c r="BF571" s="217">
        <f>IF(N571="snížená",J571,0)</f>
        <v>0</v>
      </c>
      <c r="BG571" s="217">
        <f>IF(N571="zákl. přenesená",J571,0)</f>
        <v>0</v>
      </c>
      <c r="BH571" s="217">
        <f>IF(N571="sníž. přenesená",J571,0)</f>
        <v>0</v>
      </c>
      <c r="BI571" s="217">
        <f>IF(N571="nulová",J571,0)</f>
        <v>0</v>
      </c>
      <c r="BJ571" s="18" t="s">
        <v>148</v>
      </c>
      <c r="BK571" s="217">
        <f>ROUND(I571*H571,2)</f>
        <v>0</v>
      </c>
      <c r="BL571" s="18" t="s">
        <v>239</v>
      </c>
      <c r="BM571" s="216" t="s">
        <v>1301</v>
      </c>
    </row>
    <row r="572" spans="1:47" s="2" customFormat="1" ht="12">
      <c r="A572" s="39"/>
      <c r="B572" s="40"/>
      <c r="C572" s="41"/>
      <c r="D572" s="218" t="s">
        <v>155</v>
      </c>
      <c r="E572" s="41"/>
      <c r="F572" s="219" t="s">
        <v>1300</v>
      </c>
      <c r="G572" s="41"/>
      <c r="H572" s="41"/>
      <c r="I572" s="220"/>
      <c r="J572" s="41"/>
      <c r="K572" s="41"/>
      <c r="L572" s="45"/>
      <c r="M572" s="221"/>
      <c r="N572" s="222"/>
      <c r="O572" s="85"/>
      <c r="P572" s="85"/>
      <c r="Q572" s="85"/>
      <c r="R572" s="85"/>
      <c r="S572" s="85"/>
      <c r="T572" s="86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T572" s="18" t="s">
        <v>155</v>
      </c>
      <c r="AU572" s="18" t="s">
        <v>86</v>
      </c>
    </row>
    <row r="573" spans="1:51" s="13" customFormat="1" ht="12">
      <c r="A573" s="13"/>
      <c r="B573" s="227"/>
      <c r="C573" s="228"/>
      <c r="D573" s="218" t="s">
        <v>182</v>
      </c>
      <c r="E573" s="229" t="s">
        <v>37</v>
      </c>
      <c r="F573" s="230" t="s">
        <v>1302</v>
      </c>
      <c r="G573" s="228"/>
      <c r="H573" s="231">
        <v>47.736</v>
      </c>
      <c r="I573" s="232"/>
      <c r="J573" s="228"/>
      <c r="K573" s="228"/>
      <c r="L573" s="233"/>
      <c r="M573" s="234"/>
      <c r="N573" s="235"/>
      <c r="O573" s="235"/>
      <c r="P573" s="235"/>
      <c r="Q573" s="235"/>
      <c r="R573" s="235"/>
      <c r="S573" s="235"/>
      <c r="T573" s="236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37" t="s">
        <v>182</v>
      </c>
      <c r="AU573" s="237" t="s">
        <v>86</v>
      </c>
      <c r="AV573" s="13" t="s">
        <v>86</v>
      </c>
      <c r="AW573" s="13" t="s">
        <v>38</v>
      </c>
      <c r="AX573" s="13" t="s">
        <v>77</v>
      </c>
      <c r="AY573" s="237" t="s">
        <v>149</v>
      </c>
    </row>
    <row r="574" spans="1:51" s="14" customFormat="1" ht="12">
      <c r="A574" s="14"/>
      <c r="B574" s="238"/>
      <c r="C574" s="239"/>
      <c r="D574" s="218" t="s">
        <v>182</v>
      </c>
      <c r="E574" s="240" t="s">
        <v>37</v>
      </c>
      <c r="F574" s="241" t="s">
        <v>187</v>
      </c>
      <c r="G574" s="239"/>
      <c r="H574" s="242">
        <v>47.736</v>
      </c>
      <c r="I574" s="243"/>
      <c r="J574" s="239"/>
      <c r="K574" s="239"/>
      <c r="L574" s="244"/>
      <c r="M574" s="245"/>
      <c r="N574" s="246"/>
      <c r="O574" s="246"/>
      <c r="P574" s="246"/>
      <c r="Q574" s="246"/>
      <c r="R574" s="246"/>
      <c r="S574" s="246"/>
      <c r="T574" s="247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48" t="s">
        <v>182</v>
      </c>
      <c r="AU574" s="248" t="s">
        <v>86</v>
      </c>
      <c r="AV574" s="14" t="s">
        <v>148</v>
      </c>
      <c r="AW574" s="14" t="s">
        <v>38</v>
      </c>
      <c r="AX574" s="14" t="s">
        <v>21</v>
      </c>
      <c r="AY574" s="248" t="s">
        <v>149</v>
      </c>
    </row>
    <row r="575" spans="1:65" s="2" customFormat="1" ht="16.5" customHeight="1">
      <c r="A575" s="39"/>
      <c r="B575" s="40"/>
      <c r="C575" s="205" t="s">
        <v>644</v>
      </c>
      <c r="D575" s="205" t="s">
        <v>151</v>
      </c>
      <c r="E575" s="206" t="s">
        <v>1303</v>
      </c>
      <c r="F575" s="207" t="s">
        <v>1304</v>
      </c>
      <c r="G575" s="208" t="s">
        <v>174</v>
      </c>
      <c r="H575" s="209">
        <v>61.935</v>
      </c>
      <c r="I575" s="210"/>
      <c r="J575" s="211">
        <f>ROUND(I575*H575,2)</f>
        <v>0</v>
      </c>
      <c r="K575" s="207" t="s">
        <v>37</v>
      </c>
      <c r="L575" s="45"/>
      <c r="M575" s="212" t="s">
        <v>37</v>
      </c>
      <c r="N575" s="213" t="s">
        <v>50</v>
      </c>
      <c r="O575" s="85"/>
      <c r="P575" s="214">
        <f>O575*H575</f>
        <v>0</v>
      </c>
      <c r="Q575" s="214">
        <v>0</v>
      </c>
      <c r="R575" s="214">
        <f>Q575*H575</f>
        <v>0</v>
      </c>
      <c r="S575" s="214">
        <v>0</v>
      </c>
      <c r="T575" s="215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16" t="s">
        <v>239</v>
      </c>
      <c r="AT575" s="216" t="s">
        <v>151</v>
      </c>
      <c r="AU575" s="216" t="s">
        <v>86</v>
      </c>
      <c r="AY575" s="18" t="s">
        <v>149</v>
      </c>
      <c r="BE575" s="217">
        <f>IF(N575="základní",J575,0)</f>
        <v>0</v>
      </c>
      <c r="BF575" s="217">
        <f>IF(N575="snížená",J575,0)</f>
        <v>0</v>
      </c>
      <c r="BG575" s="217">
        <f>IF(N575="zákl. přenesená",J575,0)</f>
        <v>0</v>
      </c>
      <c r="BH575" s="217">
        <f>IF(N575="sníž. přenesená",J575,0)</f>
        <v>0</v>
      </c>
      <c r="BI575" s="217">
        <f>IF(N575="nulová",J575,0)</f>
        <v>0</v>
      </c>
      <c r="BJ575" s="18" t="s">
        <v>148</v>
      </c>
      <c r="BK575" s="217">
        <f>ROUND(I575*H575,2)</f>
        <v>0</v>
      </c>
      <c r="BL575" s="18" t="s">
        <v>239</v>
      </c>
      <c r="BM575" s="216" t="s">
        <v>1305</v>
      </c>
    </row>
    <row r="576" spans="1:47" s="2" customFormat="1" ht="12">
      <c r="A576" s="39"/>
      <c r="B576" s="40"/>
      <c r="C576" s="41"/>
      <c r="D576" s="218" t="s">
        <v>155</v>
      </c>
      <c r="E576" s="41"/>
      <c r="F576" s="219" t="s">
        <v>1304</v>
      </c>
      <c r="G576" s="41"/>
      <c r="H576" s="41"/>
      <c r="I576" s="220"/>
      <c r="J576" s="41"/>
      <c r="K576" s="41"/>
      <c r="L576" s="45"/>
      <c r="M576" s="221"/>
      <c r="N576" s="222"/>
      <c r="O576" s="85"/>
      <c r="P576" s="85"/>
      <c r="Q576" s="85"/>
      <c r="R576" s="85"/>
      <c r="S576" s="85"/>
      <c r="T576" s="86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T576" s="18" t="s">
        <v>155</v>
      </c>
      <c r="AU576" s="18" t="s">
        <v>86</v>
      </c>
    </row>
    <row r="577" spans="1:51" s="13" customFormat="1" ht="12">
      <c r="A577" s="13"/>
      <c r="B577" s="227"/>
      <c r="C577" s="228"/>
      <c r="D577" s="218" t="s">
        <v>182</v>
      </c>
      <c r="E577" s="229" t="s">
        <v>37</v>
      </c>
      <c r="F577" s="230" t="s">
        <v>1306</v>
      </c>
      <c r="G577" s="228"/>
      <c r="H577" s="231">
        <v>34.685</v>
      </c>
      <c r="I577" s="232"/>
      <c r="J577" s="228"/>
      <c r="K577" s="228"/>
      <c r="L577" s="233"/>
      <c r="M577" s="234"/>
      <c r="N577" s="235"/>
      <c r="O577" s="235"/>
      <c r="P577" s="235"/>
      <c r="Q577" s="235"/>
      <c r="R577" s="235"/>
      <c r="S577" s="235"/>
      <c r="T577" s="236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37" t="s">
        <v>182</v>
      </c>
      <c r="AU577" s="237" t="s">
        <v>86</v>
      </c>
      <c r="AV577" s="13" t="s">
        <v>86</v>
      </c>
      <c r="AW577" s="13" t="s">
        <v>38</v>
      </c>
      <c r="AX577" s="13" t="s">
        <v>77</v>
      </c>
      <c r="AY577" s="237" t="s">
        <v>149</v>
      </c>
    </row>
    <row r="578" spans="1:51" s="13" customFormat="1" ht="12">
      <c r="A578" s="13"/>
      <c r="B578" s="227"/>
      <c r="C578" s="228"/>
      <c r="D578" s="218" t="s">
        <v>182</v>
      </c>
      <c r="E578" s="229" t="s">
        <v>37</v>
      </c>
      <c r="F578" s="230" t="s">
        <v>1307</v>
      </c>
      <c r="G578" s="228"/>
      <c r="H578" s="231">
        <v>27.25</v>
      </c>
      <c r="I578" s="232"/>
      <c r="J578" s="228"/>
      <c r="K578" s="228"/>
      <c r="L578" s="233"/>
      <c r="M578" s="234"/>
      <c r="N578" s="235"/>
      <c r="O578" s="235"/>
      <c r="P578" s="235"/>
      <c r="Q578" s="235"/>
      <c r="R578" s="235"/>
      <c r="S578" s="235"/>
      <c r="T578" s="236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37" t="s">
        <v>182</v>
      </c>
      <c r="AU578" s="237" t="s">
        <v>86</v>
      </c>
      <c r="AV578" s="13" t="s">
        <v>86</v>
      </c>
      <c r="AW578" s="13" t="s">
        <v>38</v>
      </c>
      <c r="AX578" s="13" t="s">
        <v>77</v>
      </c>
      <c r="AY578" s="237" t="s">
        <v>149</v>
      </c>
    </row>
    <row r="579" spans="1:51" s="14" customFormat="1" ht="12">
      <c r="A579" s="14"/>
      <c r="B579" s="238"/>
      <c r="C579" s="239"/>
      <c r="D579" s="218" t="s">
        <v>182</v>
      </c>
      <c r="E579" s="240" t="s">
        <v>37</v>
      </c>
      <c r="F579" s="241" t="s">
        <v>1308</v>
      </c>
      <c r="G579" s="239"/>
      <c r="H579" s="242">
        <v>61.935</v>
      </c>
      <c r="I579" s="243"/>
      <c r="J579" s="239"/>
      <c r="K579" s="239"/>
      <c r="L579" s="244"/>
      <c r="M579" s="245"/>
      <c r="N579" s="246"/>
      <c r="O579" s="246"/>
      <c r="P579" s="246"/>
      <c r="Q579" s="246"/>
      <c r="R579" s="246"/>
      <c r="S579" s="246"/>
      <c r="T579" s="247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48" t="s">
        <v>182</v>
      </c>
      <c r="AU579" s="248" t="s">
        <v>86</v>
      </c>
      <c r="AV579" s="14" t="s">
        <v>148</v>
      </c>
      <c r="AW579" s="14" t="s">
        <v>38</v>
      </c>
      <c r="AX579" s="14" t="s">
        <v>21</v>
      </c>
      <c r="AY579" s="248" t="s">
        <v>149</v>
      </c>
    </row>
    <row r="580" spans="1:65" s="2" customFormat="1" ht="16.5" customHeight="1">
      <c r="A580" s="39"/>
      <c r="B580" s="40"/>
      <c r="C580" s="249" t="s">
        <v>1309</v>
      </c>
      <c r="D580" s="249" t="s">
        <v>252</v>
      </c>
      <c r="E580" s="250" t="s">
        <v>1310</v>
      </c>
      <c r="F580" s="251" t="s">
        <v>1311</v>
      </c>
      <c r="G580" s="252" t="s">
        <v>174</v>
      </c>
      <c r="H580" s="253">
        <v>63.174</v>
      </c>
      <c r="I580" s="254"/>
      <c r="J580" s="255">
        <f>ROUND(I580*H580,2)</f>
        <v>0</v>
      </c>
      <c r="K580" s="251" t="s">
        <v>37</v>
      </c>
      <c r="L580" s="256"/>
      <c r="M580" s="257" t="s">
        <v>37</v>
      </c>
      <c r="N580" s="258" t="s">
        <v>50</v>
      </c>
      <c r="O580" s="85"/>
      <c r="P580" s="214">
        <f>O580*H580</f>
        <v>0</v>
      </c>
      <c r="Q580" s="214">
        <v>0</v>
      </c>
      <c r="R580" s="214">
        <f>Q580*H580</f>
        <v>0</v>
      </c>
      <c r="S580" s="214">
        <v>0</v>
      </c>
      <c r="T580" s="215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16" t="s">
        <v>313</v>
      </c>
      <c r="AT580" s="216" t="s">
        <v>252</v>
      </c>
      <c r="AU580" s="216" t="s">
        <v>86</v>
      </c>
      <c r="AY580" s="18" t="s">
        <v>149</v>
      </c>
      <c r="BE580" s="217">
        <f>IF(N580="základní",J580,0)</f>
        <v>0</v>
      </c>
      <c r="BF580" s="217">
        <f>IF(N580="snížená",J580,0)</f>
        <v>0</v>
      </c>
      <c r="BG580" s="217">
        <f>IF(N580="zákl. přenesená",J580,0)</f>
        <v>0</v>
      </c>
      <c r="BH580" s="217">
        <f>IF(N580="sníž. přenesená",J580,0)</f>
        <v>0</v>
      </c>
      <c r="BI580" s="217">
        <f>IF(N580="nulová",J580,0)</f>
        <v>0</v>
      </c>
      <c r="BJ580" s="18" t="s">
        <v>148</v>
      </c>
      <c r="BK580" s="217">
        <f>ROUND(I580*H580,2)</f>
        <v>0</v>
      </c>
      <c r="BL580" s="18" t="s">
        <v>239</v>
      </c>
      <c r="BM580" s="216" t="s">
        <v>1312</v>
      </c>
    </row>
    <row r="581" spans="1:47" s="2" customFormat="1" ht="12">
      <c r="A581" s="39"/>
      <c r="B581" s="40"/>
      <c r="C581" s="41"/>
      <c r="D581" s="218" t="s">
        <v>155</v>
      </c>
      <c r="E581" s="41"/>
      <c r="F581" s="219" t="s">
        <v>1311</v>
      </c>
      <c r="G581" s="41"/>
      <c r="H581" s="41"/>
      <c r="I581" s="220"/>
      <c r="J581" s="41"/>
      <c r="K581" s="41"/>
      <c r="L581" s="45"/>
      <c r="M581" s="221"/>
      <c r="N581" s="222"/>
      <c r="O581" s="85"/>
      <c r="P581" s="85"/>
      <c r="Q581" s="85"/>
      <c r="R581" s="85"/>
      <c r="S581" s="85"/>
      <c r="T581" s="86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T581" s="18" t="s">
        <v>155</v>
      </c>
      <c r="AU581" s="18" t="s">
        <v>86</v>
      </c>
    </row>
    <row r="582" spans="1:65" s="2" customFormat="1" ht="16.5" customHeight="1">
      <c r="A582" s="39"/>
      <c r="B582" s="40"/>
      <c r="C582" s="205" t="s">
        <v>648</v>
      </c>
      <c r="D582" s="205" t="s">
        <v>151</v>
      </c>
      <c r="E582" s="206" t="s">
        <v>1313</v>
      </c>
      <c r="F582" s="207" t="s">
        <v>1314</v>
      </c>
      <c r="G582" s="208" t="s">
        <v>340</v>
      </c>
      <c r="H582" s="209">
        <v>1.494</v>
      </c>
      <c r="I582" s="210"/>
      <c r="J582" s="211">
        <f>ROUND(I582*H582,2)</f>
        <v>0</v>
      </c>
      <c r="K582" s="207" t="s">
        <v>37</v>
      </c>
      <c r="L582" s="45"/>
      <c r="M582" s="212" t="s">
        <v>37</v>
      </c>
      <c r="N582" s="213" t="s">
        <v>50</v>
      </c>
      <c r="O582" s="85"/>
      <c r="P582" s="214">
        <f>O582*H582</f>
        <v>0</v>
      </c>
      <c r="Q582" s="214">
        <v>0</v>
      </c>
      <c r="R582" s="214">
        <f>Q582*H582</f>
        <v>0</v>
      </c>
      <c r="S582" s="214">
        <v>0</v>
      </c>
      <c r="T582" s="215">
        <f>S582*H582</f>
        <v>0</v>
      </c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R582" s="216" t="s">
        <v>239</v>
      </c>
      <c r="AT582" s="216" t="s">
        <v>151</v>
      </c>
      <c r="AU582" s="216" t="s">
        <v>86</v>
      </c>
      <c r="AY582" s="18" t="s">
        <v>149</v>
      </c>
      <c r="BE582" s="217">
        <f>IF(N582="základní",J582,0)</f>
        <v>0</v>
      </c>
      <c r="BF582" s="217">
        <f>IF(N582="snížená",J582,0)</f>
        <v>0</v>
      </c>
      <c r="BG582" s="217">
        <f>IF(N582="zákl. přenesená",J582,0)</f>
        <v>0</v>
      </c>
      <c r="BH582" s="217">
        <f>IF(N582="sníž. přenesená",J582,0)</f>
        <v>0</v>
      </c>
      <c r="BI582" s="217">
        <f>IF(N582="nulová",J582,0)</f>
        <v>0</v>
      </c>
      <c r="BJ582" s="18" t="s">
        <v>148</v>
      </c>
      <c r="BK582" s="217">
        <f>ROUND(I582*H582,2)</f>
        <v>0</v>
      </c>
      <c r="BL582" s="18" t="s">
        <v>239</v>
      </c>
      <c r="BM582" s="216" t="s">
        <v>1315</v>
      </c>
    </row>
    <row r="583" spans="1:47" s="2" customFormat="1" ht="12">
      <c r="A583" s="39"/>
      <c r="B583" s="40"/>
      <c r="C583" s="41"/>
      <c r="D583" s="218" t="s">
        <v>155</v>
      </c>
      <c r="E583" s="41"/>
      <c r="F583" s="219" t="s">
        <v>1314</v>
      </c>
      <c r="G583" s="41"/>
      <c r="H583" s="41"/>
      <c r="I583" s="220"/>
      <c r="J583" s="41"/>
      <c r="K583" s="41"/>
      <c r="L583" s="45"/>
      <c r="M583" s="221"/>
      <c r="N583" s="222"/>
      <c r="O583" s="85"/>
      <c r="P583" s="85"/>
      <c r="Q583" s="85"/>
      <c r="R583" s="85"/>
      <c r="S583" s="85"/>
      <c r="T583" s="86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T583" s="18" t="s">
        <v>155</v>
      </c>
      <c r="AU583" s="18" t="s">
        <v>86</v>
      </c>
    </row>
    <row r="584" spans="1:63" s="12" customFormat="1" ht="22.8" customHeight="1">
      <c r="A584" s="12"/>
      <c r="B584" s="189"/>
      <c r="C584" s="190"/>
      <c r="D584" s="191" t="s">
        <v>76</v>
      </c>
      <c r="E584" s="203" t="s">
        <v>1316</v>
      </c>
      <c r="F584" s="203" t="s">
        <v>1317</v>
      </c>
      <c r="G584" s="190"/>
      <c r="H584" s="190"/>
      <c r="I584" s="193"/>
      <c r="J584" s="204">
        <f>BK584</f>
        <v>0</v>
      </c>
      <c r="K584" s="190"/>
      <c r="L584" s="195"/>
      <c r="M584" s="196"/>
      <c r="N584" s="197"/>
      <c r="O584" s="197"/>
      <c r="P584" s="198">
        <f>SUM(P585:P804)</f>
        <v>0</v>
      </c>
      <c r="Q584" s="197"/>
      <c r="R584" s="198">
        <f>SUM(R585:R804)</f>
        <v>0</v>
      </c>
      <c r="S584" s="197"/>
      <c r="T584" s="199">
        <f>SUM(T585:T804)</f>
        <v>0</v>
      </c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R584" s="200" t="s">
        <v>86</v>
      </c>
      <c r="AT584" s="201" t="s">
        <v>76</v>
      </c>
      <c r="AU584" s="201" t="s">
        <v>21</v>
      </c>
      <c r="AY584" s="200" t="s">
        <v>149</v>
      </c>
      <c r="BK584" s="202">
        <f>SUM(BK585:BK804)</f>
        <v>0</v>
      </c>
    </row>
    <row r="585" spans="1:65" s="2" customFormat="1" ht="16.5" customHeight="1">
      <c r="A585" s="39"/>
      <c r="B585" s="40"/>
      <c r="C585" s="205" t="s">
        <v>1318</v>
      </c>
      <c r="D585" s="205" t="s">
        <v>151</v>
      </c>
      <c r="E585" s="206" t="s">
        <v>1319</v>
      </c>
      <c r="F585" s="207" t="s">
        <v>1320</v>
      </c>
      <c r="G585" s="208" t="s">
        <v>154</v>
      </c>
      <c r="H585" s="209">
        <v>1</v>
      </c>
      <c r="I585" s="210"/>
      <c r="J585" s="211">
        <f>ROUND(I585*H585,2)</f>
        <v>0</v>
      </c>
      <c r="K585" s="207" t="s">
        <v>37</v>
      </c>
      <c r="L585" s="45"/>
      <c r="M585" s="212" t="s">
        <v>37</v>
      </c>
      <c r="N585" s="213" t="s">
        <v>50</v>
      </c>
      <c r="O585" s="85"/>
      <c r="P585" s="214">
        <f>O585*H585</f>
        <v>0</v>
      </c>
      <c r="Q585" s="214">
        <v>0</v>
      </c>
      <c r="R585" s="214">
        <f>Q585*H585</f>
        <v>0</v>
      </c>
      <c r="S585" s="214">
        <v>0</v>
      </c>
      <c r="T585" s="215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16" t="s">
        <v>239</v>
      </c>
      <c r="AT585" s="216" t="s">
        <v>151</v>
      </c>
      <c r="AU585" s="216" t="s">
        <v>86</v>
      </c>
      <c r="AY585" s="18" t="s">
        <v>149</v>
      </c>
      <c r="BE585" s="217">
        <f>IF(N585="základní",J585,0)</f>
        <v>0</v>
      </c>
      <c r="BF585" s="217">
        <f>IF(N585="snížená",J585,0)</f>
        <v>0</v>
      </c>
      <c r="BG585" s="217">
        <f>IF(N585="zákl. přenesená",J585,0)</f>
        <v>0</v>
      </c>
      <c r="BH585" s="217">
        <f>IF(N585="sníž. přenesená",J585,0)</f>
        <v>0</v>
      </c>
      <c r="BI585" s="217">
        <f>IF(N585="nulová",J585,0)</f>
        <v>0</v>
      </c>
      <c r="BJ585" s="18" t="s">
        <v>148</v>
      </c>
      <c r="BK585" s="217">
        <f>ROUND(I585*H585,2)</f>
        <v>0</v>
      </c>
      <c r="BL585" s="18" t="s">
        <v>239</v>
      </c>
      <c r="BM585" s="216" t="s">
        <v>1321</v>
      </c>
    </row>
    <row r="586" spans="1:47" s="2" customFormat="1" ht="12">
      <c r="A586" s="39"/>
      <c r="B586" s="40"/>
      <c r="C586" s="41"/>
      <c r="D586" s="218" t="s">
        <v>155</v>
      </c>
      <c r="E586" s="41"/>
      <c r="F586" s="219" t="s">
        <v>1320</v>
      </c>
      <c r="G586" s="41"/>
      <c r="H586" s="41"/>
      <c r="I586" s="220"/>
      <c r="J586" s="41"/>
      <c r="K586" s="41"/>
      <c r="L586" s="45"/>
      <c r="M586" s="221"/>
      <c r="N586" s="222"/>
      <c r="O586" s="85"/>
      <c r="P586" s="85"/>
      <c r="Q586" s="85"/>
      <c r="R586" s="85"/>
      <c r="S586" s="85"/>
      <c r="T586" s="86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T586" s="18" t="s">
        <v>155</v>
      </c>
      <c r="AU586" s="18" t="s">
        <v>86</v>
      </c>
    </row>
    <row r="587" spans="1:65" s="2" customFormat="1" ht="16.5" customHeight="1">
      <c r="A587" s="39"/>
      <c r="B587" s="40"/>
      <c r="C587" s="205" t="s">
        <v>650</v>
      </c>
      <c r="D587" s="205" t="s">
        <v>151</v>
      </c>
      <c r="E587" s="206" t="s">
        <v>1322</v>
      </c>
      <c r="F587" s="207" t="s">
        <v>1323</v>
      </c>
      <c r="G587" s="208" t="s">
        <v>232</v>
      </c>
      <c r="H587" s="209">
        <v>1</v>
      </c>
      <c r="I587" s="210"/>
      <c r="J587" s="211">
        <f>ROUND(I587*H587,2)</f>
        <v>0</v>
      </c>
      <c r="K587" s="207" t="s">
        <v>37</v>
      </c>
      <c r="L587" s="45"/>
      <c r="M587" s="212" t="s">
        <v>37</v>
      </c>
      <c r="N587" s="213" t="s">
        <v>50</v>
      </c>
      <c r="O587" s="85"/>
      <c r="P587" s="214">
        <f>O587*H587</f>
        <v>0</v>
      </c>
      <c r="Q587" s="214">
        <v>0</v>
      </c>
      <c r="R587" s="214">
        <f>Q587*H587</f>
        <v>0</v>
      </c>
      <c r="S587" s="214">
        <v>0</v>
      </c>
      <c r="T587" s="215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16" t="s">
        <v>239</v>
      </c>
      <c r="AT587" s="216" t="s">
        <v>151</v>
      </c>
      <c r="AU587" s="216" t="s">
        <v>86</v>
      </c>
      <c r="AY587" s="18" t="s">
        <v>149</v>
      </c>
      <c r="BE587" s="217">
        <f>IF(N587="základní",J587,0)</f>
        <v>0</v>
      </c>
      <c r="BF587" s="217">
        <f>IF(N587="snížená",J587,0)</f>
        <v>0</v>
      </c>
      <c r="BG587" s="217">
        <f>IF(N587="zákl. přenesená",J587,0)</f>
        <v>0</v>
      </c>
      <c r="BH587" s="217">
        <f>IF(N587="sníž. přenesená",J587,0)</f>
        <v>0</v>
      </c>
      <c r="BI587" s="217">
        <f>IF(N587="nulová",J587,0)</f>
        <v>0</v>
      </c>
      <c r="BJ587" s="18" t="s">
        <v>148</v>
      </c>
      <c r="BK587" s="217">
        <f>ROUND(I587*H587,2)</f>
        <v>0</v>
      </c>
      <c r="BL587" s="18" t="s">
        <v>239</v>
      </c>
      <c r="BM587" s="216" t="s">
        <v>1324</v>
      </c>
    </row>
    <row r="588" spans="1:47" s="2" customFormat="1" ht="12">
      <c r="A588" s="39"/>
      <c r="B588" s="40"/>
      <c r="C588" s="41"/>
      <c r="D588" s="218" t="s">
        <v>155</v>
      </c>
      <c r="E588" s="41"/>
      <c r="F588" s="219" t="s">
        <v>1323</v>
      </c>
      <c r="G588" s="41"/>
      <c r="H588" s="41"/>
      <c r="I588" s="220"/>
      <c r="J588" s="41"/>
      <c r="K588" s="41"/>
      <c r="L588" s="45"/>
      <c r="M588" s="221"/>
      <c r="N588" s="222"/>
      <c r="O588" s="85"/>
      <c r="P588" s="85"/>
      <c r="Q588" s="85"/>
      <c r="R588" s="85"/>
      <c r="S588" s="85"/>
      <c r="T588" s="86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T588" s="18" t="s">
        <v>155</v>
      </c>
      <c r="AU588" s="18" t="s">
        <v>86</v>
      </c>
    </row>
    <row r="589" spans="1:65" s="2" customFormat="1" ht="16.5" customHeight="1">
      <c r="A589" s="39"/>
      <c r="B589" s="40"/>
      <c r="C589" s="205" t="s">
        <v>1325</v>
      </c>
      <c r="D589" s="205" t="s">
        <v>151</v>
      </c>
      <c r="E589" s="206" t="s">
        <v>787</v>
      </c>
      <c r="F589" s="207" t="s">
        <v>1326</v>
      </c>
      <c r="G589" s="208" t="s">
        <v>539</v>
      </c>
      <c r="H589" s="209">
        <v>0.308</v>
      </c>
      <c r="I589" s="210"/>
      <c r="J589" s="211">
        <f>ROUND(I589*H589,2)</f>
        <v>0</v>
      </c>
      <c r="K589" s="207" t="s">
        <v>37</v>
      </c>
      <c r="L589" s="45"/>
      <c r="M589" s="212" t="s">
        <v>37</v>
      </c>
      <c r="N589" s="213" t="s">
        <v>50</v>
      </c>
      <c r="O589" s="85"/>
      <c r="P589" s="214">
        <f>O589*H589</f>
        <v>0</v>
      </c>
      <c r="Q589" s="214">
        <v>0</v>
      </c>
      <c r="R589" s="214">
        <f>Q589*H589</f>
        <v>0</v>
      </c>
      <c r="S589" s="214">
        <v>0</v>
      </c>
      <c r="T589" s="215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16" t="s">
        <v>239</v>
      </c>
      <c r="AT589" s="216" t="s">
        <v>151</v>
      </c>
      <c r="AU589" s="216" t="s">
        <v>86</v>
      </c>
      <c r="AY589" s="18" t="s">
        <v>149</v>
      </c>
      <c r="BE589" s="217">
        <f>IF(N589="základní",J589,0)</f>
        <v>0</v>
      </c>
      <c r="BF589" s="217">
        <f>IF(N589="snížená",J589,0)</f>
        <v>0</v>
      </c>
      <c r="BG589" s="217">
        <f>IF(N589="zákl. přenesená",J589,0)</f>
        <v>0</v>
      </c>
      <c r="BH589" s="217">
        <f>IF(N589="sníž. přenesená",J589,0)</f>
        <v>0</v>
      </c>
      <c r="BI589" s="217">
        <f>IF(N589="nulová",J589,0)</f>
        <v>0</v>
      </c>
      <c r="BJ589" s="18" t="s">
        <v>148</v>
      </c>
      <c r="BK589" s="217">
        <f>ROUND(I589*H589,2)</f>
        <v>0</v>
      </c>
      <c r="BL589" s="18" t="s">
        <v>239</v>
      </c>
      <c r="BM589" s="216" t="s">
        <v>1327</v>
      </c>
    </row>
    <row r="590" spans="1:47" s="2" customFormat="1" ht="12">
      <c r="A590" s="39"/>
      <c r="B590" s="40"/>
      <c r="C590" s="41"/>
      <c r="D590" s="218" t="s">
        <v>155</v>
      </c>
      <c r="E590" s="41"/>
      <c r="F590" s="219" t="s">
        <v>1326</v>
      </c>
      <c r="G590" s="41"/>
      <c r="H590" s="41"/>
      <c r="I590" s="220"/>
      <c r="J590" s="41"/>
      <c r="K590" s="41"/>
      <c r="L590" s="45"/>
      <c r="M590" s="221"/>
      <c r="N590" s="222"/>
      <c r="O590" s="85"/>
      <c r="P590" s="85"/>
      <c r="Q590" s="85"/>
      <c r="R590" s="85"/>
      <c r="S590" s="85"/>
      <c r="T590" s="86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T590" s="18" t="s">
        <v>155</v>
      </c>
      <c r="AU590" s="18" t="s">
        <v>86</v>
      </c>
    </row>
    <row r="591" spans="1:65" s="2" customFormat="1" ht="16.5" customHeight="1">
      <c r="A591" s="39"/>
      <c r="B591" s="40"/>
      <c r="C591" s="205" t="s">
        <v>653</v>
      </c>
      <c r="D591" s="205" t="s">
        <v>151</v>
      </c>
      <c r="E591" s="206" t="s">
        <v>1328</v>
      </c>
      <c r="F591" s="207" t="s">
        <v>1329</v>
      </c>
      <c r="G591" s="208" t="s">
        <v>232</v>
      </c>
      <c r="H591" s="209">
        <v>1</v>
      </c>
      <c r="I591" s="210"/>
      <c r="J591" s="211">
        <f>ROUND(I591*H591,2)</f>
        <v>0</v>
      </c>
      <c r="K591" s="207" t="s">
        <v>37</v>
      </c>
      <c r="L591" s="45"/>
      <c r="M591" s="212" t="s">
        <v>37</v>
      </c>
      <c r="N591" s="213" t="s">
        <v>50</v>
      </c>
      <c r="O591" s="85"/>
      <c r="P591" s="214">
        <f>O591*H591</f>
        <v>0</v>
      </c>
      <c r="Q591" s="214">
        <v>0</v>
      </c>
      <c r="R591" s="214">
        <f>Q591*H591</f>
        <v>0</v>
      </c>
      <c r="S591" s="214">
        <v>0</v>
      </c>
      <c r="T591" s="215">
        <f>S591*H591</f>
        <v>0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216" t="s">
        <v>239</v>
      </c>
      <c r="AT591" s="216" t="s">
        <v>151</v>
      </c>
      <c r="AU591" s="216" t="s">
        <v>86</v>
      </c>
      <c r="AY591" s="18" t="s">
        <v>149</v>
      </c>
      <c r="BE591" s="217">
        <f>IF(N591="základní",J591,0)</f>
        <v>0</v>
      </c>
      <c r="BF591" s="217">
        <f>IF(N591="snížená",J591,0)</f>
        <v>0</v>
      </c>
      <c r="BG591" s="217">
        <f>IF(N591="zákl. přenesená",J591,0)</f>
        <v>0</v>
      </c>
      <c r="BH591" s="217">
        <f>IF(N591="sníž. přenesená",J591,0)</f>
        <v>0</v>
      </c>
      <c r="BI591" s="217">
        <f>IF(N591="nulová",J591,0)</f>
        <v>0</v>
      </c>
      <c r="BJ591" s="18" t="s">
        <v>148</v>
      </c>
      <c r="BK591" s="217">
        <f>ROUND(I591*H591,2)</f>
        <v>0</v>
      </c>
      <c r="BL591" s="18" t="s">
        <v>239</v>
      </c>
      <c r="BM591" s="216" t="s">
        <v>1330</v>
      </c>
    </row>
    <row r="592" spans="1:47" s="2" customFormat="1" ht="12">
      <c r="A592" s="39"/>
      <c r="B592" s="40"/>
      <c r="C592" s="41"/>
      <c r="D592" s="218" t="s">
        <v>155</v>
      </c>
      <c r="E592" s="41"/>
      <c r="F592" s="219" t="s">
        <v>1329</v>
      </c>
      <c r="G592" s="41"/>
      <c r="H592" s="41"/>
      <c r="I592" s="220"/>
      <c r="J592" s="41"/>
      <c r="K592" s="41"/>
      <c r="L592" s="45"/>
      <c r="M592" s="221"/>
      <c r="N592" s="222"/>
      <c r="O592" s="85"/>
      <c r="P592" s="85"/>
      <c r="Q592" s="85"/>
      <c r="R592" s="85"/>
      <c r="S592" s="85"/>
      <c r="T592" s="86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T592" s="18" t="s">
        <v>155</v>
      </c>
      <c r="AU592" s="18" t="s">
        <v>86</v>
      </c>
    </row>
    <row r="593" spans="1:65" s="2" customFormat="1" ht="16.5" customHeight="1">
      <c r="A593" s="39"/>
      <c r="B593" s="40"/>
      <c r="C593" s="205" t="s">
        <v>1331</v>
      </c>
      <c r="D593" s="205" t="s">
        <v>151</v>
      </c>
      <c r="E593" s="206" t="s">
        <v>1332</v>
      </c>
      <c r="F593" s="207" t="s">
        <v>1333</v>
      </c>
      <c r="G593" s="208" t="s">
        <v>539</v>
      </c>
      <c r="H593" s="209">
        <v>31.879</v>
      </c>
      <c r="I593" s="210"/>
      <c r="J593" s="211">
        <f>ROUND(I593*H593,2)</f>
        <v>0</v>
      </c>
      <c r="K593" s="207" t="s">
        <v>37</v>
      </c>
      <c r="L593" s="45"/>
      <c r="M593" s="212" t="s">
        <v>37</v>
      </c>
      <c r="N593" s="213" t="s">
        <v>50</v>
      </c>
      <c r="O593" s="85"/>
      <c r="P593" s="214">
        <f>O593*H593</f>
        <v>0</v>
      </c>
      <c r="Q593" s="214">
        <v>0</v>
      </c>
      <c r="R593" s="214">
        <f>Q593*H593</f>
        <v>0</v>
      </c>
      <c r="S593" s="214">
        <v>0</v>
      </c>
      <c r="T593" s="215">
        <f>S593*H593</f>
        <v>0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16" t="s">
        <v>239</v>
      </c>
      <c r="AT593" s="216" t="s">
        <v>151</v>
      </c>
      <c r="AU593" s="216" t="s">
        <v>86</v>
      </c>
      <c r="AY593" s="18" t="s">
        <v>149</v>
      </c>
      <c r="BE593" s="217">
        <f>IF(N593="základní",J593,0)</f>
        <v>0</v>
      </c>
      <c r="BF593" s="217">
        <f>IF(N593="snížená",J593,0)</f>
        <v>0</v>
      </c>
      <c r="BG593" s="217">
        <f>IF(N593="zákl. přenesená",J593,0)</f>
        <v>0</v>
      </c>
      <c r="BH593" s="217">
        <f>IF(N593="sníž. přenesená",J593,0)</f>
        <v>0</v>
      </c>
      <c r="BI593" s="217">
        <f>IF(N593="nulová",J593,0)</f>
        <v>0</v>
      </c>
      <c r="BJ593" s="18" t="s">
        <v>148</v>
      </c>
      <c r="BK593" s="217">
        <f>ROUND(I593*H593,2)</f>
        <v>0</v>
      </c>
      <c r="BL593" s="18" t="s">
        <v>239</v>
      </c>
      <c r="BM593" s="216" t="s">
        <v>1334</v>
      </c>
    </row>
    <row r="594" spans="1:47" s="2" customFormat="1" ht="12">
      <c r="A594" s="39"/>
      <c r="B594" s="40"/>
      <c r="C594" s="41"/>
      <c r="D594" s="218" t="s">
        <v>155</v>
      </c>
      <c r="E594" s="41"/>
      <c r="F594" s="219" t="s">
        <v>1333</v>
      </c>
      <c r="G594" s="41"/>
      <c r="H594" s="41"/>
      <c r="I594" s="220"/>
      <c r="J594" s="41"/>
      <c r="K594" s="41"/>
      <c r="L594" s="45"/>
      <c r="M594" s="221"/>
      <c r="N594" s="222"/>
      <c r="O594" s="85"/>
      <c r="P594" s="85"/>
      <c r="Q594" s="85"/>
      <c r="R594" s="85"/>
      <c r="S594" s="85"/>
      <c r="T594" s="86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T594" s="18" t="s">
        <v>155</v>
      </c>
      <c r="AU594" s="18" t="s">
        <v>86</v>
      </c>
    </row>
    <row r="595" spans="1:65" s="2" customFormat="1" ht="16.5" customHeight="1">
      <c r="A595" s="39"/>
      <c r="B595" s="40"/>
      <c r="C595" s="205" t="s">
        <v>655</v>
      </c>
      <c r="D595" s="205" t="s">
        <v>151</v>
      </c>
      <c r="E595" s="206" t="s">
        <v>758</v>
      </c>
      <c r="F595" s="207" t="s">
        <v>1335</v>
      </c>
      <c r="G595" s="208" t="s">
        <v>539</v>
      </c>
      <c r="H595" s="209">
        <v>8.609</v>
      </c>
      <c r="I595" s="210"/>
      <c r="J595" s="211">
        <f>ROUND(I595*H595,2)</f>
        <v>0</v>
      </c>
      <c r="K595" s="207" t="s">
        <v>37</v>
      </c>
      <c r="L595" s="45"/>
      <c r="M595" s="212" t="s">
        <v>37</v>
      </c>
      <c r="N595" s="213" t="s">
        <v>50</v>
      </c>
      <c r="O595" s="85"/>
      <c r="P595" s="214">
        <f>O595*H595</f>
        <v>0</v>
      </c>
      <c r="Q595" s="214">
        <v>0</v>
      </c>
      <c r="R595" s="214">
        <f>Q595*H595</f>
        <v>0</v>
      </c>
      <c r="S595" s="214">
        <v>0</v>
      </c>
      <c r="T595" s="215">
        <f>S595*H595</f>
        <v>0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16" t="s">
        <v>239</v>
      </c>
      <c r="AT595" s="216" t="s">
        <v>151</v>
      </c>
      <c r="AU595" s="216" t="s">
        <v>86</v>
      </c>
      <c r="AY595" s="18" t="s">
        <v>149</v>
      </c>
      <c r="BE595" s="217">
        <f>IF(N595="základní",J595,0)</f>
        <v>0</v>
      </c>
      <c r="BF595" s="217">
        <f>IF(N595="snížená",J595,0)</f>
        <v>0</v>
      </c>
      <c r="BG595" s="217">
        <f>IF(N595="zákl. přenesená",J595,0)</f>
        <v>0</v>
      </c>
      <c r="BH595" s="217">
        <f>IF(N595="sníž. přenesená",J595,0)</f>
        <v>0</v>
      </c>
      <c r="BI595" s="217">
        <f>IF(N595="nulová",J595,0)</f>
        <v>0</v>
      </c>
      <c r="BJ595" s="18" t="s">
        <v>148</v>
      </c>
      <c r="BK595" s="217">
        <f>ROUND(I595*H595,2)</f>
        <v>0</v>
      </c>
      <c r="BL595" s="18" t="s">
        <v>239</v>
      </c>
      <c r="BM595" s="216" t="s">
        <v>1336</v>
      </c>
    </row>
    <row r="596" spans="1:47" s="2" customFormat="1" ht="12">
      <c r="A596" s="39"/>
      <c r="B596" s="40"/>
      <c r="C596" s="41"/>
      <c r="D596" s="218" t="s">
        <v>155</v>
      </c>
      <c r="E596" s="41"/>
      <c r="F596" s="219" t="s">
        <v>1335</v>
      </c>
      <c r="G596" s="41"/>
      <c r="H596" s="41"/>
      <c r="I596" s="220"/>
      <c r="J596" s="41"/>
      <c r="K596" s="41"/>
      <c r="L596" s="45"/>
      <c r="M596" s="221"/>
      <c r="N596" s="222"/>
      <c r="O596" s="85"/>
      <c r="P596" s="85"/>
      <c r="Q596" s="85"/>
      <c r="R596" s="85"/>
      <c r="S596" s="85"/>
      <c r="T596" s="86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T596" s="18" t="s">
        <v>155</v>
      </c>
      <c r="AU596" s="18" t="s">
        <v>86</v>
      </c>
    </row>
    <row r="597" spans="1:65" s="2" customFormat="1" ht="16.5" customHeight="1">
      <c r="A597" s="39"/>
      <c r="B597" s="40"/>
      <c r="C597" s="205" t="s">
        <v>1337</v>
      </c>
      <c r="D597" s="205" t="s">
        <v>151</v>
      </c>
      <c r="E597" s="206" t="s">
        <v>1338</v>
      </c>
      <c r="F597" s="207" t="s">
        <v>1339</v>
      </c>
      <c r="G597" s="208" t="s">
        <v>220</v>
      </c>
      <c r="H597" s="209">
        <v>20.2</v>
      </c>
      <c r="I597" s="210"/>
      <c r="J597" s="211">
        <f>ROUND(I597*H597,2)</f>
        <v>0</v>
      </c>
      <c r="K597" s="207" t="s">
        <v>37</v>
      </c>
      <c r="L597" s="45"/>
      <c r="M597" s="212" t="s">
        <v>37</v>
      </c>
      <c r="N597" s="213" t="s">
        <v>50</v>
      </c>
      <c r="O597" s="85"/>
      <c r="P597" s="214">
        <f>O597*H597</f>
        <v>0</v>
      </c>
      <c r="Q597" s="214">
        <v>0</v>
      </c>
      <c r="R597" s="214">
        <f>Q597*H597</f>
        <v>0</v>
      </c>
      <c r="S597" s="214">
        <v>0</v>
      </c>
      <c r="T597" s="215">
        <f>S597*H597</f>
        <v>0</v>
      </c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R597" s="216" t="s">
        <v>239</v>
      </c>
      <c r="AT597" s="216" t="s">
        <v>151</v>
      </c>
      <c r="AU597" s="216" t="s">
        <v>86</v>
      </c>
      <c r="AY597" s="18" t="s">
        <v>149</v>
      </c>
      <c r="BE597" s="217">
        <f>IF(N597="základní",J597,0)</f>
        <v>0</v>
      </c>
      <c r="BF597" s="217">
        <f>IF(N597="snížená",J597,0)</f>
        <v>0</v>
      </c>
      <c r="BG597" s="217">
        <f>IF(N597="zákl. přenesená",J597,0)</f>
        <v>0</v>
      </c>
      <c r="BH597" s="217">
        <f>IF(N597="sníž. přenesená",J597,0)</f>
        <v>0</v>
      </c>
      <c r="BI597" s="217">
        <f>IF(N597="nulová",J597,0)</f>
        <v>0</v>
      </c>
      <c r="BJ597" s="18" t="s">
        <v>148</v>
      </c>
      <c r="BK597" s="217">
        <f>ROUND(I597*H597,2)</f>
        <v>0</v>
      </c>
      <c r="BL597" s="18" t="s">
        <v>239</v>
      </c>
      <c r="BM597" s="216" t="s">
        <v>1340</v>
      </c>
    </row>
    <row r="598" spans="1:47" s="2" customFormat="1" ht="12">
      <c r="A598" s="39"/>
      <c r="B598" s="40"/>
      <c r="C598" s="41"/>
      <c r="D598" s="218" t="s">
        <v>155</v>
      </c>
      <c r="E598" s="41"/>
      <c r="F598" s="219" t="s">
        <v>1339</v>
      </c>
      <c r="G598" s="41"/>
      <c r="H598" s="41"/>
      <c r="I598" s="220"/>
      <c r="J598" s="41"/>
      <c r="K598" s="41"/>
      <c r="L598" s="45"/>
      <c r="M598" s="221"/>
      <c r="N598" s="222"/>
      <c r="O598" s="85"/>
      <c r="P598" s="85"/>
      <c r="Q598" s="85"/>
      <c r="R598" s="85"/>
      <c r="S598" s="85"/>
      <c r="T598" s="86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T598" s="18" t="s">
        <v>155</v>
      </c>
      <c r="AU598" s="18" t="s">
        <v>86</v>
      </c>
    </row>
    <row r="599" spans="1:65" s="2" customFormat="1" ht="16.5" customHeight="1">
      <c r="A599" s="39"/>
      <c r="B599" s="40"/>
      <c r="C599" s="205" t="s">
        <v>658</v>
      </c>
      <c r="D599" s="205" t="s">
        <v>151</v>
      </c>
      <c r="E599" s="206" t="s">
        <v>1341</v>
      </c>
      <c r="F599" s="207" t="s">
        <v>1342</v>
      </c>
      <c r="G599" s="208" t="s">
        <v>220</v>
      </c>
      <c r="H599" s="209">
        <v>30.9</v>
      </c>
      <c r="I599" s="210"/>
      <c r="J599" s="211">
        <f>ROUND(I599*H599,2)</f>
        <v>0</v>
      </c>
      <c r="K599" s="207" t="s">
        <v>37</v>
      </c>
      <c r="L599" s="45"/>
      <c r="M599" s="212" t="s">
        <v>37</v>
      </c>
      <c r="N599" s="213" t="s">
        <v>50</v>
      </c>
      <c r="O599" s="85"/>
      <c r="P599" s="214">
        <f>O599*H599</f>
        <v>0</v>
      </c>
      <c r="Q599" s="214">
        <v>0</v>
      </c>
      <c r="R599" s="214">
        <f>Q599*H599</f>
        <v>0</v>
      </c>
      <c r="S599" s="214">
        <v>0</v>
      </c>
      <c r="T599" s="215">
        <f>S599*H599</f>
        <v>0</v>
      </c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R599" s="216" t="s">
        <v>239</v>
      </c>
      <c r="AT599" s="216" t="s">
        <v>151</v>
      </c>
      <c r="AU599" s="216" t="s">
        <v>86</v>
      </c>
      <c r="AY599" s="18" t="s">
        <v>149</v>
      </c>
      <c r="BE599" s="217">
        <f>IF(N599="základní",J599,0)</f>
        <v>0</v>
      </c>
      <c r="BF599" s="217">
        <f>IF(N599="snížená",J599,0)</f>
        <v>0</v>
      </c>
      <c r="BG599" s="217">
        <f>IF(N599="zákl. přenesená",J599,0)</f>
        <v>0</v>
      </c>
      <c r="BH599" s="217">
        <f>IF(N599="sníž. přenesená",J599,0)</f>
        <v>0</v>
      </c>
      <c r="BI599" s="217">
        <f>IF(N599="nulová",J599,0)</f>
        <v>0</v>
      </c>
      <c r="BJ599" s="18" t="s">
        <v>148</v>
      </c>
      <c r="BK599" s="217">
        <f>ROUND(I599*H599,2)</f>
        <v>0</v>
      </c>
      <c r="BL599" s="18" t="s">
        <v>239</v>
      </c>
      <c r="BM599" s="216" t="s">
        <v>1343</v>
      </c>
    </row>
    <row r="600" spans="1:47" s="2" customFormat="1" ht="12">
      <c r="A600" s="39"/>
      <c r="B600" s="40"/>
      <c r="C600" s="41"/>
      <c r="D600" s="218" t="s">
        <v>155</v>
      </c>
      <c r="E600" s="41"/>
      <c r="F600" s="219" t="s">
        <v>1342</v>
      </c>
      <c r="G600" s="41"/>
      <c r="H600" s="41"/>
      <c r="I600" s="220"/>
      <c r="J600" s="41"/>
      <c r="K600" s="41"/>
      <c r="L600" s="45"/>
      <c r="M600" s="221"/>
      <c r="N600" s="222"/>
      <c r="O600" s="85"/>
      <c r="P600" s="85"/>
      <c r="Q600" s="85"/>
      <c r="R600" s="85"/>
      <c r="S600" s="85"/>
      <c r="T600" s="86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T600" s="18" t="s">
        <v>155</v>
      </c>
      <c r="AU600" s="18" t="s">
        <v>86</v>
      </c>
    </row>
    <row r="601" spans="1:65" s="2" customFormat="1" ht="16.5" customHeight="1">
      <c r="A601" s="39"/>
      <c r="B601" s="40"/>
      <c r="C601" s="205" t="s">
        <v>1344</v>
      </c>
      <c r="D601" s="205" t="s">
        <v>151</v>
      </c>
      <c r="E601" s="206" t="s">
        <v>1345</v>
      </c>
      <c r="F601" s="207" t="s">
        <v>1346</v>
      </c>
      <c r="G601" s="208" t="s">
        <v>232</v>
      </c>
      <c r="H601" s="209">
        <v>10</v>
      </c>
      <c r="I601" s="210"/>
      <c r="J601" s="211">
        <f>ROUND(I601*H601,2)</f>
        <v>0</v>
      </c>
      <c r="K601" s="207" t="s">
        <v>37</v>
      </c>
      <c r="L601" s="45"/>
      <c r="M601" s="212" t="s">
        <v>37</v>
      </c>
      <c r="N601" s="213" t="s">
        <v>50</v>
      </c>
      <c r="O601" s="85"/>
      <c r="P601" s="214">
        <f>O601*H601</f>
        <v>0</v>
      </c>
      <c r="Q601" s="214">
        <v>0</v>
      </c>
      <c r="R601" s="214">
        <f>Q601*H601</f>
        <v>0</v>
      </c>
      <c r="S601" s="214">
        <v>0</v>
      </c>
      <c r="T601" s="215">
        <f>S601*H601</f>
        <v>0</v>
      </c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R601" s="216" t="s">
        <v>239</v>
      </c>
      <c r="AT601" s="216" t="s">
        <v>151</v>
      </c>
      <c r="AU601" s="216" t="s">
        <v>86</v>
      </c>
      <c r="AY601" s="18" t="s">
        <v>149</v>
      </c>
      <c r="BE601" s="217">
        <f>IF(N601="základní",J601,0)</f>
        <v>0</v>
      </c>
      <c r="BF601" s="217">
        <f>IF(N601="snížená",J601,0)</f>
        <v>0</v>
      </c>
      <c r="BG601" s="217">
        <f>IF(N601="zákl. přenesená",J601,0)</f>
        <v>0</v>
      </c>
      <c r="BH601" s="217">
        <f>IF(N601="sníž. přenesená",J601,0)</f>
        <v>0</v>
      </c>
      <c r="BI601" s="217">
        <f>IF(N601="nulová",J601,0)</f>
        <v>0</v>
      </c>
      <c r="BJ601" s="18" t="s">
        <v>148</v>
      </c>
      <c r="BK601" s="217">
        <f>ROUND(I601*H601,2)</f>
        <v>0</v>
      </c>
      <c r="BL601" s="18" t="s">
        <v>239</v>
      </c>
      <c r="BM601" s="216" t="s">
        <v>1347</v>
      </c>
    </row>
    <row r="602" spans="1:47" s="2" customFormat="1" ht="12">
      <c r="A602" s="39"/>
      <c r="B602" s="40"/>
      <c r="C602" s="41"/>
      <c r="D602" s="218" t="s">
        <v>155</v>
      </c>
      <c r="E602" s="41"/>
      <c r="F602" s="219" t="s">
        <v>1346</v>
      </c>
      <c r="G602" s="41"/>
      <c r="H602" s="41"/>
      <c r="I602" s="220"/>
      <c r="J602" s="41"/>
      <c r="K602" s="41"/>
      <c r="L602" s="45"/>
      <c r="M602" s="221"/>
      <c r="N602" s="222"/>
      <c r="O602" s="85"/>
      <c r="P602" s="85"/>
      <c r="Q602" s="85"/>
      <c r="R602" s="85"/>
      <c r="S602" s="85"/>
      <c r="T602" s="86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T602" s="18" t="s">
        <v>155</v>
      </c>
      <c r="AU602" s="18" t="s">
        <v>86</v>
      </c>
    </row>
    <row r="603" spans="1:65" s="2" customFormat="1" ht="16.5" customHeight="1">
      <c r="A603" s="39"/>
      <c r="B603" s="40"/>
      <c r="C603" s="205" t="s">
        <v>660</v>
      </c>
      <c r="D603" s="205" t="s">
        <v>151</v>
      </c>
      <c r="E603" s="206" t="s">
        <v>1348</v>
      </c>
      <c r="F603" s="207" t="s">
        <v>1349</v>
      </c>
      <c r="G603" s="208" t="s">
        <v>232</v>
      </c>
      <c r="H603" s="209">
        <v>7</v>
      </c>
      <c r="I603" s="210"/>
      <c r="J603" s="211">
        <f>ROUND(I603*H603,2)</f>
        <v>0</v>
      </c>
      <c r="K603" s="207" t="s">
        <v>37</v>
      </c>
      <c r="L603" s="45"/>
      <c r="M603" s="212" t="s">
        <v>37</v>
      </c>
      <c r="N603" s="213" t="s">
        <v>50</v>
      </c>
      <c r="O603" s="85"/>
      <c r="P603" s="214">
        <f>O603*H603</f>
        <v>0</v>
      </c>
      <c r="Q603" s="214">
        <v>0</v>
      </c>
      <c r="R603" s="214">
        <f>Q603*H603</f>
        <v>0</v>
      </c>
      <c r="S603" s="214">
        <v>0</v>
      </c>
      <c r="T603" s="215">
        <f>S603*H603</f>
        <v>0</v>
      </c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R603" s="216" t="s">
        <v>239</v>
      </c>
      <c r="AT603" s="216" t="s">
        <v>151</v>
      </c>
      <c r="AU603" s="216" t="s">
        <v>86</v>
      </c>
      <c r="AY603" s="18" t="s">
        <v>149</v>
      </c>
      <c r="BE603" s="217">
        <f>IF(N603="základní",J603,0)</f>
        <v>0</v>
      </c>
      <c r="BF603" s="217">
        <f>IF(N603="snížená",J603,0)</f>
        <v>0</v>
      </c>
      <c r="BG603" s="217">
        <f>IF(N603="zákl. přenesená",J603,0)</f>
        <v>0</v>
      </c>
      <c r="BH603" s="217">
        <f>IF(N603="sníž. přenesená",J603,0)</f>
        <v>0</v>
      </c>
      <c r="BI603" s="217">
        <f>IF(N603="nulová",J603,0)</f>
        <v>0</v>
      </c>
      <c r="BJ603" s="18" t="s">
        <v>148</v>
      </c>
      <c r="BK603" s="217">
        <f>ROUND(I603*H603,2)</f>
        <v>0</v>
      </c>
      <c r="BL603" s="18" t="s">
        <v>239</v>
      </c>
      <c r="BM603" s="216" t="s">
        <v>1350</v>
      </c>
    </row>
    <row r="604" spans="1:47" s="2" customFormat="1" ht="12">
      <c r="A604" s="39"/>
      <c r="B604" s="40"/>
      <c r="C604" s="41"/>
      <c r="D604" s="218" t="s">
        <v>155</v>
      </c>
      <c r="E604" s="41"/>
      <c r="F604" s="219" t="s">
        <v>1349</v>
      </c>
      <c r="G604" s="41"/>
      <c r="H604" s="41"/>
      <c r="I604" s="220"/>
      <c r="J604" s="41"/>
      <c r="K604" s="41"/>
      <c r="L604" s="45"/>
      <c r="M604" s="221"/>
      <c r="N604" s="222"/>
      <c r="O604" s="85"/>
      <c r="P604" s="85"/>
      <c r="Q604" s="85"/>
      <c r="R604" s="85"/>
      <c r="S604" s="85"/>
      <c r="T604" s="86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T604" s="18" t="s">
        <v>155</v>
      </c>
      <c r="AU604" s="18" t="s">
        <v>86</v>
      </c>
    </row>
    <row r="605" spans="1:65" s="2" customFormat="1" ht="16.5" customHeight="1">
      <c r="A605" s="39"/>
      <c r="B605" s="40"/>
      <c r="C605" s="205" t="s">
        <v>1351</v>
      </c>
      <c r="D605" s="205" t="s">
        <v>151</v>
      </c>
      <c r="E605" s="206" t="s">
        <v>1352</v>
      </c>
      <c r="F605" s="207" t="s">
        <v>1353</v>
      </c>
      <c r="G605" s="208" t="s">
        <v>220</v>
      </c>
      <c r="H605" s="209">
        <v>20.2</v>
      </c>
      <c r="I605" s="210"/>
      <c r="J605" s="211">
        <f>ROUND(I605*H605,2)</f>
        <v>0</v>
      </c>
      <c r="K605" s="207" t="s">
        <v>37</v>
      </c>
      <c r="L605" s="45"/>
      <c r="M605" s="212" t="s">
        <v>37</v>
      </c>
      <c r="N605" s="213" t="s">
        <v>50</v>
      </c>
      <c r="O605" s="85"/>
      <c r="P605" s="214">
        <f>O605*H605</f>
        <v>0</v>
      </c>
      <c r="Q605" s="214">
        <v>0</v>
      </c>
      <c r="R605" s="214">
        <f>Q605*H605</f>
        <v>0</v>
      </c>
      <c r="S605" s="214">
        <v>0</v>
      </c>
      <c r="T605" s="215">
        <f>S605*H605</f>
        <v>0</v>
      </c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R605" s="216" t="s">
        <v>239</v>
      </c>
      <c r="AT605" s="216" t="s">
        <v>151</v>
      </c>
      <c r="AU605" s="216" t="s">
        <v>86</v>
      </c>
      <c r="AY605" s="18" t="s">
        <v>149</v>
      </c>
      <c r="BE605" s="217">
        <f>IF(N605="základní",J605,0)</f>
        <v>0</v>
      </c>
      <c r="BF605" s="217">
        <f>IF(N605="snížená",J605,0)</f>
        <v>0</v>
      </c>
      <c r="BG605" s="217">
        <f>IF(N605="zákl. přenesená",J605,0)</f>
        <v>0</v>
      </c>
      <c r="BH605" s="217">
        <f>IF(N605="sníž. přenesená",J605,0)</f>
        <v>0</v>
      </c>
      <c r="BI605" s="217">
        <f>IF(N605="nulová",J605,0)</f>
        <v>0</v>
      </c>
      <c r="BJ605" s="18" t="s">
        <v>148</v>
      </c>
      <c r="BK605" s="217">
        <f>ROUND(I605*H605,2)</f>
        <v>0</v>
      </c>
      <c r="BL605" s="18" t="s">
        <v>239</v>
      </c>
      <c r="BM605" s="216" t="s">
        <v>1354</v>
      </c>
    </row>
    <row r="606" spans="1:47" s="2" customFormat="1" ht="12">
      <c r="A606" s="39"/>
      <c r="B606" s="40"/>
      <c r="C606" s="41"/>
      <c r="D606" s="218" t="s">
        <v>155</v>
      </c>
      <c r="E606" s="41"/>
      <c r="F606" s="219" t="s">
        <v>1353</v>
      </c>
      <c r="G606" s="41"/>
      <c r="H606" s="41"/>
      <c r="I606" s="220"/>
      <c r="J606" s="41"/>
      <c r="K606" s="41"/>
      <c r="L606" s="45"/>
      <c r="M606" s="221"/>
      <c r="N606" s="222"/>
      <c r="O606" s="85"/>
      <c r="P606" s="85"/>
      <c r="Q606" s="85"/>
      <c r="R606" s="85"/>
      <c r="S606" s="85"/>
      <c r="T606" s="86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T606" s="18" t="s">
        <v>155</v>
      </c>
      <c r="AU606" s="18" t="s">
        <v>86</v>
      </c>
    </row>
    <row r="607" spans="1:65" s="2" customFormat="1" ht="16.5" customHeight="1">
      <c r="A607" s="39"/>
      <c r="B607" s="40"/>
      <c r="C607" s="205" t="s">
        <v>663</v>
      </c>
      <c r="D607" s="205" t="s">
        <v>151</v>
      </c>
      <c r="E607" s="206" t="s">
        <v>1355</v>
      </c>
      <c r="F607" s="207" t="s">
        <v>1356</v>
      </c>
      <c r="G607" s="208" t="s">
        <v>220</v>
      </c>
      <c r="H607" s="209">
        <v>30.9</v>
      </c>
      <c r="I607" s="210"/>
      <c r="J607" s="211">
        <f>ROUND(I607*H607,2)</f>
        <v>0</v>
      </c>
      <c r="K607" s="207" t="s">
        <v>37</v>
      </c>
      <c r="L607" s="45"/>
      <c r="M607" s="212" t="s">
        <v>37</v>
      </c>
      <c r="N607" s="213" t="s">
        <v>50</v>
      </c>
      <c r="O607" s="85"/>
      <c r="P607" s="214">
        <f>O607*H607</f>
        <v>0</v>
      </c>
      <c r="Q607" s="214">
        <v>0</v>
      </c>
      <c r="R607" s="214">
        <f>Q607*H607</f>
        <v>0</v>
      </c>
      <c r="S607" s="214">
        <v>0</v>
      </c>
      <c r="T607" s="215">
        <f>S607*H607</f>
        <v>0</v>
      </c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R607" s="216" t="s">
        <v>239</v>
      </c>
      <c r="AT607" s="216" t="s">
        <v>151</v>
      </c>
      <c r="AU607" s="216" t="s">
        <v>86</v>
      </c>
      <c r="AY607" s="18" t="s">
        <v>149</v>
      </c>
      <c r="BE607" s="217">
        <f>IF(N607="základní",J607,0)</f>
        <v>0</v>
      </c>
      <c r="BF607" s="217">
        <f>IF(N607="snížená",J607,0)</f>
        <v>0</v>
      </c>
      <c r="BG607" s="217">
        <f>IF(N607="zákl. přenesená",J607,0)</f>
        <v>0</v>
      </c>
      <c r="BH607" s="217">
        <f>IF(N607="sníž. přenesená",J607,0)</f>
        <v>0</v>
      </c>
      <c r="BI607" s="217">
        <f>IF(N607="nulová",J607,0)</f>
        <v>0</v>
      </c>
      <c r="BJ607" s="18" t="s">
        <v>148</v>
      </c>
      <c r="BK607" s="217">
        <f>ROUND(I607*H607,2)</f>
        <v>0</v>
      </c>
      <c r="BL607" s="18" t="s">
        <v>239</v>
      </c>
      <c r="BM607" s="216" t="s">
        <v>1357</v>
      </c>
    </row>
    <row r="608" spans="1:47" s="2" customFormat="1" ht="12">
      <c r="A608" s="39"/>
      <c r="B608" s="40"/>
      <c r="C608" s="41"/>
      <c r="D608" s="218" t="s">
        <v>155</v>
      </c>
      <c r="E608" s="41"/>
      <c r="F608" s="219" t="s">
        <v>1356</v>
      </c>
      <c r="G608" s="41"/>
      <c r="H608" s="41"/>
      <c r="I608" s="220"/>
      <c r="J608" s="41"/>
      <c r="K608" s="41"/>
      <c r="L608" s="45"/>
      <c r="M608" s="221"/>
      <c r="N608" s="222"/>
      <c r="O608" s="85"/>
      <c r="P608" s="85"/>
      <c r="Q608" s="85"/>
      <c r="R608" s="85"/>
      <c r="S608" s="85"/>
      <c r="T608" s="86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T608" s="18" t="s">
        <v>155</v>
      </c>
      <c r="AU608" s="18" t="s">
        <v>86</v>
      </c>
    </row>
    <row r="609" spans="1:65" s="2" customFormat="1" ht="16.5" customHeight="1">
      <c r="A609" s="39"/>
      <c r="B609" s="40"/>
      <c r="C609" s="205" t="s">
        <v>1358</v>
      </c>
      <c r="D609" s="205" t="s">
        <v>151</v>
      </c>
      <c r="E609" s="206" t="s">
        <v>1359</v>
      </c>
      <c r="F609" s="207" t="s">
        <v>1360</v>
      </c>
      <c r="G609" s="208" t="s">
        <v>340</v>
      </c>
      <c r="H609" s="209">
        <v>61.186</v>
      </c>
      <c r="I609" s="210"/>
      <c r="J609" s="211">
        <f>ROUND(I609*H609,2)</f>
        <v>0</v>
      </c>
      <c r="K609" s="207" t="s">
        <v>37</v>
      </c>
      <c r="L609" s="45"/>
      <c r="M609" s="212" t="s">
        <v>37</v>
      </c>
      <c r="N609" s="213" t="s">
        <v>50</v>
      </c>
      <c r="O609" s="85"/>
      <c r="P609" s="214">
        <f>O609*H609</f>
        <v>0</v>
      </c>
      <c r="Q609" s="214">
        <v>0</v>
      </c>
      <c r="R609" s="214">
        <f>Q609*H609</f>
        <v>0</v>
      </c>
      <c r="S609" s="214">
        <v>0</v>
      </c>
      <c r="T609" s="215">
        <f>S609*H609</f>
        <v>0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216" t="s">
        <v>239</v>
      </c>
      <c r="AT609" s="216" t="s">
        <v>151</v>
      </c>
      <c r="AU609" s="216" t="s">
        <v>86</v>
      </c>
      <c r="AY609" s="18" t="s">
        <v>149</v>
      </c>
      <c r="BE609" s="217">
        <f>IF(N609="základní",J609,0)</f>
        <v>0</v>
      </c>
      <c r="BF609" s="217">
        <f>IF(N609="snížená",J609,0)</f>
        <v>0</v>
      </c>
      <c r="BG609" s="217">
        <f>IF(N609="zákl. přenesená",J609,0)</f>
        <v>0</v>
      </c>
      <c r="BH609" s="217">
        <f>IF(N609="sníž. přenesená",J609,0)</f>
        <v>0</v>
      </c>
      <c r="BI609" s="217">
        <f>IF(N609="nulová",J609,0)</f>
        <v>0</v>
      </c>
      <c r="BJ609" s="18" t="s">
        <v>148</v>
      </c>
      <c r="BK609" s="217">
        <f>ROUND(I609*H609,2)</f>
        <v>0</v>
      </c>
      <c r="BL609" s="18" t="s">
        <v>239</v>
      </c>
      <c r="BM609" s="216" t="s">
        <v>1361</v>
      </c>
    </row>
    <row r="610" spans="1:47" s="2" customFormat="1" ht="12">
      <c r="A610" s="39"/>
      <c r="B610" s="40"/>
      <c r="C610" s="41"/>
      <c r="D610" s="218" t="s">
        <v>155</v>
      </c>
      <c r="E610" s="41"/>
      <c r="F610" s="219" t="s">
        <v>1360</v>
      </c>
      <c r="G610" s="41"/>
      <c r="H610" s="41"/>
      <c r="I610" s="220"/>
      <c r="J610" s="41"/>
      <c r="K610" s="41"/>
      <c r="L610" s="45"/>
      <c r="M610" s="221"/>
      <c r="N610" s="222"/>
      <c r="O610" s="85"/>
      <c r="P610" s="85"/>
      <c r="Q610" s="85"/>
      <c r="R610" s="85"/>
      <c r="S610" s="85"/>
      <c r="T610" s="86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T610" s="18" t="s">
        <v>155</v>
      </c>
      <c r="AU610" s="18" t="s">
        <v>86</v>
      </c>
    </row>
    <row r="611" spans="1:65" s="2" customFormat="1" ht="16.5" customHeight="1">
      <c r="A611" s="39"/>
      <c r="B611" s="40"/>
      <c r="C611" s="205" t="s">
        <v>665</v>
      </c>
      <c r="D611" s="205" t="s">
        <v>151</v>
      </c>
      <c r="E611" s="206" t="s">
        <v>1362</v>
      </c>
      <c r="F611" s="207" t="s">
        <v>1363</v>
      </c>
      <c r="G611" s="208" t="s">
        <v>340</v>
      </c>
      <c r="H611" s="209">
        <v>122.372</v>
      </c>
      <c r="I611" s="210"/>
      <c r="J611" s="211">
        <f>ROUND(I611*H611,2)</f>
        <v>0</v>
      </c>
      <c r="K611" s="207" t="s">
        <v>37</v>
      </c>
      <c r="L611" s="45"/>
      <c r="M611" s="212" t="s">
        <v>37</v>
      </c>
      <c r="N611" s="213" t="s">
        <v>50</v>
      </c>
      <c r="O611" s="85"/>
      <c r="P611" s="214">
        <f>O611*H611</f>
        <v>0</v>
      </c>
      <c r="Q611" s="214">
        <v>0</v>
      </c>
      <c r="R611" s="214">
        <f>Q611*H611</f>
        <v>0</v>
      </c>
      <c r="S611" s="214">
        <v>0</v>
      </c>
      <c r="T611" s="215">
        <f>S611*H611</f>
        <v>0</v>
      </c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R611" s="216" t="s">
        <v>239</v>
      </c>
      <c r="AT611" s="216" t="s">
        <v>151</v>
      </c>
      <c r="AU611" s="216" t="s">
        <v>86</v>
      </c>
      <c r="AY611" s="18" t="s">
        <v>149</v>
      </c>
      <c r="BE611" s="217">
        <f>IF(N611="základní",J611,0)</f>
        <v>0</v>
      </c>
      <c r="BF611" s="217">
        <f>IF(N611="snížená",J611,0)</f>
        <v>0</v>
      </c>
      <c r="BG611" s="217">
        <f>IF(N611="zákl. přenesená",J611,0)</f>
        <v>0</v>
      </c>
      <c r="BH611" s="217">
        <f>IF(N611="sníž. přenesená",J611,0)</f>
        <v>0</v>
      </c>
      <c r="BI611" s="217">
        <f>IF(N611="nulová",J611,0)</f>
        <v>0</v>
      </c>
      <c r="BJ611" s="18" t="s">
        <v>148</v>
      </c>
      <c r="BK611" s="217">
        <f>ROUND(I611*H611,2)</f>
        <v>0</v>
      </c>
      <c r="BL611" s="18" t="s">
        <v>239</v>
      </c>
      <c r="BM611" s="216" t="s">
        <v>1364</v>
      </c>
    </row>
    <row r="612" spans="1:47" s="2" customFormat="1" ht="12">
      <c r="A612" s="39"/>
      <c r="B612" s="40"/>
      <c r="C612" s="41"/>
      <c r="D612" s="218" t="s">
        <v>155</v>
      </c>
      <c r="E612" s="41"/>
      <c r="F612" s="219" t="s">
        <v>1363</v>
      </c>
      <c r="G612" s="41"/>
      <c r="H612" s="41"/>
      <c r="I612" s="220"/>
      <c r="J612" s="41"/>
      <c r="K612" s="41"/>
      <c r="L612" s="45"/>
      <c r="M612" s="221"/>
      <c r="N612" s="222"/>
      <c r="O612" s="85"/>
      <c r="P612" s="85"/>
      <c r="Q612" s="85"/>
      <c r="R612" s="85"/>
      <c r="S612" s="85"/>
      <c r="T612" s="86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T612" s="18" t="s">
        <v>155</v>
      </c>
      <c r="AU612" s="18" t="s">
        <v>86</v>
      </c>
    </row>
    <row r="613" spans="1:65" s="2" customFormat="1" ht="16.5" customHeight="1">
      <c r="A613" s="39"/>
      <c r="B613" s="40"/>
      <c r="C613" s="205" t="s">
        <v>1365</v>
      </c>
      <c r="D613" s="205" t="s">
        <v>151</v>
      </c>
      <c r="E613" s="206" t="s">
        <v>1366</v>
      </c>
      <c r="F613" s="207" t="s">
        <v>1367</v>
      </c>
      <c r="G613" s="208" t="s">
        <v>340</v>
      </c>
      <c r="H613" s="209">
        <v>61.186</v>
      </c>
      <c r="I613" s="210"/>
      <c r="J613" s="211">
        <f>ROUND(I613*H613,2)</f>
        <v>0</v>
      </c>
      <c r="K613" s="207" t="s">
        <v>37</v>
      </c>
      <c r="L613" s="45"/>
      <c r="M613" s="212" t="s">
        <v>37</v>
      </c>
      <c r="N613" s="213" t="s">
        <v>50</v>
      </c>
      <c r="O613" s="85"/>
      <c r="P613" s="214">
        <f>O613*H613</f>
        <v>0</v>
      </c>
      <c r="Q613" s="214">
        <v>0</v>
      </c>
      <c r="R613" s="214">
        <f>Q613*H613</f>
        <v>0</v>
      </c>
      <c r="S613" s="214">
        <v>0</v>
      </c>
      <c r="T613" s="215">
        <f>S613*H613</f>
        <v>0</v>
      </c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R613" s="216" t="s">
        <v>239</v>
      </c>
      <c r="AT613" s="216" t="s">
        <v>151</v>
      </c>
      <c r="AU613" s="216" t="s">
        <v>86</v>
      </c>
      <c r="AY613" s="18" t="s">
        <v>149</v>
      </c>
      <c r="BE613" s="217">
        <f>IF(N613="základní",J613,0)</f>
        <v>0</v>
      </c>
      <c r="BF613" s="217">
        <f>IF(N613="snížená",J613,0)</f>
        <v>0</v>
      </c>
      <c r="BG613" s="217">
        <f>IF(N613="zákl. přenesená",J613,0)</f>
        <v>0</v>
      </c>
      <c r="BH613" s="217">
        <f>IF(N613="sníž. přenesená",J613,0)</f>
        <v>0</v>
      </c>
      <c r="BI613" s="217">
        <f>IF(N613="nulová",J613,0)</f>
        <v>0</v>
      </c>
      <c r="BJ613" s="18" t="s">
        <v>148</v>
      </c>
      <c r="BK613" s="217">
        <f>ROUND(I613*H613,2)</f>
        <v>0</v>
      </c>
      <c r="BL613" s="18" t="s">
        <v>239</v>
      </c>
      <c r="BM613" s="216" t="s">
        <v>1368</v>
      </c>
    </row>
    <row r="614" spans="1:47" s="2" customFormat="1" ht="12">
      <c r="A614" s="39"/>
      <c r="B614" s="40"/>
      <c r="C614" s="41"/>
      <c r="D614" s="218" t="s">
        <v>155</v>
      </c>
      <c r="E614" s="41"/>
      <c r="F614" s="219" t="s">
        <v>1367</v>
      </c>
      <c r="G614" s="41"/>
      <c r="H614" s="41"/>
      <c r="I614" s="220"/>
      <c r="J614" s="41"/>
      <c r="K614" s="41"/>
      <c r="L614" s="45"/>
      <c r="M614" s="221"/>
      <c r="N614" s="222"/>
      <c r="O614" s="85"/>
      <c r="P614" s="85"/>
      <c r="Q614" s="85"/>
      <c r="R614" s="85"/>
      <c r="S614" s="85"/>
      <c r="T614" s="86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T614" s="18" t="s">
        <v>155</v>
      </c>
      <c r="AU614" s="18" t="s">
        <v>86</v>
      </c>
    </row>
    <row r="615" spans="1:65" s="2" customFormat="1" ht="16.5" customHeight="1">
      <c r="A615" s="39"/>
      <c r="B615" s="40"/>
      <c r="C615" s="205" t="s">
        <v>669</v>
      </c>
      <c r="D615" s="205" t="s">
        <v>151</v>
      </c>
      <c r="E615" s="206" t="s">
        <v>1369</v>
      </c>
      <c r="F615" s="207" t="s">
        <v>1370</v>
      </c>
      <c r="G615" s="208" t="s">
        <v>340</v>
      </c>
      <c r="H615" s="209">
        <v>183.558</v>
      </c>
      <c r="I615" s="210"/>
      <c r="J615" s="211">
        <f>ROUND(I615*H615,2)</f>
        <v>0</v>
      </c>
      <c r="K615" s="207" t="s">
        <v>37</v>
      </c>
      <c r="L615" s="45"/>
      <c r="M615" s="212" t="s">
        <v>37</v>
      </c>
      <c r="N615" s="213" t="s">
        <v>50</v>
      </c>
      <c r="O615" s="85"/>
      <c r="P615" s="214">
        <f>O615*H615</f>
        <v>0</v>
      </c>
      <c r="Q615" s="214">
        <v>0</v>
      </c>
      <c r="R615" s="214">
        <f>Q615*H615</f>
        <v>0</v>
      </c>
      <c r="S615" s="214">
        <v>0</v>
      </c>
      <c r="T615" s="215">
        <f>S615*H615</f>
        <v>0</v>
      </c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R615" s="216" t="s">
        <v>239</v>
      </c>
      <c r="AT615" s="216" t="s">
        <v>151</v>
      </c>
      <c r="AU615" s="216" t="s">
        <v>86</v>
      </c>
      <c r="AY615" s="18" t="s">
        <v>149</v>
      </c>
      <c r="BE615" s="217">
        <f>IF(N615="základní",J615,0)</f>
        <v>0</v>
      </c>
      <c r="BF615" s="217">
        <f>IF(N615="snížená",J615,0)</f>
        <v>0</v>
      </c>
      <c r="BG615" s="217">
        <f>IF(N615="zákl. přenesená",J615,0)</f>
        <v>0</v>
      </c>
      <c r="BH615" s="217">
        <f>IF(N615="sníž. přenesená",J615,0)</f>
        <v>0</v>
      </c>
      <c r="BI615" s="217">
        <f>IF(N615="nulová",J615,0)</f>
        <v>0</v>
      </c>
      <c r="BJ615" s="18" t="s">
        <v>148</v>
      </c>
      <c r="BK615" s="217">
        <f>ROUND(I615*H615,2)</f>
        <v>0</v>
      </c>
      <c r="BL615" s="18" t="s">
        <v>239</v>
      </c>
      <c r="BM615" s="216" t="s">
        <v>1371</v>
      </c>
    </row>
    <row r="616" spans="1:47" s="2" customFormat="1" ht="12">
      <c r="A616" s="39"/>
      <c r="B616" s="40"/>
      <c r="C616" s="41"/>
      <c r="D616" s="218" t="s">
        <v>155</v>
      </c>
      <c r="E616" s="41"/>
      <c r="F616" s="219" t="s">
        <v>1370</v>
      </c>
      <c r="G616" s="41"/>
      <c r="H616" s="41"/>
      <c r="I616" s="220"/>
      <c r="J616" s="41"/>
      <c r="K616" s="41"/>
      <c r="L616" s="45"/>
      <c r="M616" s="221"/>
      <c r="N616" s="222"/>
      <c r="O616" s="85"/>
      <c r="P616" s="85"/>
      <c r="Q616" s="85"/>
      <c r="R616" s="85"/>
      <c r="S616" s="85"/>
      <c r="T616" s="86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T616" s="18" t="s">
        <v>155</v>
      </c>
      <c r="AU616" s="18" t="s">
        <v>86</v>
      </c>
    </row>
    <row r="617" spans="1:65" s="2" customFormat="1" ht="16.5" customHeight="1">
      <c r="A617" s="39"/>
      <c r="B617" s="40"/>
      <c r="C617" s="205" t="s">
        <v>1372</v>
      </c>
      <c r="D617" s="205" t="s">
        <v>151</v>
      </c>
      <c r="E617" s="206" t="s">
        <v>1373</v>
      </c>
      <c r="F617" s="207" t="s">
        <v>1374</v>
      </c>
      <c r="G617" s="208" t="s">
        <v>340</v>
      </c>
      <c r="H617" s="209">
        <v>61.186</v>
      </c>
      <c r="I617" s="210"/>
      <c r="J617" s="211">
        <f>ROUND(I617*H617,2)</f>
        <v>0</v>
      </c>
      <c r="K617" s="207" t="s">
        <v>37</v>
      </c>
      <c r="L617" s="45"/>
      <c r="M617" s="212" t="s">
        <v>37</v>
      </c>
      <c r="N617" s="213" t="s">
        <v>50</v>
      </c>
      <c r="O617" s="85"/>
      <c r="P617" s="214">
        <f>O617*H617</f>
        <v>0</v>
      </c>
      <c r="Q617" s="214">
        <v>0</v>
      </c>
      <c r="R617" s="214">
        <f>Q617*H617</f>
        <v>0</v>
      </c>
      <c r="S617" s="214">
        <v>0</v>
      </c>
      <c r="T617" s="215">
        <f>S617*H617</f>
        <v>0</v>
      </c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R617" s="216" t="s">
        <v>239</v>
      </c>
      <c r="AT617" s="216" t="s">
        <v>151</v>
      </c>
      <c r="AU617" s="216" t="s">
        <v>86</v>
      </c>
      <c r="AY617" s="18" t="s">
        <v>149</v>
      </c>
      <c r="BE617" s="217">
        <f>IF(N617="základní",J617,0)</f>
        <v>0</v>
      </c>
      <c r="BF617" s="217">
        <f>IF(N617="snížená",J617,0)</f>
        <v>0</v>
      </c>
      <c r="BG617" s="217">
        <f>IF(N617="zákl. přenesená",J617,0)</f>
        <v>0</v>
      </c>
      <c r="BH617" s="217">
        <f>IF(N617="sníž. přenesená",J617,0)</f>
        <v>0</v>
      </c>
      <c r="BI617" s="217">
        <f>IF(N617="nulová",J617,0)</f>
        <v>0</v>
      </c>
      <c r="BJ617" s="18" t="s">
        <v>148</v>
      </c>
      <c r="BK617" s="217">
        <f>ROUND(I617*H617,2)</f>
        <v>0</v>
      </c>
      <c r="BL617" s="18" t="s">
        <v>239</v>
      </c>
      <c r="BM617" s="216" t="s">
        <v>1375</v>
      </c>
    </row>
    <row r="618" spans="1:47" s="2" customFormat="1" ht="12">
      <c r="A618" s="39"/>
      <c r="B618" s="40"/>
      <c r="C618" s="41"/>
      <c r="D618" s="218" t="s">
        <v>155</v>
      </c>
      <c r="E618" s="41"/>
      <c r="F618" s="219" t="s">
        <v>1374</v>
      </c>
      <c r="G618" s="41"/>
      <c r="H618" s="41"/>
      <c r="I618" s="220"/>
      <c r="J618" s="41"/>
      <c r="K618" s="41"/>
      <c r="L618" s="45"/>
      <c r="M618" s="221"/>
      <c r="N618" s="222"/>
      <c r="O618" s="85"/>
      <c r="P618" s="85"/>
      <c r="Q618" s="85"/>
      <c r="R618" s="85"/>
      <c r="S618" s="85"/>
      <c r="T618" s="86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T618" s="18" t="s">
        <v>155</v>
      </c>
      <c r="AU618" s="18" t="s">
        <v>86</v>
      </c>
    </row>
    <row r="619" spans="1:65" s="2" customFormat="1" ht="16.5" customHeight="1">
      <c r="A619" s="39"/>
      <c r="B619" s="40"/>
      <c r="C619" s="205" t="s">
        <v>1092</v>
      </c>
      <c r="D619" s="205" t="s">
        <v>151</v>
      </c>
      <c r="E619" s="206" t="s">
        <v>802</v>
      </c>
      <c r="F619" s="207" t="s">
        <v>1376</v>
      </c>
      <c r="G619" s="208" t="s">
        <v>220</v>
      </c>
      <c r="H619" s="209">
        <v>15</v>
      </c>
      <c r="I619" s="210"/>
      <c r="J619" s="211">
        <f>ROUND(I619*H619,2)</f>
        <v>0</v>
      </c>
      <c r="K619" s="207" t="s">
        <v>37</v>
      </c>
      <c r="L619" s="45"/>
      <c r="M619" s="212" t="s">
        <v>37</v>
      </c>
      <c r="N619" s="213" t="s">
        <v>50</v>
      </c>
      <c r="O619" s="85"/>
      <c r="P619" s="214">
        <f>O619*H619</f>
        <v>0</v>
      </c>
      <c r="Q619" s="214">
        <v>0</v>
      </c>
      <c r="R619" s="214">
        <f>Q619*H619</f>
        <v>0</v>
      </c>
      <c r="S619" s="214">
        <v>0</v>
      </c>
      <c r="T619" s="215">
        <f>S619*H619</f>
        <v>0</v>
      </c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R619" s="216" t="s">
        <v>239</v>
      </c>
      <c r="AT619" s="216" t="s">
        <v>151</v>
      </c>
      <c r="AU619" s="216" t="s">
        <v>86</v>
      </c>
      <c r="AY619" s="18" t="s">
        <v>149</v>
      </c>
      <c r="BE619" s="217">
        <f>IF(N619="základní",J619,0)</f>
        <v>0</v>
      </c>
      <c r="BF619" s="217">
        <f>IF(N619="snížená",J619,0)</f>
        <v>0</v>
      </c>
      <c r="BG619" s="217">
        <f>IF(N619="zákl. přenesená",J619,0)</f>
        <v>0</v>
      </c>
      <c r="BH619" s="217">
        <f>IF(N619="sníž. přenesená",J619,0)</f>
        <v>0</v>
      </c>
      <c r="BI619" s="217">
        <f>IF(N619="nulová",J619,0)</f>
        <v>0</v>
      </c>
      <c r="BJ619" s="18" t="s">
        <v>148</v>
      </c>
      <c r="BK619" s="217">
        <f>ROUND(I619*H619,2)</f>
        <v>0</v>
      </c>
      <c r="BL619" s="18" t="s">
        <v>239</v>
      </c>
      <c r="BM619" s="216" t="s">
        <v>1377</v>
      </c>
    </row>
    <row r="620" spans="1:47" s="2" customFormat="1" ht="12">
      <c r="A620" s="39"/>
      <c r="B620" s="40"/>
      <c r="C620" s="41"/>
      <c r="D620" s="218" t="s">
        <v>155</v>
      </c>
      <c r="E620" s="41"/>
      <c r="F620" s="219" t="s">
        <v>1376</v>
      </c>
      <c r="G620" s="41"/>
      <c r="H620" s="41"/>
      <c r="I620" s="220"/>
      <c r="J620" s="41"/>
      <c r="K620" s="41"/>
      <c r="L620" s="45"/>
      <c r="M620" s="221"/>
      <c r="N620" s="222"/>
      <c r="O620" s="85"/>
      <c r="P620" s="85"/>
      <c r="Q620" s="85"/>
      <c r="R620" s="85"/>
      <c r="S620" s="85"/>
      <c r="T620" s="86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T620" s="18" t="s">
        <v>155</v>
      </c>
      <c r="AU620" s="18" t="s">
        <v>86</v>
      </c>
    </row>
    <row r="621" spans="1:65" s="2" customFormat="1" ht="16.5" customHeight="1">
      <c r="A621" s="39"/>
      <c r="B621" s="40"/>
      <c r="C621" s="205" t="s">
        <v>1378</v>
      </c>
      <c r="D621" s="205" t="s">
        <v>151</v>
      </c>
      <c r="E621" s="206" t="s">
        <v>1379</v>
      </c>
      <c r="F621" s="207" t="s">
        <v>1380</v>
      </c>
      <c r="G621" s="208" t="s">
        <v>220</v>
      </c>
      <c r="H621" s="209">
        <v>4.8</v>
      </c>
      <c r="I621" s="210"/>
      <c r="J621" s="211">
        <f>ROUND(I621*H621,2)</f>
        <v>0</v>
      </c>
      <c r="K621" s="207" t="s">
        <v>37</v>
      </c>
      <c r="L621" s="45"/>
      <c r="M621" s="212" t="s">
        <v>37</v>
      </c>
      <c r="N621" s="213" t="s">
        <v>50</v>
      </c>
      <c r="O621" s="85"/>
      <c r="P621" s="214">
        <f>O621*H621</f>
        <v>0</v>
      </c>
      <c r="Q621" s="214">
        <v>0</v>
      </c>
      <c r="R621" s="214">
        <f>Q621*H621</f>
        <v>0</v>
      </c>
      <c r="S621" s="214">
        <v>0</v>
      </c>
      <c r="T621" s="215">
        <f>S621*H621</f>
        <v>0</v>
      </c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R621" s="216" t="s">
        <v>239</v>
      </c>
      <c r="AT621" s="216" t="s">
        <v>151</v>
      </c>
      <c r="AU621" s="216" t="s">
        <v>86</v>
      </c>
      <c r="AY621" s="18" t="s">
        <v>149</v>
      </c>
      <c r="BE621" s="217">
        <f>IF(N621="základní",J621,0)</f>
        <v>0</v>
      </c>
      <c r="BF621" s="217">
        <f>IF(N621="snížená",J621,0)</f>
        <v>0</v>
      </c>
      <c r="BG621" s="217">
        <f>IF(N621="zákl. přenesená",J621,0)</f>
        <v>0</v>
      </c>
      <c r="BH621" s="217">
        <f>IF(N621="sníž. přenesená",J621,0)</f>
        <v>0</v>
      </c>
      <c r="BI621" s="217">
        <f>IF(N621="nulová",J621,0)</f>
        <v>0</v>
      </c>
      <c r="BJ621" s="18" t="s">
        <v>148</v>
      </c>
      <c r="BK621" s="217">
        <f>ROUND(I621*H621,2)</f>
        <v>0</v>
      </c>
      <c r="BL621" s="18" t="s">
        <v>239</v>
      </c>
      <c r="BM621" s="216" t="s">
        <v>1381</v>
      </c>
    </row>
    <row r="622" spans="1:47" s="2" customFormat="1" ht="12">
      <c r="A622" s="39"/>
      <c r="B622" s="40"/>
      <c r="C622" s="41"/>
      <c r="D622" s="218" t="s">
        <v>155</v>
      </c>
      <c r="E622" s="41"/>
      <c r="F622" s="219" t="s">
        <v>1380</v>
      </c>
      <c r="G622" s="41"/>
      <c r="H622" s="41"/>
      <c r="I622" s="220"/>
      <c r="J622" s="41"/>
      <c r="K622" s="41"/>
      <c r="L622" s="45"/>
      <c r="M622" s="221"/>
      <c r="N622" s="222"/>
      <c r="O622" s="85"/>
      <c r="P622" s="85"/>
      <c r="Q622" s="85"/>
      <c r="R622" s="85"/>
      <c r="S622" s="85"/>
      <c r="T622" s="86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T622" s="18" t="s">
        <v>155</v>
      </c>
      <c r="AU622" s="18" t="s">
        <v>86</v>
      </c>
    </row>
    <row r="623" spans="1:65" s="2" customFormat="1" ht="16.5" customHeight="1">
      <c r="A623" s="39"/>
      <c r="B623" s="40"/>
      <c r="C623" s="205" t="s">
        <v>1100</v>
      </c>
      <c r="D623" s="205" t="s">
        <v>151</v>
      </c>
      <c r="E623" s="206" t="s">
        <v>1382</v>
      </c>
      <c r="F623" s="207" t="s">
        <v>1383</v>
      </c>
      <c r="G623" s="208" t="s">
        <v>220</v>
      </c>
      <c r="H623" s="209">
        <v>5.7</v>
      </c>
      <c r="I623" s="210"/>
      <c r="J623" s="211">
        <f>ROUND(I623*H623,2)</f>
        <v>0</v>
      </c>
      <c r="K623" s="207" t="s">
        <v>37</v>
      </c>
      <c r="L623" s="45"/>
      <c r="M623" s="212" t="s">
        <v>37</v>
      </c>
      <c r="N623" s="213" t="s">
        <v>50</v>
      </c>
      <c r="O623" s="85"/>
      <c r="P623" s="214">
        <f>O623*H623</f>
        <v>0</v>
      </c>
      <c r="Q623" s="214">
        <v>0</v>
      </c>
      <c r="R623" s="214">
        <f>Q623*H623</f>
        <v>0</v>
      </c>
      <c r="S623" s="214">
        <v>0</v>
      </c>
      <c r="T623" s="215">
        <f>S623*H623</f>
        <v>0</v>
      </c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R623" s="216" t="s">
        <v>239</v>
      </c>
      <c r="AT623" s="216" t="s">
        <v>151</v>
      </c>
      <c r="AU623" s="216" t="s">
        <v>86</v>
      </c>
      <c r="AY623" s="18" t="s">
        <v>149</v>
      </c>
      <c r="BE623" s="217">
        <f>IF(N623="základní",J623,0)</f>
        <v>0</v>
      </c>
      <c r="BF623" s="217">
        <f>IF(N623="snížená",J623,0)</f>
        <v>0</v>
      </c>
      <c r="BG623" s="217">
        <f>IF(N623="zákl. přenesená",J623,0)</f>
        <v>0</v>
      </c>
      <c r="BH623" s="217">
        <f>IF(N623="sníž. přenesená",J623,0)</f>
        <v>0</v>
      </c>
      <c r="BI623" s="217">
        <f>IF(N623="nulová",J623,0)</f>
        <v>0</v>
      </c>
      <c r="BJ623" s="18" t="s">
        <v>148</v>
      </c>
      <c r="BK623" s="217">
        <f>ROUND(I623*H623,2)</f>
        <v>0</v>
      </c>
      <c r="BL623" s="18" t="s">
        <v>239</v>
      </c>
      <c r="BM623" s="216" t="s">
        <v>1384</v>
      </c>
    </row>
    <row r="624" spans="1:47" s="2" customFormat="1" ht="12">
      <c r="A624" s="39"/>
      <c r="B624" s="40"/>
      <c r="C624" s="41"/>
      <c r="D624" s="218" t="s">
        <v>155</v>
      </c>
      <c r="E624" s="41"/>
      <c r="F624" s="219" t="s">
        <v>1383</v>
      </c>
      <c r="G624" s="41"/>
      <c r="H624" s="41"/>
      <c r="I624" s="220"/>
      <c r="J624" s="41"/>
      <c r="K624" s="41"/>
      <c r="L624" s="45"/>
      <c r="M624" s="221"/>
      <c r="N624" s="222"/>
      <c r="O624" s="85"/>
      <c r="P624" s="85"/>
      <c r="Q624" s="85"/>
      <c r="R624" s="85"/>
      <c r="S624" s="85"/>
      <c r="T624" s="86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T624" s="18" t="s">
        <v>155</v>
      </c>
      <c r="AU624" s="18" t="s">
        <v>86</v>
      </c>
    </row>
    <row r="625" spans="1:65" s="2" customFormat="1" ht="16.5" customHeight="1">
      <c r="A625" s="39"/>
      <c r="B625" s="40"/>
      <c r="C625" s="205" t="s">
        <v>1385</v>
      </c>
      <c r="D625" s="205" t="s">
        <v>151</v>
      </c>
      <c r="E625" s="206" t="s">
        <v>1386</v>
      </c>
      <c r="F625" s="207" t="s">
        <v>1387</v>
      </c>
      <c r="G625" s="208" t="s">
        <v>220</v>
      </c>
      <c r="H625" s="209">
        <v>2.5</v>
      </c>
      <c r="I625" s="210"/>
      <c r="J625" s="211">
        <f>ROUND(I625*H625,2)</f>
        <v>0</v>
      </c>
      <c r="K625" s="207" t="s">
        <v>37</v>
      </c>
      <c r="L625" s="45"/>
      <c r="M625" s="212" t="s">
        <v>37</v>
      </c>
      <c r="N625" s="213" t="s">
        <v>50</v>
      </c>
      <c r="O625" s="85"/>
      <c r="P625" s="214">
        <f>O625*H625</f>
        <v>0</v>
      </c>
      <c r="Q625" s="214">
        <v>0</v>
      </c>
      <c r="R625" s="214">
        <f>Q625*H625</f>
        <v>0</v>
      </c>
      <c r="S625" s="214">
        <v>0</v>
      </c>
      <c r="T625" s="215">
        <f>S625*H625</f>
        <v>0</v>
      </c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R625" s="216" t="s">
        <v>239</v>
      </c>
      <c r="AT625" s="216" t="s">
        <v>151</v>
      </c>
      <c r="AU625" s="216" t="s">
        <v>86</v>
      </c>
      <c r="AY625" s="18" t="s">
        <v>149</v>
      </c>
      <c r="BE625" s="217">
        <f>IF(N625="základní",J625,0)</f>
        <v>0</v>
      </c>
      <c r="BF625" s="217">
        <f>IF(N625="snížená",J625,0)</f>
        <v>0</v>
      </c>
      <c r="BG625" s="217">
        <f>IF(N625="zákl. přenesená",J625,0)</f>
        <v>0</v>
      </c>
      <c r="BH625" s="217">
        <f>IF(N625="sníž. přenesená",J625,0)</f>
        <v>0</v>
      </c>
      <c r="BI625" s="217">
        <f>IF(N625="nulová",J625,0)</f>
        <v>0</v>
      </c>
      <c r="BJ625" s="18" t="s">
        <v>148</v>
      </c>
      <c r="BK625" s="217">
        <f>ROUND(I625*H625,2)</f>
        <v>0</v>
      </c>
      <c r="BL625" s="18" t="s">
        <v>239</v>
      </c>
      <c r="BM625" s="216" t="s">
        <v>1388</v>
      </c>
    </row>
    <row r="626" spans="1:47" s="2" customFormat="1" ht="12">
      <c r="A626" s="39"/>
      <c r="B626" s="40"/>
      <c r="C626" s="41"/>
      <c r="D626" s="218" t="s">
        <v>155</v>
      </c>
      <c r="E626" s="41"/>
      <c r="F626" s="219" t="s">
        <v>1387</v>
      </c>
      <c r="G626" s="41"/>
      <c r="H626" s="41"/>
      <c r="I626" s="220"/>
      <c r="J626" s="41"/>
      <c r="K626" s="41"/>
      <c r="L626" s="45"/>
      <c r="M626" s="221"/>
      <c r="N626" s="222"/>
      <c r="O626" s="85"/>
      <c r="P626" s="85"/>
      <c r="Q626" s="85"/>
      <c r="R626" s="85"/>
      <c r="S626" s="85"/>
      <c r="T626" s="86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T626" s="18" t="s">
        <v>155</v>
      </c>
      <c r="AU626" s="18" t="s">
        <v>86</v>
      </c>
    </row>
    <row r="627" spans="1:65" s="2" customFormat="1" ht="16.5" customHeight="1">
      <c r="A627" s="39"/>
      <c r="B627" s="40"/>
      <c r="C627" s="205" t="s">
        <v>1103</v>
      </c>
      <c r="D627" s="205" t="s">
        <v>151</v>
      </c>
      <c r="E627" s="206" t="s">
        <v>1389</v>
      </c>
      <c r="F627" s="207" t="s">
        <v>1390</v>
      </c>
      <c r="G627" s="208" t="s">
        <v>220</v>
      </c>
      <c r="H627" s="209">
        <v>5.4</v>
      </c>
      <c r="I627" s="210"/>
      <c r="J627" s="211">
        <f>ROUND(I627*H627,2)</f>
        <v>0</v>
      </c>
      <c r="K627" s="207" t="s">
        <v>37</v>
      </c>
      <c r="L627" s="45"/>
      <c r="M627" s="212" t="s">
        <v>37</v>
      </c>
      <c r="N627" s="213" t="s">
        <v>50</v>
      </c>
      <c r="O627" s="85"/>
      <c r="P627" s="214">
        <f>O627*H627</f>
        <v>0</v>
      </c>
      <c r="Q627" s="214">
        <v>0</v>
      </c>
      <c r="R627" s="214">
        <f>Q627*H627</f>
        <v>0</v>
      </c>
      <c r="S627" s="214">
        <v>0</v>
      </c>
      <c r="T627" s="215">
        <f>S627*H627</f>
        <v>0</v>
      </c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R627" s="216" t="s">
        <v>239</v>
      </c>
      <c r="AT627" s="216" t="s">
        <v>151</v>
      </c>
      <c r="AU627" s="216" t="s">
        <v>86</v>
      </c>
      <c r="AY627" s="18" t="s">
        <v>149</v>
      </c>
      <c r="BE627" s="217">
        <f>IF(N627="základní",J627,0)</f>
        <v>0</v>
      </c>
      <c r="BF627" s="217">
        <f>IF(N627="snížená",J627,0)</f>
        <v>0</v>
      </c>
      <c r="BG627" s="217">
        <f>IF(N627="zákl. přenesená",J627,0)</f>
        <v>0</v>
      </c>
      <c r="BH627" s="217">
        <f>IF(N627="sníž. přenesená",J627,0)</f>
        <v>0</v>
      </c>
      <c r="BI627" s="217">
        <f>IF(N627="nulová",J627,0)</f>
        <v>0</v>
      </c>
      <c r="BJ627" s="18" t="s">
        <v>148</v>
      </c>
      <c r="BK627" s="217">
        <f>ROUND(I627*H627,2)</f>
        <v>0</v>
      </c>
      <c r="BL627" s="18" t="s">
        <v>239</v>
      </c>
      <c r="BM627" s="216" t="s">
        <v>1391</v>
      </c>
    </row>
    <row r="628" spans="1:47" s="2" customFormat="1" ht="12">
      <c r="A628" s="39"/>
      <c r="B628" s="40"/>
      <c r="C628" s="41"/>
      <c r="D628" s="218" t="s">
        <v>155</v>
      </c>
      <c r="E628" s="41"/>
      <c r="F628" s="219" t="s">
        <v>1390</v>
      </c>
      <c r="G628" s="41"/>
      <c r="H628" s="41"/>
      <c r="I628" s="220"/>
      <c r="J628" s="41"/>
      <c r="K628" s="41"/>
      <c r="L628" s="45"/>
      <c r="M628" s="221"/>
      <c r="N628" s="222"/>
      <c r="O628" s="85"/>
      <c r="P628" s="85"/>
      <c r="Q628" s="85"/>
      <c r="R628" s="85"/>
      <c r="S628" s="85"/>
      <c r="T628" s="86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T628" s="18" t="s">
        <v>155</v>
      </c>
      <c r="AU628" s="18" t="s">
        <v>86</v>
      </c>
    </row>
    <row r="629" spans="1:65" s="2" customFormat="1" ht="16.5" customHeight="1">
      <c r="A629" s="39"/>
      <c r="B629" s="40"/>
      <c r="C629" s="205" t="s">
        <v>1392</v>
      </c>
      <c r="D629" s="205" t="s">
        <v>151</v>
      </c>
      <c r="E629" s="206" t="s">
        <v>1393</v>
      </c>
      <c r="F629" s="207" t="s">
        <v>1394</v>
      </c>
      <c r="G629" s="208" t="s">
        <v>220</v>
      </c>
      <c r="H629" s="209">
        <v>2.8</v>
      </c>
      <c r="I629" s="210"/>
      <c r="J629" s="211">
        <f>ROUND(I629*H629,2)</f>
        <v>0</v>
      </c>
      <c r="K629" s="207" t="s">
        <v>37</v>
      </c>
      <c r="L629" s="45"/>
      <c r="M629" s="212" t="s">
        <v>37</v>
      </c>
      <c r="N629" s="213" t="s">
        <v>50</v>
      </c>
      <c r="O629" s="85"/>
      <c r="P629" s="214">
        <f>O629*H629</f>
        <v>0</v>
      </c>
      <c r="Q629" s="214">
        <v>0</v>
      </c>
      <c r="R629" s="214">
        <f>Q629*H629</f>
        <v>0</v>
      </c>
      <c r="S629" s="214">
        <v>0</v>
      </c>
      <c r="T629" s="215">
        <f>S629*H629</f>
        <v>0</v>
      </c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R629" s="216" t="s">
        <v>239</v>
      </c>
      <c r="AT629" s="216" t="s">
        <v>151</v>
      </c>
      <c r="AU629" s="216" t="s">
        <v>86</v>
      </c>
      <c r="AY629" s="18" t="s">
        <v>149</v>
      </c>
      <c r="BE629" s="217">
        <f>IF(N629="základní",J629,0)</f>
        <v>0</v>
      </c>
      <c r="BF629" s="217">
        <f>IF(N629="snížená",J629,0)</f>
        <v>0</v>
      </c>
      <c r="BG629" s="217">
        <f>IF(N629="zákl. přenesená",J629,0)</f>
        <v>0</v>
      </c>
      <c r="BH629" s="217">
        <f>IF(N629="sníž. přenesená",J629,0)</f>
        <v>0</v>
      </c>
      <c r="BI629" s="217">
        <f>IF(N629="nulová",J629,0)</f>
        <v>0</v>
      </c>
      <c r="BJ629" s="18" t="s">
        <v>148</v>
      </c>
      <c r="BK629" s="217">
        <f>ROUND(I629*H629,2)</f>
        <v>0</v>
      </c>
      <c r="BL629" s="18" t="s">
        <v>239</v>
      </c>
      <c r="BM629" s="216" t="s">
        <v>1395</v>
      </c>
    </row>
    <row r="630" spans="1:47" s="2" customFormat="1" ht="12">
      <c r="A630" s="39"/>
      <c r="B630" s="40"/>
      <c r="C630" s="41"/>
      <c r="D630" s="218" t="s">
        <v>155</v>
      </c>
      <c r="E630" s="41"/>
      <c r="F630" s="219" t="s">
        <v>1394</v>
      </c>
      <c r="G630" s="41"/>
      <c r="H630" s="41"/>
      <c r="I630" s="220"/>
      <c r="J630" s="41"/>
      <c r="K630" s="41"/>
      <c r="L630" s="45"/>
      <c r="M630" s="221"/>
      <c r="N630" s="222"/>
      <c r="O630" s="85"/>
      <c r="P630" s="85"/>
      <c r="Q630" s="85"/>
      <c r="R630" s="85"/>
      <c r="S630" s="85"/>
      <c r="T630" s="86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T630" s="18" t="s">
        <v>155</v>
      </c>
      <c r="AU630" s="18" t="s">
        <v>86</v>
      </c>
    </row>
    <row r="631" spans="1:65" s="2" customFormat="1" ht="16.5" customHeight="1">
      <c r="A631" s="39"/>
      <c r="B631" s="40"/>
      <c r="C631" s="205" t="s">
        <v>1109</v>
      </c>
      <c r="D631" s="205" t="s">
        <v>151</v>
      </c>
      <c r="E631" s="206" t="s">
        <v>1396</v>
      </c>
      <c r="F631" s="207" t="s">
        <v>1397</v>
      </c>
      <c r="G631" s="208" t="s">
        <v>220</v>
      </c>
      <c r="H631" s="209">
        <v>9.5</v>
      </c>
      <c r="I631" s="210"/>
      <c r="J631" s="211">
        <f>ROUND(I631*H631,2)</f>
        <v>0</v>
      </c>
      <c r="K631" s="207" t="s">
        <v>37</v>
      </c>
      <c r="L631" s="45"/>
      <c r="M631" s="212" t="s">
        <v>37</v>
      </c>
      <c r="N631" s="213" t="s">
        <v>50</v>
      </c>
      <c r="O631" s="85"/>
      <c r="P631" s="214">
        <f>O631*H631</f>
        <v>0</v>
      </c>
      <c r="Q631" s="214">
        <v>0</v>
      </c>
      <c r="R631" s="214">
        <f>Q631*H631</f>
        <v>0</v>
      </c>
      <c r="S631" s="214">
        <v>0</v>
      </c>
      <c r="T631" s="215">
        <f>S631*H631</f>
        <v>0</v>
      </c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R631" s="216" t="s">
        <v>239</v>
      </c>
      <c r="AT631" s="216" t="s">
        <v>151</v>
      </c>
      <c r="AU631" s="216" t="s">
        <v>86</v>
      </c>
      <c r="AY631" s="18" t="s">
        <v>149</v>
      </c>
      <c r="BE631" s="217">
        <f>IF(N631="základní",J631,0)</f>
        <v>0</v>
      </c>
      <c r="BF631" s="217">
        <f>IF(N631="snížená",J631,0)</f>
        <v>0</v>
      </c>
      <c r="BG631" s="217">
        <f>IF(N631="zákl. přenesená",J631,0)</f>
        <v>0</v>
      </c>
      <c r="BH631" s="217">
        <f>IF(N631="sníž. přenesená",J631,0)</f>
        <v>0</v>
      </c>
      <c r="BI631" s="217">
        <f>IF(N631="nulová",J631,0)</f>
        <v>0</v>
      </c>
      <c r="BJ631" s="18" t="s">
        <v>148</v>
      </c>
      <c r="BK631" s="217">
        <f>ROUND(I631*H631,2)</f>
        <v>0</v>
      </c>
      <c r="BL631" s="18" t="s">
        <v>239</v>
      </c>
      <c r="BM631" s="216" t="s">
        <v>1398</v>
      </c>
    </row>
    <row r="632" spans="1:47" s="2" customFormat="1" ht="12">
      <c r="A632" s="39"/>
      <c r="B632" s="40"/>
      <c r="C632" s="41"/>
      <c r="D632" s="218" t="s">
        <v>155</v>
      </c>
      <c r="E632" s="41"/>
      <c r="F632" s="219" t="s">
        <v>1397</v>
      </c>
      <c r="G632" s="41"/>
      <c r="H632" s="41"/>
      <c r="I632" s="220"/>
      <c r="J632" s="41"/>
      <c r="K632" s="41"/>
      <c r="L632" s="45"/>
      <c r="M632" s="221"/>
      <c r="N632" s="222"/>
      <c r="O632" s="85"/>
      <c r="P632" s="85"/>
      <c r="Q632" s="85"/>
      <c r="R632" s="85"/>
      <c r="S632" s="85"/>
      <c r="T632" s="86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T632" s="18" t="s">
        <v>155</v>
      </c>
      <c r="AU632" s="18" t="s">
        <v>86</v>
      </c>
    </row>
    <row r="633" spans="1:65" s="2" customFormat="1" ht="16.5" customHeight="1">
      <c r="A633" s="39"/>
      <c r="B633" s="40"/>
      <c r="C633" s="205" t="s">
        <v>1399</v>
      </c>
      <c r="D633" s="205" t="s">
        <v>151</v>
      </c>
      <c r="E633" s="206" t="s">
        <v>1400</v>
      </c>
      <c r="F633" s="207" t="s">
        <v>1401</v>
      </c>
      <c r="G633" s="208" t="s">
        <v>232</v>
      </c>
      <c r="H633" s="209">
        <v>3</v>
      </c>
      <c r="I633" s="210"/>
      <c r="J633" s="211">
        <f>ROUND(I633*H633,2)</f>
        <v>0</v>
      </c>
      <c r="K633" s="207" t="s">
        <v>37</v>
      </c>
      <c r="L633" s="45"/>
      <c r="M633" s="212" t="s">
        <v>37</v>
      </c>
      <c r="N633" s="213" t="s">
        <v>50</v>
      </c>
      <c r="O633" s="85"/>
      <c r="P633" s="214">
        <f>O633*H633</f>
        <v>0</v>
      </c>
      <c r="Q633" s="214">
        <v>0</v>
      </c>
      <c r="R633" s="214">
        <f>Q633*H633</f>
        <v>0</v>
      </c>
      <c r="S633" s="214">
        <v>0</v>
      </c>
      <c r="T633" s="215">
        <f>S633*H633</f>
        <v>0</v>
      </c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R633" s="216" t="s">
        <v>239</v>
      </c>
      <c r="AT633" s="216" t="s">
        <v>151</v>
      </c>
      <c r="AU633" s="216" t="s">
        <v>86</v>
      </c>
      <c r="AY633" s="18" t="s">
        <v>149</v>
      </c>
      <c r="BE633" s="217">
        <f>IF(N633="základní",J633,0)</f>
        <v>0</v>
      </c>
      <c r="BF633" s="217">
        <f>IF(N633="snížená",J633,0)</f>
        <v>0</v>
      </c>
      <c r="BG633" s="217">
        <f>IF(N633="zákl. přenesená",J633,0)</f>
        <v>0</v>
      </c>
      <c r="BH633" s="217">
        <f>IF(N633="sníž. přenesená",J633,0)</f>
        <v>0</v>
      </c>
      <c r="BI633" s="217">
        <f>IF(N633="nulová",J633,0)</f>
        <v>0</v>
      </c>
      <c r="BJ633" s="18" t="s">
        <v>148</v>
      </c>
      <c r="BK633" s="217">
        <f>ROUND(I633*H633,2)</f>
        <v>0</v>
      </c>
      <c r="BL633" s="18" t="s">
        <v>239</v>
      </c>
      <c r="BM633" s="216" t="s">
        <v>1402</v>
      </c>
    </row>
    <row r="634" spans="1:47" s="2" customFormat="1" ht="12">
      <c r="A634" s="39"/>
      <c r="B634" s="40"/>
      <c r="C634" s="41"/>
      <c r="D634" s="218" t="s">
        <v>155</v>
      </c>
      <c r="E634" s="41"/>
      <c r="F634" s="219" t="s">
        <v>1401</v>
      </c>
      <c r="G634" s="41"/>
      <c r="H634" s="41"/>
      <c r="I634" s="220"/>
      <c r="J634" s="41"/>
      <c r="K634" s="41"/>
      <c r="L634" s="45"/>
      <c r="M634" s="221"/>
      <c r="N634" s="222"/>
      <c r="O634" s="85"/>
      <c r="P634" s="85"/>
      <c r="Q634" s="85"/>
      <c r="R634" s="85"/>
      <c r="S634" s="85"/>
      <c r="T634" s="86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T634" s="18" t="s">
        <v>155</v>
      </c>
      <c r="AU634" s="18" t="s">
        <v>86</v>
      </c>
    </row>
    <row r="635" spans="1:65" s="2" customFormat="1" ht="16.5" customHeight="1">
      <c r="A635" s="39"/>
      <c r="B635" s="40"/>
      <c r="C635" s="205" t="s">
        <v>1112</v>
      </c>
      <c r="D635" s="205" t="s">
        <v>151</v>
      </c>
      <c r="E635" s="206" t="s">
        <v>1403</v>
      </c>
      <c r="F635" s="207" t="s">
        <v>1404</v>
      </c>
      <c r="G635" s="208" t="s">
        <v>232</v>
      </c>
      <c r="H635" s="209">
        <v>1</v>
      </c>
      <c r="I635" s="210"/>
      <c r="J635" s="211">
        <f>ROUND(I635*H635,2)</f>
        <v>0</v>
      </c>
      <c r="K635" s="207" t="s">
        <v>37</v>
      </c>
      <c r="L635" s="45"/>
      <c r="M635" s="212" t="s">
        <v>37</v>
      </c>
      <c r="N635" s="213" t="s">
        <v>50</v>
      </c>
      <c r="O635" s="85"/>
      <c r="P635" s="214">
        <f>O635*H635</f>
        <v>0</v>
      </c>
      <c r="Q635" s="214">
        <v>0</v>
      </c>
      <c r="R635" s="214">
        <f>Q635*H635</f>
        <v>0</v>
      </c>
      <c r="S635" s="214">
        <v>0</v>
      </c>
      <c r="T635" s="215">
        <f>S635*H635</f>
        <v>0</v>
      </c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R635" s="216" t="s">
        <v>239</v>
      </c>
      <c r="AT635" s="216" t="s">
        <v>151</v>
      </c>
      <c r="AU635" s="216" t="s">
        <v>86</v>
      </c>
      <c r="AY635" s="18" t="s">
        <v>149</v>
      </c>
      <c r="BE635" s="217">
        <f>IF(N635="základní",J635,0)</f>
        <v>0</v>
      </c>
      <c r="BF635" s="217">
        <f>IF(N635="snížená",J635,0)</f>
        <v>0</v>
      </c>
      <c r="BG635" s="217">
        <f>IF(N635="zákl. přenesená",J635,0)</f>
        <v>0</v>
      </c>
      <c r="BH635" s="217">
        <f>IF(N635="sníž. přenesená",J635,0)</f>
        <v>0</v>
      </c>
      <c r="BI635" s="217">
        <f>IF(N635="nulová",J635,0)</f>
        <v>0</v>
      </c>
      <c r="BJ635" s="18" t="s">
        <v>148</v>
      </c>
      <c r="BK635" s="217">
        <f>ROUND(I635*H635,2)</f>
        <v>0</v>
      </c>
      <c r="BL635" s="18" t="s">
        <v>239</v>
      </c>
      <c r="BM635" s="216" t="s">
        <v>1405</v>
      </c>
    </row>
    <row r="636" spans="1:47" s="2" customFormat="1" ht="12">
      <c r="A636" s="39"/>
      <c r="B636" s="40"/>
      <c r="C636" s="41"/>
      <c r="D636" s="218" t="s">
        <v>155</v>
      </c>
      <c r="E636" s="41"/>
      <c r="F636" s="219" t="s">
        <v>1404</v>
      </c>
      <c r="G636" s="41"/>
      <c r="H636" s="41"/>
      <c r="I636" s="220"/>
      <c r="J636" s="41"/>
      <c r="K636" s="41"/>
      <c r="L636" s="45"/>
      <c r="M636" s="221"/>
      <c r="N636" s="222"/>
      <c r="O636" s="85"/>
      <c r="P636" s="85"/>
      <c r="Q636" s="85"/>
      <c r="R636" s="85"/>
      <c r="S636" s="85"/>
      <c r="T636" s="86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T636" s="18" t="s">
        <v>155</v>
      </c>
      <c r="AU636" s="18" t="s">
        <v>86</v>
      </c>
    </row>
    <row r="637" spans="1:65" s="2" customFormat="1" ht="16.5" customHeight="1">
      <c r="A637" s="39"/>
      <c r="B637" s="40"/>
      <c r="C637" s="205" t="s">
        <v>1406</v>
      </c>
      <c r="D637" s="205" t="s">
        <v>151</v>
      </c>
      <c r="E637" s="206" t="s">
        <v>1407</v>
      </c>
      <c r="F637" s="207" t="s">
        <v>1408</v>
      </c>
      <c r="G637" s="208" t="s">
        <v>232</v>
      </c>
      <c r="H637" s="209">
        <v>1</v>
      </c>
      <c r="I637" s="210"/>
      <c r="J637" s="211">
        <f>ROUND(I637*H637,2)</f>
        <v>0</v>
      </c>
      <c r="K637" s="207" t="s">
        <v>37</v>
      </c>
      <c r="L637" s="45"/>
      <c r="M637" s="212" t="s">
        <v>37</v>
      </c>
      <c r="N637" s="213" t="s">
        <v>50</v>
      </c>
      <c r="O637" s="85"/>
      <c r="P637" s="214">
        <f>O637*H637</f>
        <v>0</v>
      </c>
      <c r="Q637" s="214">
        <v>0</v>
      </c>
      <c r="R637" s="214">
        <f>Q637*H637</f>
        <v>0</v>
      </c>
      <c r="S637" s="214">
        <v>0</v>
      </c>
      <c r="T637" s="215">
        <f>S637*H637</f>
        <v>0</v>
      </c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R637" s="216" t="s">
        <v>239</v>
      </c>
      <c r="AT637" s="216" t="s">
        <v>151</v>
      </c>
      <c r="AU637" s="216" t="s">
        <v>86</v>
      </c>
      <c r="AY637" s="18" t="s">
        <v>149</v>
      </c>
      <c r="BE637" s="217">
        <f>IF(N637="základní",J637,0)</f>
        <v>0</v>
      </c>
      <c r="BF637" s="217">
        <f>IF(N637="snížená",J637,0)</f>
        <v>0</v>
      </c>
      <c r="BG637" s="217">
        <f>IF(N637="zákl. přenesená",J637,0)</f>
        <v>0</v>
      </c>
      <c r="BH637" s="217">
        <f>IF(N637="sníž. přenesená",J637,0)</f>
        <v>0</v>
      </c>
      <c r="BI637" s="217">
        <f>IF(N637="nulová",J637,0)</f>
        <v>0</v>
      </c>
      <c r="BJ637" s="18" t="s">
        <v>148</v>
      </c>
      <c r="BK637" s="217">
        <f>ROUND(I637*H637,2)</f>
        <v>0</v>
      </c>
      <c r="BL637" s="18" t="s">
        <v>239</v>
      </c>
      <c r="BM637" s="216" t="s">
        <v>1409</v>
      </c>
    </row>
    <row r="638" spans="1:47" s="2" customFormat="1" ht="12">
      <c r="A638" s="39"/>
      <c r="B638" s="40"/>
      <c r="C638" s="41"/>
      <c r="D638" s="218" t="s">
        <v>155</v>
      </c>
      <c r="E638" s="41"/>
      <c r="F638" s="219" t="s">
        <v>1408</v>
      </c>
      <c r="G638" s="41"/>
      <c r="H638" s="41"/>
      <c r="I638" s="220"/>
      <c r="J638" s="41"/>
      <c r="K638" s="41"/>
      <c r="L638" s="45"/>
      <c r="M638" s="221"/>
      <c r="N638" s="222"/>
      <c r="O638" s="85"/>
      <c r="P638" s="85"/>
      <c r="Q638" s="85"/>
      <c r="R638" s="85"/>
      <c r="S638" s="85"/>
      <c r="T638" s="86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T638" s="18" t="s">
        <v>155</v>
      </c>
      <c r="AU638" s="18" t="s">
        <v>86</v>
      </c>
    </row>
    <row r="639" spans="1:65" s="2" customFormat="1" ht="16.5" customHeight="1">
      <c r="A639" s="39"/>
      <c r="B639" s="40"/>
      <c r="C639" s="205" t="s">
        <v>1117</v>
      </c>
      <c r="D639" s="205" t="s">
        <v>151</v>
      </c>
      <c r="E639" s="206" t="s">
        <v>1410</v>
      </c>
      <c r="F639" s="207" t="s">
        <v>1411</v>
      </c>
      <c r="G639" s="208" t="s">
        <v>232</v>
      </c>
      <c r="H639" s="209">
        <v>1</v>
      </c>
      <c r="I639" s="210"/>
      <c r="J639" s="211">
        <f>ROUND(I639*H639,2)</f>
        <v>0</v>
      </c>
      <c r="K639" s="207" t="s">
        <v>37</v>
      </c>
      <c r="L639" s="45"/>
      <c r="M639" s="212" t="s">
        <v>37</v>
      </c>
      <c r="N639" s="213" t="s">
        <v>50</v>
      </c>
      <c r="O639" s="85"/>
      <c r="P639" s="214">
        <f>O639*H639</f>
        <v>0</v>
      </c>
      <c r="Q639" s="214">
        <v>0</v>
      </c>
      <c r="R639" s="214">
        <f>Q639*H639</f>
        <v>0</v>
      </c>
      <c r="S639" s="214">
        <v>0</v>
      </c>
      <c r="T639" s="215">
        <f>S639*H639</f>
        <v>0</v>
      </c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R639" s="216" t="s">
        <v>239</v>
      </c>
      <c r="AT639" s="216" t="s">
        <v>151</v>
      </c>
      <c r="AU639" s="216" t="s">
        <v>86</v>
      </c>
      <c r="AY639" s="18" t="s">
        <v>149</v>
      </c>
      <c r="BE639" s="217">
        <f>IF(N639="základní",J639,0)</f>
        <v>0</v>
      </c>
      <c r="BF639" s="217">
        <f>IF(N639="snížená",J639,0)</f>
        <v>0</v>
      </c>
      <c r="BG639" s="217">
        <f>IF(N639="zákl. přenesená",J639,0)</f>
        <v>0</v>
      </c>
      <c r="BH639" s="217">
        <f>IF(N639="sníž. přenesená",J639,0)</f>
        <v>0</v>
      </c>
      <c r="BI639" s="217">
        <f>IF(N639="nulová",J639,0)</f>
        <v>0</v>
      </c>
      <c r="BJ639" s="18" t="s">
        <v>148</v>
      </c>
      <c r="BK639" s="217">
        <f>ROUND(I639*H639,2)</f>
        <v>0</v>
      </c>
      <c r="BL639" s="18" t="s">
        <v>239</v>
      </c>
      <c r="BM639" s="216" t="s">
        <v>1412</v>
      </c>
    </row>
    <row r="640" spans="1:47" s="2" customFormat="1" ht="12">
      <c r="A640" s="39"/>
      <c r="B640" s="40"/>
      <c r="C640" s="41"/>
      <c r="D640" s="218" t="s">
        <v>155</v>
      </c>
      <c r="E640" s="41"/>
      <c r="F640" s="219" t="s">
        <v>1411</v>
      </c>
      <c r="G640" s="41"/>
      <c r="H640" s="41"/>
      <c r="I640" s="220"/>
      <c r="J640" s="41"/>
      <c r="K640" s="41"/>
      <c r="L640" s="45"/>
      <c r="M640" s="221"/>
      <c r="N640" s="222"/>
      <c r="O640" s="85"/>
      <c r="P640" s="85"/>
      <c r="Q640" s="85"/>
      <c r="R640" s="85"/>
      <c r="S640" s="85"/>
      <c r="T640" s="86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T640" s="18" t="s">
        <v>155</v>
      </c>
      <c r="AU640" s="18" t="s">
        <v>86</v>
      </c>
    </row>
    <row r="641" spans="1:65" s="2" customFormat="1" ht="16.5" customHeight="1">
      <c r="A641" s="39"/>
      <c r="B641" s="40"/>
      <c r="C641" s="205" t="s">
        <v>1413</v>
      </c>
      <c r="D641" s="205" t="s">
        <v>151</v>
      </c>
      <c r="E641" s="206" t="s">
        <v>1414</v>
      </c>
      <c r="F641" s="207" t="s">
        <v>1415</v>
      </c>
      <c r="G641" s="208" t="s">
        <v>232</v>
      </c>
      <c r="H641" s="209">
        <v>1</v>
      </c>
      <c r="I641" s="210"/>
      <c r="J641" s="211">
        <f>ROUND(I641*H641,2)</f>
        <v>0</v>
      </c>
      <c r="K641" s="207" t="s">
        <v>37</v>
      </c>
      <c r="L641" s="45"/>
      <c r="M641" s="212" t="s">
        <v>37</v>
      </c>
      <c r="N641" s="213" t="s">
        <v>50</v>
      </c>
      <c r="O641" s="85"/>
      <c r="P641" s="214">
        <f>O641*H641</f>
        <v>0</v>
      </c>
      <c r="Q641" s="214">
        <v>0</v>
      </c>
      <c r="R641" s="214">
        <f>Q641*H641</f>
        <v>0</v>
      </c>
      <c r="S641" s="214">
        <v>0</v>
      </c>
      <c r="T641" s="215">
        <f>S641*H641</f>
        <v>0</v>
      </c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R641" s="216" t="s">
        <v>239</v>
      </c>
      <c r="AT641" s="216" t="s">
        <v>151</v>
      </c>
      <c r="AU641" s="216" t="s">
        <v>86</v>
      </c>
      <c r="AY641" s="18" t="s">
        <v>149</v>
      </c>
      <c r="BE641" s="217">
        <f>IF(N641="základní",J641,0)</f>
        <v>0</v>
      </c>
      <c r="BF641" s="217">
        <f>IF(N641="snížená",J641,0)</f>
        <v>0</v>
      </c>
      <c r="BG641" s="217">
        <f>IF(N641="zákl. přenesená",J641,0)</f>
        <v>0</v>
      </c>
      <c r="BH641" s="217">
        <f>IF(N641="sníž. přenesená",J641,0)</f>
        <v>0</v>
      </c>
      <c r="BI641" s="217">
        <f>IF(N641="nulová",J641,0)</f>
        <v>0</v>
      </c>
      <c r="BJ641" s="18" t="s">
        <v>148</v>
      </c>
      <c r="BK641" s="217">
        <f>ROUND(I641*H641,2)</f>
        <v>0</v>
      </c>
      <c r="BL641" s="18" t="s">
        <v>239</v>
      </c>
      <c r="BM641" s="216" t="s">
        <v>1416</v>
      </c>
    </row>
    <row r="642" spans="1:47" s="2" customFormat="1" ht="12">
      <c r="A642" s="39"/>
      <c r="B642" s="40"/>
      <c r="C642" s="41"/>
      <c r="D642" s="218" t="s">
        <v>155</v>
      </c>
      <c r="E642" s="41"/>
      <c r="F642" s="219" t="s">
        <v>1415</v>
      </c>
      <c r="G642" s="41"/>
      <c r="H642" s="41"/>
      <c r="I642" s="220"/>
      <c r="J642" s="41"/>
      <c r="K642" s="41"/>
      <c r="L642" s="45"/>
      <c r="M642" s="221"/>
      <c r="N642" s="222"/>
      <c r="O642" s="85"/>
      <c r="P642" s="85"/>
      <c r="Q642" s="85"/>
      <c r="R642" s="85"/>
      <c r="S642" s="85"/>
      <c r="T642" s="86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T642" s="18" t="s">
        <v>155</v>
      </c>
      <c r="AU642" s="18" t="s">
        <v>86</v>
      </c>
    </row>
    <row r="643" spans="1:65" s="2" customFormat="1" ht="16.5" customHeight="1">
      <c r="A643" s="39"/>
      <c r="B643" s="40"/>
      <c r="C643" s="205" t="s">
        <v>1120</v>
      </c>
      <c r="D643" s="205" t="s">
        <v>151</v>
      </c>
      <c r="E643" s="206" t="s">
        <v>1417</v>
      </c>
      <c r="F643" s="207" t="s">
        <v>1418</v>
      </c>
      <c r="G643" s="208" t="s">
        <v>232</v>
      </c>
      <c r="H643" s="209">
        <v>1</v>
      </c>
      <c r="I643" s="210"/>
      <c r="J643" s="211">
        <f>ROUND(I643*H643,2)</f>
        <v>0</v>
      </c>
      <c r="K643" s="207" t="s">
        <v>37</v>
      </c>
      <c r="L643" s="45"/>
      <c r="M643" s="212" t="s">
        <v>37</v>
      </c>
      <c r="N643" s="213" t="s">
        <v>50</v>
      </c>
      <c r="O643" s="85"/>
      <c r="P643" s="214">
        <f>O643*H643</f>
        <v>0</v>
      </c>
      <c r="Q643" s="214">
        <v>0</v>
      </c>
      <c r="R643" s="214">
        <f>Q643*H643</f>
        <v>0</v>
      </c>
      <c r="S643" s="214">
        <v>0</v>
      </c>
      <c r="T643" s="215">
        <f>S643*H643</f>
        <v>0</v>
      </c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R643" s="216" t="s">
        <v>239</v>
      </c>
      <c r="AT643" s="216" t="s">
        <v>151</v>
      </c>
      <c r="AU643" s="216" t="s">
        <v>86</v>
      </c>
      <c r="AY643" s="18" t="s">
        <v>149</v>
      </c>
      <c r="BE643" s="217">
        <f>IF(N643="základní",J643,0)</f>
        <v>0</v>
      </c>
      <c r="BF643" s="217">
        <f>IF(N643="snížená",J643,0)</f>
        <v>0</v>
      </c>
      <c r="BG643" s="217">
        <f>IF(N643="zákl. přenesená",J643,0)</f>
        <v>0</v>
      </c>
      <c r="BH643" s="217">
        <f>IF(N643="sníž. přenesená",J643,0)</f>
        <v>0</v>
      </c>
      <c r="BI643" s="217">
        <f>IF(N643="nulová",J643,0)</f>
        <v>0</v>
      </c>
      <c r="BJ643" s="18" t="s">
        <v>148</v>
      </c>
      <c r="BK643" s="217">
        <f>ROUND(I643*H643,2)</f>
        <v>0</v>
      </c>
      <c r="BL643" s="18" t="s">
        <v>239</v>
      </c>
      <c r="BM643" s="216" t="s">
        <v>1419</v>
      </c>
    </row>
    <row r="644" spans="1:47" s="2" customFormat="1" ht="12">
      <c r="A644" s="39"/>
      <c r="B644" s="40"/>
      <c r="C644" s="41"/>
      <c r="D644" s="218" t="s">
        <v>155</v>
      </c>
      <c r="E644" s="41"/>
      <c r="F644" s="219" t="s">
        <v>1418</v>
      </c>
      <c r="G644" s="41"/>
      <c r="H644" s="41"/>
      <c r="I644" s="220"/>
      <c r="J644" s="41"/>
      <c r="K644" s="41"/>
      <c r="L644" s="45"/>
      <c r="M644" s="221"/>
      <c r="N644" s="222"/>
      <c r="O644" s="85"/>
      <c r="P644" s="85"/>
      <c r="Q644" s="85"/>
      <c r="R644" s="85"/>
      <c r="S644" s="85"/>
      <c r="T644" s="86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T644" s="18" t="s">
        <v>155</v>
      </c>
      <c r="AU644" s="18" t="s">
        <v>86</v>
      </c>
    </row>
    <row r="645" spans="1:65" s="2" customFormat="1" ht="16.5" customHeight="1">
      <c r="A645" s="39"/>
      <c r="B645" s="40"/>
      <c r="C645" s="205" t="s">
        <v>1420</v>
      </c>
      <c r="D645" s="205" t="s">
        <v>151</v>
      </c>
      <c r="E645" s="206" t="s">
        <v>1421</v>
      </c>
      <c r="F645" s="207" t="s">
        <v>1422</v>
      </c>
      <c r="G645" s="208" t="s">
        <v>220</v>
      </c>
      <c r="H645" s="209">
        <v>45.7</v>
      </c>
      <c r="I645" s="210"/>
      <c r="J645" s="211">
        <f>ROUND(I645*H645,2)</f>
        <v>0</v>
      </c>
      <c r="K645" s="207" t="s">
        <v>37</v>
      </c>
      <c r="L645" s="45"/>
      <c r="M645" s="212" t="s">
        <v>37</v>
      </c>
      <c r="N645" s="213" t="s">
        <v>50</v>
      </c>
      <c r="O645" s="85"/>
      <c r="P645" s="214">
        <f>O645*H645</f>
        <v>0</v>
      </c>
      <c r="Q645" s="214">
        <v>0</v>
      </c>
      <c r="R645" s="214">
        <f>Q645*H645</f>
        <v>0</v>
      </c>
      <c r="S645" s="214">
        <v>0</v>
      </c>
      <c r="T645" s="215">
        <f>S645*H645</f>
        <v>0</v>
      </c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R645" s="216" t="s">
        <v>239</v>
      </c>
      <c r="AT645" s="216" t="s">
        <v>151</v>
      </c>
      <c r="AU645" s="216" t="s">
        <v>86</v>
      </c>
      <c r="AY645" s="18" t="s">
        <v>149</v>
      </c>
      <c r="BE645" s="217">
        <f>IF(N645="základní",J645,0)</f>
        <v>0</v>
      </c>
      <c r="BF645" s="217">
        <f>IF(N645="snížená",J645,0)</f>
        <v>0</v>
      </c>
      <c r="BG645" s="217">
        <f>IF(N645="zákl. přenesená",J645,0)</f>
        <v>0</v>
      </c>
      <c r="BH645" s="217">
        <f>IF(N645="sníž. přenesená",J645,0)</f>
        <v>0</v>
      </c>
      <c r="BI645" s="217">
        <f>IF(N645="nulová",J645,0)</f>
        <v>0</v>
      </c>
      <c r="BJ645" s="18" t="s">
        <v>148</v>
      </c>
      <c r="BK645" s="217">
        <f>ROUND(I645*H645,2)</f>
        <v>0</v>
      </c>
      <c r="BL645" s="18" t="s">
        <v>239</v>
      </c>
      <c r="BM645" s="216" t="s">
        <v>1423</v>
      </c>
    </row>
    <row r="646" spans="1:47" s="2" customFormat="1" ht="12">
      <c r="A646" s="39"/>
      <c r="B646" s="40"/>
      <c r="C646" s="41"/>
      <c r="D646" s="218" t="s">
        <v>155</v>
      </c>
      <c r="E646" s="41"/>
      <c r="F646" s="219" t="s">
        <v>1422</v>
      </c>
      <c r="G646" s="41"/>
      <c r="H646" s="41"/>
      <c r="I646" s="220"/>
      <c r="J646" s="41"/>
      <c r="K646" s="41"/>
      <c r="L646" s="45"/>
      <c r="M646" s="221"/>
      <c r="N646" s="222"/>
      <c r="O646" s="85"/>
      <c r="P646" s="85"/>
      <c r="Q646" s="85"/>
      <c r="R646" s="85"/>
      <c r="S646" s="85"/>
      <c r="T646" s="86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T646" s="18" t="s">
        <v>155</v>
      </c>
      <c r="AU646" s="18" t="s">
        <v>86</v>
      </c>
    </row>
    <row r="647" spans="1:65" s="2" customFormat="1" ht="16.5" customHeight="1">
      <c r="A647" s="39"/>
      <c r="B647" s="40"/>
      <c r="C647" s="205" t="s">
        <v>1125</v>
      </c>
      <c r="D647" s="205" t="s">
        <v>151</v>
      </c>
      <c r="E647" s="206" t="s">
        <v>1424</v>
      </c>
      <c r="F647" s="207" t="s">
        <v>1425</v>
      </c>
      <c r="G647" s="208" t="s">
        <v>320</v>
      </c>
      <c r="H647" s="209">
        <v>1</v>
      </c>
      <c r="I647" s="210"/>
      <c r="J647" s="211">
        <f>ROUND(I647*H647,2)</f>
        <v>0</v>
      </c>
      <c r="K647" s="207" t="s">
        <v>37</v>
      </c>
      <c r="L647" s="45"/>
      <c r="M647" s="212" t="s">
        <v>37</v>
      </c>
      <c r="N647" s="213" t="s">
        <v>50</v>
      </c>
      <c r="O647" s="85"/>
      <c r="P647" s="214">
        <f>O647*H647</f>
        <v>0</v>
      </c>
      <c r="Q647" s="214">
        <v>0</v>
      </c>
      <c r="R647" s="214">
        <f>Q647*H647</f>
        <v>0</v>
      </c>
      <c r="S647" s="214">
        <v>0</v>
      </c>
      <c r="T647" s="215">
        <f>S647*H647</f>
        <v>0</v>
      </c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R647" s="216" t="s">
        <v>239</v>
      </c>
      <c r="AT647" s="216" t="s">
        <v>151</v>
      </c>
      <c r="AU647" s="216" t="s">
        <v>86</v>
      </c>
      <c r="AY647" s="18" t="s">
        <v>149</v>
      </c>
      <c r="BE647" s="217">
        <f>IF(N647="základní",J647,0)</f>
        <v>0</v>
      </c>
      <c r="BF647" s="217">
        <f>IF(N647="snížená",J647,0)</f>
        <v>0</v>
      </c>
      <c r="BG647" s="217">
        <f>IF(N647="zákl. přenesená",J647,0)</f>
        <v>0</v>
      </c>
      <c r="BH647" s="217">
        <f>IF(N647="sníž. přenesená",J647,0)</f>
        <v>0</v>
      </c>
      <c r="BI647" s="217">
        <f>IF(N647="nulová",J647,0)</f>
        <v>0</v>
      </c>
      <c r="BJ647" s="18" t="s">
        <v>148</v>
      </c>
      <c r="BK647" s="217">
        <f>ROUND(I647*H647,2)</f>
        <v>0</v>
      </c>
      <c r="BL647" s="18" t="s">
        <v>239</v>
      </c>
      <c r="BM647" s="216" t="s">
        <v>1426</v>
      </c>
    </row>
    <row r="648" spans="1:47" s="2" customFormat="1" ht="12">
      <c r="A648" s="39"/>
      <c r="B648" s="40"/>
      <c r="C648" s="41"/>
      <c r="D648" s="218" t="s">
        <v>155</v>
      </c>
      <c r="E648" s="41"/>
      <c r="F648" s="219" t="s">
        <v>1425</v>
      </c>
      <c r="G648" s="41"/>
      <c r="H648" s="41"/>
      <c r="I648" s="220"/>
      <c r="J648" s="41"/>
      <c r="K648" s="41"/>
      <c r="L648" s="45"/>
      <c r="M648" s="221"/>
      <c r="N648" s="222"/>
      <c r="O648" s="85"/>
      <c r="P648" s="85"/>
      <c r="Q648" s="85"/>
      <c r="R648" s="85"/>
      <c r="S648" s="85"/>
      <c r="T648" s="86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T648" s="18" t="s">
        <v>155</v>
      </c>
      <c r="AU648" s="18" t="s">
        <v>86</v>
      </c>
    </row>
    <row r="649" spans="1:65" s="2" customFormat="1" ht="16.5" customHeight="1">
      <c r="A649" s="39"/>
      <c r="B649" s="40"/>
      <c r="C649" s="205" t="s">
        <v>1427</v>
      </c>
      <c r="D649" s="205" t="s">
        <v>151</v>
      </c>
      <c r="E649" s="206" t="s">
        <v>1428</v>
      </c>
      <c r="F649" s="207" t="s">
        <v>1429</v>
      </c>
      <c r="G649" s="208" t="s">
        <v>320</v>
      </c>
      <c r="H649" s="209">
        <v>1</v>
      </c>
      <c r="I649" s="210"/>
      <c r="J649" s="211">
        <f>ROUND(I649*H649,2)</f>
        <v>0</v>
      </c>
      <c r="K649" s="207" t="s">
        <v>37</v>
      </c>
      <c r="L649" s="45"/>
      <c r="M649" s="212" t="s">
        <v>37</v>
      </c>
      <c r="N649" s="213" t="s">
        <v>50</v>
      </c>
      <c r="O649" s="85"/>
      <c r="P649" s="214">
        <f>O649*H649</f>
        <v>0</v>
      </c>
      <c r="Q649" s="214">
        <v>0</v>
      </c>
      <c r="R649" s="214">
        <f>Q649*H649</f>
        <v>0</v>
      </c>
      <c r="S649" s="214">
        <v>0</v>
      </c>
      <c r="T649" s="215">
        <f>S649*H649</f>
        <v>0</v>
      </c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R649" s="216" t="s">
        <v>239</v>
      </c>
      <c r="AT649" s="216" t="s">
        <v>151</v>
      </c>
      <c r="AU649" s="216" t="s">
        <v>86</v>
      </c>
      <c r="AY649" s="18" t="s">
        <v>149</v>
      </c>
      <c r="BE649" s="217">
        <f>IF(N649="základní",J649,0)</f>
        <v>0</v>
      </c>
      <c r="BF649" s="217">
        <f>IF(N649="snížená",J649,0)</f>
        <v>0</v>
      </c>
      <c r="BG649" s="217">
        <f>IF(N649="zákl. přenesená",J649,0)</f>
        <v>0</v>
      </c>
      <c r="BH649" s="217">
        <f>IF(N649="sníž. přenesená",J649,0)</f>
        <v>0</v>
      </c>
      <c r="BI649" s="217">
        <f>IF(N649="nulová",J649,0)</f>
        <v>0</v>
      </c>
      <c r="BJ649" s="18" t="s">
        <v>148</v>
      </c>
      <c r="BK649" s="217">
        <f>ROUND(I649*H649,2)</f>
        <v>0</v>
      </c>
      <c r="BL649" s="18" t="s">
        <v>239</v>
      </c>
      <c r="BM649" s="216" t="s">
        <v>1430</v>
      </c>
    </row>
    <row r="650" spans="1:47" s="2" customFormat="1" ht="12">
      <c r="A650" s="39"/>
      <c r="B650" s="40"/>
      <c r="C650" s="41"/>
      <c r="D650" s="218" t="s">
        <v>155</v>
      </c>
      <c r="E650" s="41"/>
      <c r="F650" s="219" t="s">
        <v>1429</v>
      </c>
      <c r="G650" s="41"/>
      <c r="H650" s="41"/>
      <c r="I650" s="220"/>
      <c r="J650" s="41"/>
      <c r="K650" s="41"/>
      <c r="L650" s="45"/>
      <c r="M650" s="221"/>
      <c r="N650" s="222"/>
      <c r="O650" s="85"/>
      <c r="P650" s="85"/>
      <c r="Q650" s="85"/>
      <c r="R650" s="85"/>
      <c r="S650" s="85"/>
      <c r="T650" s="86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T650" s="18" t="s">
        <v>155</v>
      </c>
      <c r="AU650" s="18" t="s">
        <v>86</v>
      </c>
    </row>
    <row r="651" spans="1:65" s="2" customFormat="1" ht="16.5" customHeight="1">
      <c r="A651" s="39"/>
      <c r="B651" s="40"/>
      <c r="C651" s="205" t="s">
        <v>1129</v>
      </c>
      <c r="D651" s="205" t="s">
        <v>151</v>
      </c>
      <c r="E651" s="206" t="s">
        <v>1431</v>
      </c>
      <c r="F651" s="207" t="s">
        <v>1432</v>
      </c>
      <c r="G651" s="208" t="s">
        <v>220</v>
      </c>
      <c r="H651" s="209">
        <v>2.4</v>
      </c>
      <c r="I651" s="210"/>
      <c r="J651" s="211">
        <f>ROUND(I651*H651,2)</f>
        <v>0</v>
      </c>
      <c r="K651" s="207" t="s">
        <v>37</v>
      </c>
      <c r="L651" s="45"/>
      <c r="M651" s="212" t="s">
        <v>37</v>
      </c>
      <c r="N651" s="213" t="s">
        <v>50</v>
      </c>
      <c r="O651" s="85"/>
      <c r="P651" s="214">
        <f>O651*H651</f>
        <v>0</v>
      </c>
      <c r="Q651" s="214">
        <v>0</v>
      </c>
      <c r="R651" s="214">
        <f>Q651*H651</f>
        <v>0</v>
      </c>
      <c r="S651" s="214">
        <v>0</v>
      </c>
      <c r="T651" s="215">
        <f>S651*H651</f>
        <v>0</v>
      </c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R651" s="216" t="s">
        <v>239</v>
      </c>
      <c r="AT651" s="216" t="s">
        <v>151</v>
      </c>
      <c r="AU651" s="216" t="s">
        <v>86</v>
      </c>
      <c r="AY651" s="18" t="s">
        <v>149</v>
      </c>
      <c r="BE651" s="217">
        <f>IF(N651="základní",J651,0)</f>
        <v>0</v>
      </c>
      <c r="BF651" s="217">
        <f>IF(N651="snížená",J651,0)</f>
        <v>0</v>
      </c>
      <c r="BG651" s="217">
        <f>IF(N651="zákl. přenesená",J651,0)</f>
        <v>0</v>
      </c>
      <c r="BH651" s="217">
        <f>IF(N651="sníž. přenesená",J651,0)</f>
        <v>0</v>
      </c>
      <c r="BI651" s="217">
        <f>IF(N651="nulová",J651,0)</f>
        <v>0</v>
      </c>
      <c r="BJ651" s="18" t="s">
        <v>148</v>
      </c>
      <c r="BK651" s="217">
        <f>ROUND(I651*H651,2)</f>
        <v>0</v>
      </c>
      <c r="BL651" s="18" t="s">
        <v>239</v>
      </c>
      <c r="BM651" s="216" t="s">
        <v>1433</v>
      </c>
    </row>
    <row r="652" spans="1:47" s="2" customFormat="1" ht="12">
      <c r="A652" s="39"/>
      <c r="B652" s="40"/>
      <c r="C652" s="41"/>
      <c r="D652" s="218" t="s">
        <v>155</v>
      </c>
      <c r="E652" s="41"/>
      <c r="F652" s="219" t="s">
        <v>1432</v>
      </c>
      <c r="G652" s="41"/>
      <c r="H652" s="41"/>
      <c r="I652" s="220"/>
      <c r="J652" s="41"/>
      <c r="K652" s="41"/>
      <c r="L652" s="45"/>
      <c r="M652" s="221"/>
      <c r="N652" s="222"/>
      <c r="O652" s="85"/>
      <c r="P652" s="85"/>
      <c r="Q652" s="85"/>
      <c r="R652" s="85"/>
      <c r="S652" s="85"/>
      <c r="T652" s="86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T652" s="18" t="s">
        <v>155</v>
      </c>
      <c r="AU652" s="18" t="s">
        <v>86</v>
      </c>
    </row>
    <row r="653" spans="1:65" s="2" customFormat="1" ht="16.5" customHeight="1">
      <c r="A653" s="39"/>
      <c r="B653" s="40"/>
      <c r="C653" s="205" t="s">
        <v>1434</v>
      </c>
      <c r="D653" s="205" t="s">
        <v>151</v>
      </c>
      <c r="E653" s="206" t="s">
        <v>1435</v>
      </c>
      <c r="F653" s="207" t="s">
        <v>1436</v>
      </c>
      <c r="G653" s="208" t="s">
        <v>220</v>
      </c>
      <c r="H653" s="209">
        <v>2.1</v>
      </c>
      <c r="I653" s="210"/>
      <c r="J653" s="211">
        <f>ROUND(I653*H653,2)</f>
        <v>0</v>
      </c>
      <c r="K653" s="207" t="s">
        <v>37</v>
      </c>
      <c r="L653" s="45"/>
      <c r="M653" s="212" t="s">
        <v>37</v>
      </c>
      <c r="N653" s="213" t="s">
        <v>50</v>
      </c>
      <c r="O653" s="85"/>
      <c r="P653" s="214">
        <f>O653*H653</f>
        <v>0</v>
      </c>
      <c r="Q653" s="214">
        <v>0</v>
      </c>
      <c r="R653" s="214">
        <f>Q653*H653</f>
        <v>0</v>
      </c>
      <c r="S653" s="214">
        <v>0</v>
      </c>
      <c r="T653" s="215">
        <f>S653*H653</f>
        <v>0</v>
      </c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R653" s="216" t="s">
        <v>239</v>
      </c>
      <c r="AT653" s="216" t="s">
        <v>151</v>
      </c>
      <c r="AU653" s="216" t="s">
        <v>86</v>
      </c>
      <c r="AY653" s="18" t="s">
        <v>149</v>
      </c>
      <c r="BE653" s="217">
        <f>IF(N653="základní",J653,0)</f>
        <v>0</v>
      </c>
      <c r="BF653" s="217">
        <f>IF(N653="snížená",J653,0)</f>
        <v>0</v>
      </c>
      <c r="BG653" s="217">
        <f>IF(N653="zákl. přenesená",J653,0)</f>
        <v>0</v>
      </c>
      <c r="BH653" s="217">
        <f>IF(N653="sníž. přenesená",J653,0)</f>
        <v>0</v>
      </c>
      <c r="BI653" s="217">
        <f>IF(N653="nulová",J653,0)</f>
        <v>0</v>
      </c>
      <c r="BJ653" s="18" t="s">
        <v>148</v>
      </c>
      <c r="BK653" s="217">
        <f>ROUND(I653*H653,2)</f>
        <v>0</v>
      </c>
      <c r="BL653" s="18" t="s">
        <v>239</v>
      </c>
      <c r="BM653" s="216" t="s">
        <v>1437</v>
      </c>
    </row>
    <row r="654" spans="1:47" s="2" customFormat="1" ht="12">
      <c r="A654" s="39"/>
      <c r="B654" s="40"/>
      <c r="C654" s="41"/>
      <c r="D654" s="218" t="s">
        <v>155</v>
      </c>
      <c r="E654" s="41"/>
      <c r="F654" s="219" t="s">
        <v>1436</v>
      </c>
      <c r="G654" s="41"/>
      <c r="H654" s="41"/>
      <c r="I654" s="220"/>
      <c r="J654" s="41"/>
      <c r="K654" s="41"/>
      <c r="L654" s="45"/>
      <c r="M654" s="221"/>
      <c r="N654" s="222"/>
      <c r="O654" s="85"/>
      <c r="P654" s="85"/>
      <c r="Q654" s="85"/>
      <c r="R654" s="85"/>
      <c r="S654" s="85"/>
      <c r="T654" s="86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T654" s="18" t="s">
        <v>155</v>
      </c>
      <c r="AU654" s="18" t="s">
        <v>86</v>
      </c>
    </row>
    <row r="655" spans="1:65" s="2" customFormat="1" ht="16.5" customHeight="1">
      <c r="A655" s="39"/>
      <c r="B655" s="40"/>
      <c r="C655" s="205" t="s">
        <v>1137</v>
      </c>
      <c r="D655" s="205" t="s">
        <v>151</v>
      </c>
      <c r="E655" s="206" t="s">
        <v>1438</v>
      </c>
      <c r="F655" s="207" t="s">
        <v>1439</v>
      </c>
      <c r="G655" s="208" t="s">
        <v>220</v>
      </c>
      <c r="H655" s="209">
        <v>2</v>
      </c>
      <c r="I655" s="210"/>
      <c r="J655" s="211">
        <f>ROUND(I655*H655,2)</f>
        <v>0</v>
      </c>
      <c r="K655" s="207" t="s">
        <v>37</v>
      </c>
      <c r="L655" s="45"/>
      <c r="M655" s="212" t="s">
        <v>37</v>
      </c>
      <c r="N655" s="213" t="s">
        <v>50</v>
      </c>
      <c r="O655" s="85"/>
      <c r="P655" s="214">
        <f>O655*H655</f>
        <v>0</v>
      </c>
      <c r="Q655" s="214">
        <v>0</v>
      </c>
      <c r="R655" s="214">
        <f>Q655*H655</f>
        <v>0</v>
      </c>
      <c r="S655" s="214">
        <v>0</v>
      </c>
      <c r="T655" s="215">
        <f>S655*H655</f>
        <v>0</v>
      </c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R655" s="216" t="s">
        <v>239</v>
      </c>
      <c r="AT655" s="216" t="s">
        <v>151</v>
      </c>
      <c r="AU655" s="216" t="s">
        <v>86</v>
      </c>
      <c r="AY655" s="18" t="s">
        <v>149</v>
      </c>
      <c r="BE655" s="217">
        <f>IF(N655="základní",J655,0)</f>
        <v>0</v>
      </c>
      <c r="BF655" s="217">
        <f>IF(N655="snížená",J655,0)</f>
        <v>0</v>
      </c>
      <c r="BG655" s="217">
        <f>IF(N655="zákl. přenesená",J655,0)</f>
        <v>0</v>
      </c>
      <c r="BH655" s="217">
        <f>IF(N655="sníž. přenesená",J655,0)</f>
        <v>0</v>
      </c>
      <c r="BI655" s="217">
        <f>IF(N655="nulová",J655,0)</f>
        <v>0</v>
      </c>
      <c r="BJ655" s="18" t="s">
        <v>148</v>
      </c>
      <c r="BK655" s="217">
        <f>ROUND(I655*H655,2)</f>
        <v>0</v>
      </c>
      <c r="BL655" s="18" t="s">
        <v>239</v>
      </c>
      <c r="BM655" s="216" t="s">
        <v>1440</v>
      </c>
    </row>
    <row r="656" spans="1:47" s="2" customFormat="1" ht="12">
      <c r="A656" s="39"/>
      <c r="B656" s="40"/>
      <c r="C656" s="41"/>
      <c r="D656" s="218" t="s">
        <v>155</v>
      </c>
      <c r="E656" s="41"/>
      <c r="F656" s="219" t="s">
        <v>1439</v>
      </c>
      <c r="G656" s="41"/>
      <c r="H656" s="41"/>
      <c r="I656" s="220"/>
      <c r="J656" s="41"/>
      <c r="K656" s="41"/>
      <c r="L656" s="45"/>
      <c r="M656" s="221"/>
      <c r="N656" s="222"/>
      <c r="O656" s="85"/>
      <c r="P656" s="85"/>
      <c r="Q656" s="85"/>
      <c r="R656" s="85"/>
      <c r="S656" s="85"/>
      <c r="T656" s="86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T656" s="18" t="s">
        <v>155</v>
      </c>
      <c r="AU656" s="18" t="s">
        <v>86</v>
      </c>
    </row>
    <row r="657" spans="1:65" s="2" customFormat="1" ht="16.5" customHeight="1">
      <c r="A657" s="39"/>
      <c r="B657" s="40"/>
      <c r="C657" s="205" t="s">
        <v>1441</v>
      </c>
      <c r="D657" s="205" t="s">
        <v>151</v>
      </c>
      <c r="E657" s="206" t="s">
        <v>1442</v>
      </c>
      <c r="F657" s="207" t="s">
        <v>1443</v>
      </c>
      <c r="G657" s="208" t="s">
        <v>220</v>
      </c>
      <c r="H657" s="209">
        <v>4.7</v>
      </c>
      <c r="I657" s="210"/>
      <c r="J657" s="211">
        <f>ROUND(I657*H657,2)</f>
        <v>0</v>
      </c>
      <c r="K657" s="207" t="s">
        <v>37</v>
      </c>
      <c r="L657" s="45"/>
      <c r="M657" s="212" t="s">
        <v>37</v>
      </c>
      <c r="N657" s="213" t="s">
        <v>50</v>
      </c>
      <c r="O657" s="85"/>
      <c r="P657" s="214">
        <f>O657*H657</f>
        <v>0</v>
      </c>
      <c r="Q657" s="214">
        <v>0</v>
      </c>
      <c r="R657" s="214">
        <f>Q657*H657</f>
        <v>0</v>
      </c>
      <c r="S657" s="214">
        <v>0</v>
      </c>
      <c r="T657" s="215">
        <f>S657*H657</f>
        <v>0</v>
      </c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R657" s="216" t="s">
        <v>239</v>
      </c>
      <c r="AT657" s="216" t="s">
        <v>151</v>
      </c>
      <c r="AU657" s="216" t="s">
        <v>86</v>
      </c>
      <c r="AY657" s="18" t="s">
        <v>149</v>
      </c>
      <c r="BE657" s="217">
        <f>IF(N657="základní",J657,0)</f>
        <v>0</v>
      </c>
      <c r="BF657" s="217">
        <f>IF(N657="snížená",J657,0)</f>
        <v>0</v>
      </c>
      <c r="BG657" s="217">
        <f>IF(N657="zákl. přenesená",J657,0)</f>
        <v>0</v>
      </c>
      <c r="BH657" s="217">
        <f>IF(N657="sníž. přenesená",J657,0)</f>
        <v>0</v>
      </c>
      <c r="BI657" s="217">
        <f>IF(N657="nulová",J657,0)</f>
        <v>0</v>
      </c>
      <c r="BJ657" s="18" t="s">
        <v>148</v>
      </c>
      <c r="BK657" s="217">
        <f>ROUND(I657*H657,2)</f>
        <v>0</v>
      </c>
      <c r="BL657" s="18" t="s">
        <v>239</v>
      </c>
      <c r="BM657" s="216" t="s">
        <v>1444</v>
      </c>
    </row>
    <row r="658" spans="1:47" s="2" customFormat="1" ht="12">
      <c r="A658" s="39"/>
      <c r="B658" s="40"/>
      <c r="C658" s="41"/>
      <c r="D658" s="218" t="s">
        <v>155</v>
      </c>
      <c r="E658" s="41"/>
      <c r="F658" s="219" t="s">
        <v>1443</v>
      </c>
      <c r="G658" s="41"/>
      <c r="H658" s="41"/>
      <c r="I658" s="220"/>
      <c r="J658" s="41"/>
      <c r="K658" s="41"/>
      <c r="L658" s="45"/>
      <c r="M658" s="221"/>
      <c r="N658" s="222"/>
      <c r="O658" s="85"/>
      <c r="P658" s="85"/>
      <c r="Q658" s="85"/>
      <c r="R658" s="85"/>
      <c r="S658" s="85"/>
      <c r="T658" s="86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T658" s="18" t="s">
        <v>155</v>
      </c>
      <c r="AU658" s="18" t="s">
        <v>86</v>
      </c>
    </row>
    <row r="659" spans="1:65" s="2" customFormat="1" ht="16.5" customHeight="1">
      <c r="A659" s="39"/>
      <c r="B659" s="40"/>
      <c r="C659" s="205" t="s">
        <v>1141</v>
      </c>
      <c r="D659" s="205" t="s">
        <v>151</v>
      </c>
      <c r="E659" s="206" t="s">
        <v>1445</v>
      </c>
      <c r="F659" s="207" t="s">
        <v>1446</v>
      </c>
      <c r="G659" s="208" t="s">
        <v>220</v>
      </c>
      <c r="H659" s="209">
        <v>7.7</v>
      </c>
      <c r="I659" s="210"/>
      <c r="J659" s="211">
        <f>ROUND(I659*H659,2)</f>
        <v>0</v>
      </c>
      <c r="K659" s="207" t="s">
        <v>37</v>
      </c>
      <c r="L659" s="45"/>
      <c r="M659" s="212" t="s">
        <v>37</v>
      </c>
      <c r="N659" s="213" t="s">
        <v>50</v>
      </c>
      <c r="O659" s="85"/>
      <c r="P659" s="214">
        <f>O659*H659</f>
        <v>0</v>
      </c>
      <c r="Q659" s="214">
        <v>0</v>
      </c>
      <c r="R659" s="214">
        <f>Q659*H659</f>
        <v>0</v>
      </c>
      <c r="S659" s="214">
        <v>0</v>
      </c>
      <c r="T659" s="215">
        <f>S659*H659</f>
        <v>0</v>
      </c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R659" s="216" t="s">
        <v>239</v>
      </c>
      <c r="AT659" s="216" t="s">
        <v>151</v>
      </c>
      <c r="AU659" s="216" t="s">
        <v>86</v>
      </c>
      <c r="AY659" s="18" t="s">
        <v>149</v>
      </c>
      <c r="BE659" s="217">
        <f>IF(N659="základní",J659,0)</f>
        <v>0</v>
      </c>
      <c r="BF659" s="217">
        <f>IF(N659="snížená",J659,0)</f>
        <v>0</v>
      </c>
      <c r="BG659" s="217">
        <f>IF(N659="zákl. přenesená",J659,0)</f>
        <v>0</v>
      </c>
      <c r="BH659" s="217">
        <f>IF(N659="sníž. přenesená",J659,0)</f>
        <v>0</v>
      </c>
      <c r="BI659" s="217">
        <f>IF(N659="nulová",J659,0)</f>
        <v>0</v>
      </c>
      <c r="BJ659" s="18" t="s">
        <v>148</v>
      </c>
      <c r="BK659" s="217">
        <f>ROUND(I659*H659,2)</f>
        <v>0</v>
      </c>
      <c r="BL659" s="18" t="s">
        <v>239</v>
      </c>
      <c r="BM659" s="216" t="s">
        <v>1447</v>
      </c>
    </row>
    <row r="660" spans="1:47" s="2" customFormat="1" ht="12">
      <c r="A660" s="39"/>
      <c r="B660" s="40"/>
      <c r="C660" s="41"/>
      <c r="D660" s="218" t="s">
        <v>155</v>
      </c>
      <c r="E660" s="41"/>
      <c r="F660" s="219" t="s">
        <v>1446</v>
      </c>
      <c r="G660" s="41"/>
      <c r="H660" s="41"/>
      <c r="I660" s="220"/>
      <c r="J660" s="41"/>
      <c r="K660" s="41"/>
      <c r="L660" s="45"/>
      <c r="M660" s="221"/>
      <c r="N660" s="222"/>
      <c r="O660" s="85"/>
      <c r="P660" s="85"/>
      <c r="Q660" s="85"/>
      <c r="R660" s="85"/>
      <c r="S660" s="85"/>
      <c r="T660" s="86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T660" s="18" t="s">
        <v>155</v>
      </c>
      <c r="AU660" s="18" t="s">
        <v>86</v>
      </c>
    </row>
    <row r="661" spans="1:65" s="2" customFormat="1" ht="16.5" customHeight="1">
      <c r="A661" s="39"/>
      <c r="B661" s="40"/>
      <c r="C661" s="205" t="s">
        <v>1448</v>
      </c>
      <c r="D661" s="205" t="s">
        <v>151</v>
      </c>
      <c r="E661" s="206" t="s">
        <v>1449</v>
      </c>
      <c r="F661" s="207" t="s">
        <v>1450</v>
      </c>
      <c r="G661" s="208" t="s">
        <v>220</v>
      </c>
      <c r="H661" s="209">
        <v>10.5</v>
      </c>
      <c r="I661" s="210"/>
      <c r="J661" s="211">
        <f>ROUND(I661*H661,2)</f>
        <v>0</v>
      </c>
      <c r="K661" s="207" t="s">
        <v>37</v>
      </c>
      <c r="L661" s="45"/>
      <c r="M661" s="212" t="s">
        <v>37</v>
      </c>
      <c r="N661" s="213" t="s">
        <v>50</v>
      </c>
      <c r="O661" s="85"/>
      <c r="P661" s="214">
        <f>O661*H661</f>
        <v>0</v>
      </c>
      <c r="Q661" s="214">
        <v>0</v>
      </c>
      <c r="R661" s="214">
        <f>Q661*H661</f>
        <v>0</v>
      </c>
      <c r="S661" s="214">
        <v>0</v>
      </c>
      <c r="T661" s="215">
        <f>S661*H661</f>
        <v>0</v>
      </c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R661" s="216" t="s">
        <v>239</v>
      </c>
      <c r="AT661" s="216" t="s">
        <v>151</v>
      </c>
      <c r="AU661" s="216" t="s">
        <v>86</v>
      </c>
      <c r="AY661" s="18" t="s">
        <v>149</v>
      </c>
      <c r="BE661" s="217">
        <f>IF(N661="základní",J661,0)</f>
        <v>0</v>
      </c>
      <c r="BF661" s="217">
        <f>IF(N661="snížená",J661,0)</f>
        <v>0</v>
      </c>
      <c r="BG661" s="217">
        <f>IF(N661="zákl. přenesená",J661,0)</f>
        <v>0</v>
      </c>
      <c r="BH661" s="217">
        <f>IF(N661="sníž. přenesená",J661,0)</f>
        <v>0</v>
      </c>
      <c r="BI661" s="217">
        <f>IF(N661="nulová",J661,0)</f>
        <v>0</v>
      </c>
      <c r="BJ661" s="18" t="s">
        <v>148</v>
      </c>
      <c r="BK661" s="217">
        <f>ROUND(I661*H661,2)</f>
        <v>0</v>
      </c>
      <c r="BL661" s="18" t="s">
        <v>239</v>
      </c>
      <c r="BM661" s="216" t="s">
        <v>1451</v>
      </c>
    </row>
    <row r="662" spans="1:47" s="2" customFormat="1" ht="12">
      <c r="A662" s="39"/>
      <c r="B662" s="40"/>
      <c r="C662" s="41"/>
      <c r="D662" s="218" t="s">
        <v>155</v>
      </c>
      <c r="E662" s="41"/>
      <c r="F662" s="219" t="s">
        <v>1450</v>
      </c>
      <c r="G662" s="41"/>
      <c r="H662" s="41"/>
      <c r="I662" s="220"/>
      <c r="J662" s="41"/>
      <c r="K662" s="41"/>
      <c r="L662" s="45"/>
      <c r="M662" s="221"/>
      <c r="N662" s="222"/>
      <c r="O662" s="85"/>
      <c r="P662" s="85"/>
      <c r="Q662" s="85"/>
      <c r="R662" s="85"/>
      <c r="S662" s="85"/>
      <c r="T662" s="86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T662" s="18" t="s">
        <v>155</v>
      </c>
      <c r="AU662" s="18" t="s">
        <v>86</v>
      </c>
    </row>
    <row r="663" spans="1:65" s="2" customFormat="1" ht="16.5" customHeight="1">
      <c r="A663" s="39"/>
      <c r="B663" s="40"/>
      <c r="C663" s="205" t="s">
        <v>1146</v>
      </c>
      <c r="D663" s="205" t="s">
        <v>151</v>
      </c>
      <c r="E663" s="206" t="s">
        <v>1452</v>
      </c>
      <c r="F663" s="207" t="s">
        <v>1453</v>
      </c>
      <c r="G663" s="208" t="s">
        <v>220</v>
      </c>
      <c r="H663" s="209">
        <v>1.5</v>
      </c>
      <c r="I663" s="210"/>
      <c r="J663" s="211">
        <f>ROUND(I663*H663,2)</f>
        <v>0</v>
      </c>
      <c r="K663" s="207" t="s">
        <v>37</v>
      </c>
      <c r="L663" s="45"/>
      <c r="M663" s="212" t="s">
        <v>37</v>
      </c>
      <c r="N663" s="213" t="s">
        <v>50</v>
      </c>
      <c r="O663" s="85"/>
      <c r="P663" s="214">
        <f>O663*H663</f>
        <v>0</v>
      </c>
      <c r="Q663" s="214">
        <v>0</v>
      </c>
      <c r="R663" s="214">
        <f>Q663*H663</f>
        <v>0</v>
      </c>
      <c r="S663" s="214">
        <v>0</v>
      </c>
      <c r="T663" s="215">
        <f>S663*H663</f>
        <v>0</v>
      </c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R663" s="216" t="s">
        <v>239</v>
      </c>
      <c r="AT663" s="216" t="s">
        <v>151</v>
      </c>
      <c r="AU663" s="216" t="s">
        <v>86</v>
      </c>
      <c r="AY663" s="18" t="s">
        <v>149</v>
      </c>
      <c r="BE663" s="217">
        <f>IF(N663="základní",J663,0)</f>
        <v>0</v>
      </c>
      <c r="BF663" s="217">
        <f>IF(N663="snížená",J663,0)</f>
        <v>0</v>
      </c>
      <c r="BG663" s="217">
        <f>IF(N663="zákl. přenesená",J663,0)</f>
        <v>0</v>
      </c>
      <c r="BH663" s="217">
        <f>IF(N663="sníž. přenesená",J663,0)</f>
        <v>0</v>
      </c>
      <c r="BI663" s="217">
        <f>IF(N663="nulová",J663,0)</f>
        <v>0</v>
      </c>
      <c r="BJ663" s="18" t="s">
        <v>148</v>
      </c>
      <c r="BK663" s="217">
        <f>ROUND(I663*H663,2)</f>
        <v>0</v>
      </c>
      <c r="BL663" s="18" t="s">
        <v>239</v>
      </c>
      <c r="BM663" s="216" t="s">
        <v>1454</v>
      </c>
    </row>
    <row r="664" spans="1:47" s="2" customFormat="1" ht="12">
      <c r="A664" s="39"/>
      <c r="B664" s="40"/>
      <c r="C664" s="41"/>
      <c r="D664" s="218" t="s">
        <v>155</v>
      </c>
      <c r="E664" s="41"/>
      <c r="F664" s="219" t="s">
        <v>1453</v>
      </c>
      <c r="G664" s="41"/>
      <c r="H664" s="41"/>
      <c r="I664" s="220"/>
      <c r="J664" s="41"/>
      <c r="K664" s="41"/>
      <c r="L664" s="45"/>
      <c r="M664" s="221"/>
      <c r="N664" s="222"/>
      <c r="O664" s="85"/>
      <c r="P664" s="85"/>
      <c r="Q664" s="85"/>
      <c r="R664" s="85"/>
      <c r="S664" s="85"/>
      <c r="T664" s="86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T664" s="18" t="s">
        <v>155</v>
      </c>
      <c r="AU664" s="18" t="s">
        <v>86</v>
      </c>
    </row>
    <row r="665" spans="1:65" s="2" customFormat="1" ht="16.5" customHeight="1">
      <c r="A665" s="39"/>
      <c r="B665" s="40"/>
      <c r="C665" s="205" t="s">
        <v>1455</v>
      </c>
      <c r="D665" s="205" t="s">
        <v>151</v>
      </c>
      <c r="E665" s="206" t="s">
        <v>1456</v>
      </c>
      <c r="F665" s="207" t="s">
        <v>1457</v>
      </c>
      <c r="G665" s="208" t="s">
        <v>232</v>
      </c>
      <c r="H665" s="209">
        <v>2</v>
      </c>
      <c r="I665" s="210"/>
      <c r="J665" s="211">
        <f>ROUND(I665*H665,2)</f>
        <v>0</v>
      </c>
      <c r="K665" s="207" t="s">
        <v>37</v>
      </c>
      <c r="L665" s="45"/>
      <c r="M665" s="212" t="s">
        <v>37</v>
      </c>
      <c r="N665" s="213" t="s">
        <v>50</v>
      </c>
      <c r="O665" s="85"/>
      <c r="P665" s="214">
        <f>O665*H665</f>
        <v>0</v>
      </c>
      <c r="Q665" s="214">
        <v>0</v>
      </c>
      <c r="R665" s="214">
        <f>Q665*H665</f>
        <v>0</v>
      </c>
      <c r="S665" s="214">
        <v>0</v>
      </c>
      <c r="T665" s="215">
        <f>S665*H665</f>
        <v>0</v>
      </c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R665" s="216" t="s">
        <v>239</v>
      </c>
      <c r="AT665" s="216" t="s">
        <v>151</v>
      </c>
      <c r="AU665" s="216" t="s">
        <v>86</v>
      </c>
      <c r="AY665" s="18" t="s">
        <v>149</v>
      </c>
      <c r="BE665" s="217">
        <f>IF(N665="základní",J665,0)</f>
        <v>0</v>
      </c>
      <c r="BF665" s="217">
        <f>IF(N665="snížená",J665,0)</f>
        <v>0</v>
      </c>
      <c r="BG665" s="217">
        <f>IF(N665="zákl. přenesená",J665,0)</f>
        <v>0</v>
      </c>
      <c r="BH665" s="217">
        <f>IF(N665="sníž. přenesená",J665,0)</f>
        <v>0</v>
      </c>
      <c r="BI665" s="217">
        <f>IF(N665="nulová",J665,0)</f>
        <v>0</v>
      </c>
      <c r="BJ665" s="18" t="s">
        <v>148</v>
      </c>
      <c r="BK665" s="217">
        <f>ROUND(I665*H665,2)</f>
        <v>0</v>
      </c>
      <c r="BL665" s="18" t="s">
        <v>239</v>
      </c>
      <c r="BM665" s="216" t="s">
        <v>1458</v>
      </c>
    </row>
    <row r="666" spans="1:47" s="2" customFormat="1" ht="12">
      <c r="A666" s="39"/>
      <c r="B666" s="40"/>
      <c r="C666" s="41"/>
      <c r="D666" s="218" t="s">
        <v>155</v>
      </c>
      <c r="E666" s="41"/>
      <c r="F666" s="219" t="s">
        <v>1457</v>
      </c>
      <c r="G666" s="41"/>
      <c r="H666" s="41"/>
      <c r="I666" s="220"/>
      <c r="J666" s="41"/>
      <c r="K666" s="41"/>
      <c r="L666" s="45"/>
      <c r="M666" s="221"/>
      <c r="N666" s="222"/>
      <c r="O666" s="85"/>
      <c r="P666" s="85"/>
      <c r="Q666" s="85"/>
      <c r="R666" s="85"/>
      <c r="S666" s="85"/>
      <c r="T666" s="86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T666" s="18" t="s">
        <v>155</v>
      </c>
      <c r="AU666" s="18" t="s">
        <v>86</v>
      </c>
    </row>
    <row r="667" spans="1:65" s="2" customFormat="1" ht="16.5" customHeight="1">
      <c r="A667" s="39"/>
      <c r="B667" s="40"/>
      <c r="C667" s="205" t="s">
        <v>1150</v>
      </c>
      <c r="D667" s="205" t="s">
        <v>151</v>
      </c>
      <c r="E667" s="206" t="s">
        <v>1459</v>
      </c>
      <c r="F667" s="207" t="s">
        <v>1460</v>
      </c>
      <c r="G667" s="208" t="s">
        <v>232</v>
      </c>
      <c r="H667" s="209">
        <v>1</v>
      </c>
      <c r="I667" s="210"/>
      <c r="J667" s="211">
        <f>ROUND(I667*H667,2)</f>
        <v>0</v>
      </c>
      <c r="K667" s="207" t="s">
        <v>37</v>
      </c>
      <c r="L667" s="45"/>
      <c r="M667" s="212" t="s">
        <v>37</v>
      </c>
      <c r="N667" s="213" t="s">
        <v>50</v>
      </c>
      <c r="O667" s="85"/>
      <c r="P667" s="214">
        <f>O667*H667</f>
        <v>0</v>
      </c>
      <c r="Q667" s="214">
        <v>0</v>
      </c>
      <c r="R667" s="214">
        <f>Q667*H667</f>
        <v>0</v>
      </c>
      <c r="S667" s="214">
        <v>0</v>
      </c>
      <c r="T667" s="215">
        <f>S667*H667</f>
        <v>0</v>
      </c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R667" s="216" t="s">
        <v>239</v>
      </c>
      <c r="AT667" s="216" t="s">
        <v>151</v>
      </c>
      <c r="AU667" s="216" t="s">
        <v>86</v>
      </c>
      <c r="AY667" s="18" t="s">
        <v>149</v>
      </c>
      <c r="BE667" s="217">
        <f>IF(N667="základní",J667,0)</f>
        <v>0</v>
      </c>
      <c r="BF667" s="217">
        <f>IF(N667="snížená",J667,0)</f>
        <v>0</v>
      </c>
      <c r="BG667" s="217">
        <f>IF(N667="zákl. přenesená",J667,0)</f>
        <v>0</v>
      </c>
      <c r="BH667" s="217">
        <f>IF(N667="sníž. přenesená",J667,0)</f>
        <v>0</v>
      </c>
      <c r="BI667" s="217">
        <f>IF(N667="nulová",J667,0)</f>
        <v>0</v>
      </c>
      <c r="BJ667" s="18" t="s">
        <v>148</v>
      </c>
      <c r="BK667" s="217">
        <f>ROUND(I667*H667,2)</f>
        <v>0</v>
      </c>
      <c r="BL667" s="18" t="s">
        <v>239</v>
      </c>
      <c r="BM667" s="216" t="s">
        <v>1461</v>
      </c>
    </row>
    <row r="668" spans="1:47" s="2" customFormat="1" ht="12">
      <c r="A668" s="39"/>
      <c r="B668" s="40"/>
      <c r="C668" s="41"/>
      <c r="D668" s="218" t="s">
        <v>155</v>
      </c>
      <c r="E668" s="41"/>
      <c r="F668" s="219" t="s">
        <v>1460</v>
      </c>
      <c r="G668" s="41"/>
      <c r="H668" s="41"/>
      <c r="I668" s="220"/>
      <c r="J668" s="41"/>
      <c r="K668" s="41"/>
      <c r="L668" s="45"/>
      <c r="M668" s="221"/>
      <c r="N668" s="222"/>
      <c r="O668" s="85"/>
      <c r="P668" s="85"/>
      <c r="Q668" s="85"/>
      <c r="R668" s="85"/>
      <c r="S668" s="85"/>
      <c r="T668" s="86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T668" s="18" t="s">
        <v>155</v>
      </c>
      <c r="AU668" s="18" t="s">
        <v>86</v>
      </c>
    </row>
    <row r="669" spans="1:65" s="2" customFormat="1" ht="16.5" customHeight="1">
      <c r="A669" s="39"/>
      <c r="B669" s="40"/>
      <c r="C669" s="205" t="s">
        <v>1462</v>
      </c>
      <c r="D669" s="205" t="s">
        <v>151</v>
      </c>
      <c r="E669" s="206" t="s">
        <v>1463</v>
      </c>
      <c r="F669" s="207" t="s">
        <v>1464</v>
      </c>
      <c r="G669" s="208" t="s">
        <v>220</v>
      </c>
      <c r="H669" s="209">
        <v>18.5</v>
      </c>
      <c r="I669" s="210"/>
      <c r="J669" s="211">
        <f>ROUND(I669*H669,2)</f>
        <v>0</v>
      </c>
      <c r="K669" s="207" t="s">
        <v>37</v>
      </c>
      <c r="L669" s="45"/>
      <c r="M669" s="212" t="s">
        <v>37</v>
      </c>
      <c r="N669" s="213" t="s">
        <v>50</v>
      </c>
      <c r="O669" s="85"/>
      <c r="P669" s="214">
        <f>O669*H669</f>
        <v>0</v>
      </c>
      <c r="Q669" s="214">
        <v>0</v>
      </c>
      <c r="R669" s="214">
        <f>Q669*H669</f>
        <v>0</v>
      </c>
      <c r="S669" s="214">
        <v>0</v>
      </c>
      <c r="T669" s="215">
        <f>S669*H669</f>
        <v>0</v>
      </c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R669" s="216" t="s">
        <v>239</v>
      </c>
      <c r="AT669" s="216" t="s">
        <v>151</v>
      </c>
      <c r="AU669" s="216" t="s">
        <v>86</v>
      </c>
      <c r="AY669" s="18" t="s">
        <v>149</v>
      </c>
      <c r="BE669" s="217">
        <f>IF(N669="základní",J669,0)</f>
        <v>0</v>
      </c>
      <c r="BF669" s="217">
        <f>IF(N669="snížená",J669,0)</f>
        <v>0</v>
      </c>
      <c r="BG669" s="217">
        <f>IF(N669="zákl. přenesená",J669,0)</f>
        <v>0</v>
      </c>
      <c r="BH669" s="217">
        <f>IF(N669="sníž. přenesená",J669,0)</f>
        <v>0</v>
      </c>
      <c r="BI669" s="217">
        <f>IF(N669="nulová",J669,0)</f>
        <v>0</v>
      </c>
      <c r="BJ669" s="18" t="s">
        <v>148</v>
      </c>
      <c r="BK669" s="217">
        <f>ROUND(I669*H669,2)</f>
        <v>0</v>
      </c>
      <c r="BL669" s="18" t="s">
        <v>239</v>
      </c>
      <c r="BM669" s="216" t="s">
        <v>1465</v>
      </c>
    </row>
    <row r="670" spans="1:47" s="2" customFormat="1" ht="12">
      <c r="A670" s="39"/>
      <c r="B670" s="40"/>
      <c r="C670" s="41"/>
      <c r="D670" s="218" t="s">
        <v>155</v>
      </c>
      <c r="E670" s="41"/>
      <c r="F670" s="219" t="s">
        <v>1464</v>
      </c>
      <c r="G670" s="41"/>
      <c r="H670" s="41"/>
      <c r="I670" s="220"/>
      <c r="J670" s="41"/>
      <c r="K670" s="41"/>
      <c r="L670" s="45"/>
      <c r="M670" s="221"/>
      <c r="N670" s="222"/>
      <c r="O670" s="85"/>
      <c r="P670" s="85"/>
      <c r="Q670" s="85"/>
      <c r="R670" s="85"/>
      <c r="S670" s="85"/>
      <c r="T670" s="86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T670" s="18" t="s">
        <v>155</v>
      </c>
      <c r="AU670" s="18" t="s">
        <v>86</v>
      </c>
    </row>
    <row r="671" spans="1:65" s="2" customFormat="1" ht="16.5" customHeight="1">
      <c r="A671" s="39"/>
      <c r="B671" s="40"/>
      <c r="C671" s="205" t="s">
        <v>1154</v>
      </c>
      <c r="D671" s="205" t="s">
        <v>151</v>
      </c>
      <c r="E671" s="206" t="s">
        <v>1466</v>
      </c>
      <c r="F671" s="207" t="s">
        <v>1467</v>
      </c>
      <c r="G671" s="208" t="s">
        <v>220</v>
      </c>
      <c r="H671" s="209">
        <v>2</v>
      </c>
      <c r="I671" s="210"/>
      <c r="J671" s="211">
        <f>ROUND(I671*H671,2)</f>
        <v>0</v>
      </c>
      <c r="K671" s="207" t="s">
        <v>37</v>
      </c>
      <c r="L671" s="45"/>
      <c r="M671" s="212" t="s">
        <v>37</v>
      </c>
      <c r="N671" s="213" t="s">
        <v>50</v>
      </c>
      <c r="O671" s="85"/>
      <c r="P671" s="214">
        <f>O671*H671</f>
        <v>0</v>
      </c>
      <c r="Q671" s="214">
        <v>0</v>
      </c>
      <c r="R671" s="214">
        <f>Q671*H671</f>
        <v>0</v>
      </c>
      <c r="S671" s="214">
        <v>0</v>
      </c>
      <c r="T671" s="215">
        <f>S671*H671</f>
        <v>0</v>
      </c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R671" s="216" t="s">
        <v>239</v>
      </c>
      <c r="AT671" s="216" t="s">
        <v>151</v>
      </c>
      <c r="AU671" s="216" t="s">
        <v>86</v>
      </c>
      <c r="AY671" s="18" t="s">
        <v>149</v>
      </c>
      <c r="BE671" s="217">
        <f>IF(N671="základní",J671,0)</f>
        <v>0</v>
      </c>
      <c r="BF671" s="217">
        <f>IF(N671="snížená",J671,0)</f>
        <v>0</v>
      </c>
      <c r="BG671" s="217">
        <f>IF(N671="zákl. přenesená",J671,0)</f>
        <v>0</v>
      </c>
      <c r="BH671" s="217">
        <f>IF(N671="sníž. přenesená",J671,0)</f>
        <v>0</v>
      </c>
      <c r="BI671" s="217">
        <f>IF(N671="nulová",J671,0)</f>
        <v>0</v>
      </c>
      <c r="BJ671" s="18" t="s">
        <v>148</v>
      </c>
      <c r="BK671" s="217">
        <f>ROUND(I671*H671,2)</f>
        <v>0</v>
      </c>
      <c r="BL671" s="18" t="s">
        <v>239</v>
      </c>
      <c r="BM671" s="216" t="s">
        <v>1468</v>
      </c>
    </row>
    <row r="672" spans="1:47" s="2" customFormat="1" ht="12">
      <c r="A672" s="39"/>
      <c r="B672" s="40"/>
      <c r="C672" s="41"/>
      <c r="D672" s="218" t="s">
        <v>155</v>
      </c>
      <c r="E672" s="41"/>
      <c r="F672" s="219" t="s">
        <v>1467</v>
      </c>
      <c r="G672" s="41"/>
      <c r="H672" s="41"/>
      <c r="I672" s="220"/>
      <c r="J672" s="41"/>
      <c r="K672" s="41"/>
      <c r="L672" s="45"/>
      <c r="M672" s="221"/>
      <c r="N672" s="222"/>
      <c r="O672" s="85"/>
      <c r="P672" s="85"/>
      <c r="Q672" s="85"/>
      <c r="R672" s="85"/>
      <c r="S672" s="85"/>
      <c r="T672" s="86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T672" s="18" t="s">
        <v>155</v>
      </c>
      <c r="AU672" s="18" t="s">
        <v>86</v>
      </c>
    </row>
    <row r="673" spans="1:65" s="2" customFormat="1" ht="16.5" customHeight="1">
      <c r="A673" s="39"/>
      <c r="B673" s="40"/>
      <c r="C673" s="205" t="s">
        <v>1469</v>
      </c>
      <c r="D673" s="205" t="s">
        <v>151</v>
      </c>
      <c r="E673" s="206" t="s">
        <v>1470</v>
      </c>
      <c r="F673" s="207" t="s">
        <v>1471</v>
      </c>
      <c r="G673" s="208" t="s">
        <v>220</v>
      </c>
      <c r="H673" s="209">
        <v>4.5</v>
      </c>
      <c r="I673" s="210"/>
      <c r="J673" s="211">
        <f>ROUND(I673*H673,2)</f>
        <v>0</v>
      </c>
      <c r="K673" s="207" t="s">
        <v>37</v>
      </c>
      <c r="L673" s="45"/>
      <c r="M673" s="212" t="s">
        <v>37</v>
      </c>
      <c r="N673" s="213" t="s">
        <v>50</v>
      </c>
      <c r="O673" s="85"/>
      <c r="P673" s="214">
        <f>O673*H673</f>
        <v>0</v>
      </c>
      <c r="Q673" s="214">
        <v>0</v>
      </c>
      <c r="R673" s="214">
        <f>Q673*H673</f>
        <v>0</v>
      </c>
      <c r="S673" s="214">
        <v>0</v>
      </c>
      <c r="T673" s="215">
        <f>S673*H673</f>
        <v>0</v>
      </c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R673" s="216" t="s">
        <v>239</v>
      </c>
      <c r="AT673" s="216" t="s">
        <v>151</v>
      </c>
      <c r="AU673" s="216" t="s">
        <v>86</v>
      </c>
      <c r="AY673" s="18" t="s">
        <v>149</v>
      </c>
      <c r="BE673" s="217">
        <f>IF(N673="základní",J673,0)</f>
        <v>0</v>
      </c>
      <c r="BF673" s="217">
        <f>IF(N673="snížená",J673,0)</f>
        <v>0</v>
      </c>
      <c r="BG673" s="217">
        <f>IF(N673="zákl. přenesená",J673,0)</f>
        <v>0</v>
      </c>
      <c r="BH673" s="217">
        <f>IF(N673="sníž. přenesená",J673,0)</f>
        <v>0</v>
      </c>
      <c r="BI673" s="217">
        <f>IF(N673="nulová",J673,0)</f>
        <v>0</v>
      </c>
      <c r="BJ673" s="18" t="s">
        <v>148</v>
      </c>
      <c r="BK673" s="217">
        <f>ROUND(I673*H673,2)</f>
        <v>0</v>
      </c>
      <c r="BL673" s="18" t="s">
        <v>239</v>
      </c>
      <c r="BM673" s="216" t="s">
        <v>1472</v>
      </c>
    </row>
    <row r="674" spans="1:47" s="2" customFormat="1" ht="12">
      <c r="A674" s="39"/>
      <c r="B674" s="40"/>
      <c r="C674" s="41"/>
      <c r="D674" s="218" t="s">
        <v>155</v>
      </c>
      <c r="E674" s="41"/>
      <c r="F674" s="219" t="s">
        <v>1471</v>
      </c>
      <c r="G674" s="41"/>
      <c r="H674" s="41"/>
      <c r="I674" s="220"/>
      <c r="J674" s="41"/>
      <c r="K674" s="41"/>
      <c r="L674" s="45"/>
      <c r="M674" s="221"/>
      <c r="N674" s="222"/>
      <c r="O674" s="85"/>
      <c r="P674" s="85"/>
      <c r="Q674" s="85"/>
      <c r="R674" s="85"/>
      <c r="S674" s="85"/>
      <c r="T674" s="86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T674" s="18" t="s">
        <v>155</v>
      </c>
      <c r="AU674" s="18" t="s">
        <v>86</v>
      </c>
    </row>
    <row r="675" spans="1:65" s="2" customFormat="1" ht="16.5" customHeight="1">
      <c r="A675" s="39"/>
      <c r="B675" s="40"/>
      <c r="C675" s="205" t="s">
        <v>1159</v>
      </c>
      <c r="D675" s="205" t="s">
        <v>151</v>
      </c>
      <c r="E675" s="206" t="s">
        <v>1473</v>
      </c>
      <c r="F675" s="207" t="s">
        <v>1474</v>
      </c>
      <c r="G675" s="208" t="s">
        <v>220</v>
      </c>
      <c r="H675" s="209">
        <v>2</v>
      </c>
      <c r="I675" s="210"/>
      <c r="J675" s="211">
        <f>ROUND(I675*H675,2)</f>
        <v>0</v>
      </c>
      <c r="K675" s="207" t="s">
        <v>37</v>
      </c>
      <c r="L675" s="45"/>
      <c r="M675" s="212" t="s">
        <v>37</v>
      </c>
      <c r="N675" s="213" t="s">
        <v>50</v>
      </c>
      <c r="O675" s="85"/>
      <c r="P675" s="214">
        <f>O675*H675</f>
        <v>0</v>
      </c>
      <c r="Q675" s="214">
        <v>0</v>
      </c>
      <c r="R675" s="214">
        <f>Q675*H675</f>
        <v>0</v>
      </c>
      <c r="S675" s="214">
        <v>0</v>
      </c>
      <c r="T675" s="215">
        <f>S675*H675</f>
        <v>0</v>
      </c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R675" s="216" t="s">
        <v>239</v>
      </c>
      <c r="AT675" s="216" t="s">
        <v>151</v>
      </c>
      <c r="AU675" s="216" t="s">
        <v>86</v>
      </c>
      <c r="AY675" s="18" t="s">
        <v>149</v>
      </c>
      <c r="BE675" s="217">
        <f>IF(N675="základní",J675,0)</f>
        <v>0</v>
      </c>
      <c r="BF675" s="217">
        <f>IF(N675="snížená",J675,0)</f>
        <v>0</v>
      </c>
      <c r="BG675" s="217">
        <f>IF(N675="zákl. přenesená",J675,0)</f>
        <v>0</v>
      </c>
      <c r="BH675" s="217">
        <f>IF(N675="sníž. přenesená",J675,0)</f>
        <v>0</v>
      </c>
      <c r="BI675" s="217">
        <f>IF(N675="nulová",J675,0)</f>
        <v>0</v>
      </c>
      <c r="BJ675" s="18" t="s">
        <v>148</v>
      </c>
      <c r="BK675" s="217">
        <f>ROUND(I675*H675,2)</f>
        <v>0</v>
      </c>
      <c r="BL675" s="18" t="s">
        <v>239</v>
      </c>
      <c r="BM675" s="216" t="s">
        <v>1475</v>
      </c>
    </row>
    <row r="676" spans="1:47" s="2" customFormat="1" ht="12">
      <c r="A676" s="39"/>
      <c r="B676" s="40"/>
      <c r="C676" s="41"/>
      <c r="D676" s="218" t="s">
        <v>155</v>
      </c>
      <c r="E676" s="41"/>
      <c r="F676" s="219" t="s">
        <v>1474</v>
      </c>
      <c r="G676" s="41"/>
      <c r="H676" s="41"/>
      <c r="I676" s="220"/>
      <c r="J676" s="41"/>
      <c r="K676" s="41"/>
      <c r="L676" s="45"/>
      <c r="M676" s="221"/>
      <c r="N676" s="222"/>
      <c r="O676" s="85"/>
      <c r="P676" s="85"/>
      <c r="Q676" s="85"/>
      <c r="R676" s="85"/>
      <c r="S676" s="85"/>
      <c r="T676" s="86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T676" s="18" t="s">
        <v>155</v>
      </c>
      <c r="AU676" s="18" t="s">
        <v>86</v>
      </c>
    </row>
    <row r="677" spans="1:65" s="2" customFormat="1" ht="16.5" customHeight="1">
      <c r="A677" s="39"/>
      <c r="B677" s="40"/>
      <c r="C677" s="205" t="s">
        <v>1476</v>
      </c>
      <c r="D677" s="205" t="s">
        <v>151</v>
      </c>
      <c r="E677" s="206" t="s">
        <v>1477</v>
      </c>
      <c r="F677" s="207" t="s">
        <v>1478</v>
      </c>
      <c r="G677" s="208" t="s">
        <v>220</v>
      </c>
      <c r="H677" s="209">
        <v>4.7</v>
      </c>
      <c r="I677" s="210"/>
      <c r="J677" s="211">
        <f>ROUND(I677*H677,2)</f>
        <v>0</v>
      </c>
      <c r="K677" s="207" t="s">
        <v>37</v>
      </c>
      <c r="L677" s="45"/>
      <c r="M677" s="212" t="s">
        <v>37</v>
      </c>
      <c r="N677" s="213" t="s">
        <v>50</v>
      </c>
      <c r="O677" s="85"/>
      <c r="P677" s="214">
        <f>O677*H677</f>
        <v>0</v>
      </c>
      <c r="Q677" s="214">
        <v>0</v>
      </c>
      <c r="R677" s="214">
        <f>Q677*H677</f>
        <v>0</v>
      </c>
      <c r="S677" s="214">
        <v>0</v>
      </c>
      <c r="T677" s="215">
        <f>S677*H677</f>
        <v>0</v>
      </c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R677" s="216" t="s">
        <v>239</v>
      </c>
      <c r="AT677" s="216" t="s">
        <v>151</v>
      </c>
      <c r="AU677" s="216" t="s">
        <v>86</v>
      </c>
      <c r="AY677" s="18" t="s">
        <v>149</v>
      </c>
      <c r="BE677" s="217">
        <f>IF(N677="základní",J677,0)</f>
        <v>0</v>
      </c>
      <c r="BF677" s="217">
        <f>IF(N677="snížená",J677,0)</f>
        <v>0</v>
      </c>
      <c r="BG677" s="217">
        <f>IF(N677="zákl. přenesená",J677,0)</f>
        <v>0</v>
      </c>
      <c r="BH677" s="217">
        <f>IF(N677="sníž. přenesená",J677,0)</f>
        <v>0</v>
      </c>
      <c r="BI677" s="217">
        <f>IF(N677="nulová",J677,0)</f>
        <v>0</v>
      </c>
      <c r="BJ677" s="18" t="s">
        <v>148</v>
      </c>
      <c r="BK677" s="217">
        <f>ROUND(I677*H677,2)</f>
        <v>0</v>
      </c>
      <c r="BL677" s="18" t="s">
        <v>239</v>
      </c>
      <c r="BM677" s="216" t="s">
        <v>1479</v>
      </c>
    </row>
    <row r="678" spans="1:47" s="2" customFormat="1" ht="12">
      <c r="A678" s="39"/>
      <c r="B678" s="40"/>
      <c r="C678" s="41"/>
      <c r="D678" s="218" t="s">
        <v>155</v>
      </c>
      <c r="E678" s="41"/>
      <c r="F678" s="219" t="s">
        <v>1478</v>
      </c>
      <c r="G678" s="41"/>
      <c r="H678" s="41"/>
      <c r="I678" s="220"/>
      <c r="J678" s="41"/>
      <c r="K678" s="41"/>
      <c r="L678" s="45"/>
      <c r="M678" s="221"/>
      <c r="N678" s="222"/>
      <c r="O678" s="85"/>
      <c r="P678" s="85"/>
      <c r="Q678" s="85"/>
      <c r="R678" s="85"/>
      <c r="S678" s="85"/>
      <c r="T678" s="86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T678" s="18" t="s">
        <v>155</v>
      </c>
      <c r="AU678" s="18" t="s">
        <v>86</v>
      </c>
    </row>
    <row r="679" spans="1:65" s="2" customFormat="1" ht="16.5" customHeight="1">
      <c r="A679" s="39"/>
      <c r="B679" s="40"/>
      <c r="C679" s="205" t="s">
        <v>1163</v>
      </c>
      <c r="D679" s="205" t="s">
        <v>151</v>
      </c>
      <c r="E679" s="206" t="s">
        <v>1480</v>
      </c>
      <c r="F679" s="207" t="s">
        <v>1481</v>
      </c>
      <c r="G679" s="208" t="s">
        <v>220</v>
      </c>
      <c r="H679" s="209">
        <v>7.7</v>
      </c>
      <c r="I679" s="210"/>
      <c r="J679" s="211">
        <f>ROUND(I679*H679,2)</f>
        <v>0</v>
      </c>
      <c r="K679" s="207" t="s">
        <v>37</v>
      </c>
      <c r="L679" s="45"/>
      <c r="M679" s="212" t="s">
        <v>37</v>
      </c>
      <c r="N679" s="213" t="s">
        <v>50</v>
      </c>
      <c r="O679" s="85"/>
      <c r="P679" s="214">
        <f>O679*H679</f>
        <v>0</v>
      </c>
      <c r="Q679" s="214">
        <v>0</v>
      </c>
      <c r="R679" s="214">
        <f>Q679*H679</f>
        <v>0</v>
      </c>
      <c r="S679" s="214">
        <v>0</v>
      </c>
      <c r="T679" s="215">
        <f>S679*H679</f>
        <v>0</v>
      </c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R679" s="216" t="s">
        <v>239</v>
      </c>
      <c r="AT679" s="216" t="s">
        <v>151</v>
      </c>
      <c r="AU679" s="216" t="s">
        <v>86</v>
      </c>
      <c r="AY679" s="18" t="s">
        <v>149</v>
      </c>
      <c r="BE679" s="217">
        <f>IF(N679="základní",J679,0)</f>
        <v>0</v>
      </c>
      <c r="BF679" s="217">
        <f>IF(N679="snížená",J679,0)</f>
        <v>0</v>
      </c>
      <c r="BG679" s="217">
        <f>IF(N679="zákl. přenesená",J679,0)</f>
        <v>0</v>
      </c>
      <c r="BH679" s="217">
        <f>IF(N679="sníž. přenesená",J679,0)</f>
        <v>0</v>
      </c>
      <c r="BI679" s="217">
        <f>IF(N679="nulová",J679,0)</f>
        <v>0</v>
      </c>
      <c r="BJ679" s="18" t="s">
        <v>148</v>
      </c>
      <c r="BK679" s="217">
        <f>ROUND(I679*H679,2)</f>
        <v>0</v>
      </c>
      <c r="BL679" s="18" t="s">
        <v>239</v>
      </c>
      <c r="BM679" s="216" t="s">
        <v>1482</v>
      </c>
    </row>
    <row r="680" spans="1:47" s="2" customFormat="1" ht="12">
      <c r="A680" s="39"/>
      <c r="B680" s="40"/>
      <c r="C680" s="41"/>
      <c r="D680" s="218" t="s">
        <v>155</v>
      </c>
      <c r="E680" s="41"/>
      <c r="F680" s="219" t="s">
        <v>1481</v>
      </c>
      <c r="G680" s="41"/>
      <c r="H680" s="41"/>
      <c r="I680" s="220"/>
      <c r="J680" s="41"/>
      <c r="K680" s="41"/>
      <c r="L680" s="45"/>
      <c r="M680" s="221"/>
      <c r="N680" s="222"/>
      <c r="O680" s="85"/>
      <c r="P680" s="85"/>
      <c r="Q680" s="85"/>
      <c r="R680" s="85"/>
      <c r="S680" s="85"/>
      <c r="T680" s="86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T680" s="18" t="s">
        <v>155</v>
      </c>
      <c r="AU680" s="18" t="s">
        <v>86</v>
      </c>
    </row>
    <row r="681" spans="1:65" s="2" customFormat="1" ht="16.5" customHeight="1">
      <c r="A681" s="39"/>
      <c r="B681" s="40"/>
      <c r="C681" s="205" t="s">
        <v>1483</v>
      </c>
      <c r="D681" s="205" t="s">
        <v>151</v>
      </c>
      <c r="E681" s="206" t="s">
        <v>1484</v>
      </c>
      <c r="F681" s="207" t="s">
        <v>1485</v>
      </c>
      <c r="G681" s="208" t="s">
        <v>220</v>
      </c>
      <c r="H681" s="209">
        <v>10.5</v>
      </c>
      <c r="I681" s="210"/>
      <c r="J681" s="211">
        <f>ROUND(I681*H681,2)</f>
        <v>0</v>
      </c>
      <c r="K681" s="207" t="s">
        <v>37</v>
      </c>
      <c r="L681" s="45"/>
      <c r="M681" s="212" t="s">
        <v>37</v>
      </c>
      <c r="N681" s="213" t="s">
        <v>50</v>
      </c>
      <c r="O681" s="85"/>
      <c r="P681" s="214">
        <f>O681*H681</f>
        <v>0</v>
      </c>
      <c r="Q681" s="214">
        <v>0</v>
      </c>
      <c r="R681" s="214">
        <f>Q681*H681</f>
        <v>0</v>
      </c>
      <c r="S681" s="214">
        <v>0</v>
      </c>
      <c r="T681" s="215">
        <f>S681*H681</f>
        <v>0</v>
      </c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R681" s="216" t="s">
        <v>239</v>
      </c>
      <c r="AT681" s="216" t="s">
        <v>151</v>
      </c>
      <c r="AU681" s="216" t="s">
        <v>86</v>
      </c>
      <c r="AY681" s="18" t="s">
        <v>149</v>
      </c>
      <c r="BE681" s="217">
        <f>IF(N681="základní",J681,0)</f>
        <v>0</v>
      </c>
      <c r="BF681" s="217">
        <f>IF(N681="snížená",J681,0)</f>
        <v>0</v>
      </c>
      <c r="BG681" s="217">
        <f>IF(N681="zákl. přenesená",J681,0)</f>
        <v>0</v>
      </c>
      <c r="BH681" s="217">
        <f>IF(N681="sníž. přenesená",J681,0)</f>
        <v>0</v>
      </c>
      <c r="BI681" s="217">
        <f>IF(N681="nulová",J681,0)</f>
        <v>0</v>
      </c>
      <c r="BJ681" s="18" t="s">
        <v>148</v>
      </c>
      <c r="BK681" s="217">
        <f>ROUND(I681*H681,2)</f>
        <v>0</v>
      </c>
      <c r="BL681" s="18" t="s">
        <v>239</v>
      </c>
      <c r="BM681" s="216" t="s">
        <v>1486</v>
      </c>
    </row>
    <row r="682" spans="1:47" s="2" customFormat="1" ht="12">
      <c r="A682" s="39"/>
      <c r="B682" s="40"/>
      <c r="C682" s="41"/>
      <c r="D682" s="218" t="s">
        <v>155</v>
      </c>
      <c r="E682" s="41"/>
      <c r="F682" s="219" t="s">
        <v>1485</v>
      </c>
      <c r="G682" s="41"/>
      <c r="H682" s="41"/>
      <c r="I682" s="220"/>
      <c r="J682" s="41"/>
      <c r="K682" s="41"/>
      <c r="L682" s="45"/>
      <c r="M682" s="221"/>
      <c r="N682" s="222"/>
      <c r="O682" s="85"/>
      <c r="P682" s="85"/>
      <c r="Q682" s="85"/>
      <c r="R682" s="85"/>
      <c r="S682" s="85"/>
      <c r="T682" s="86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T682" s="18" t="s">
        <v>155</v>
      </c>
      <c r="AU682" s="18" t="s">
        <v>86</v>
      </c>
    </row>
    <row r="683" spans="1:65" s="2" customFormat="1" ht="16.5" customHeight="1">
      <c r="A683" s="39"/>
      <c r="B683" s="40"/>
      <c r="C683" s="205" t="s">
        <v>1166</v>
      </c>
      <c r="D683" s="205" t="s">
        <v>151</v>
      </c>
      <c r="E683" s="206" t="s">
        <v>1487</v>
      </c>
      <c r="F683" s="207" t="s">
        <v>1488</v>
      </c>
      <c r="G683" s="208" t="s">
        <v>220</v>
      </c>
      <c r="H683" s="209">
        <v>1.5</v>
      </c>
      <c r="I683" s="210"/>
      <c r="J683" s="211">
        <f>ROUND(I683*H683,2)</f>
        <v>0</v>
      </c>
      <c r="K683" s="207" t="s">
        <v>37</v>
      </c>
      <c r="L683" s="45"/>
      <c r="M683" s="212" t="s">
        <v>37</v>
      </c>
      <c r="N683" s="213" t="s">
        <v>50</v>
      </c>
      <c r="O683" s="85"/>
      <c r="P683" s="214">
        <f>O683*H683</f>
        <v>0</v>
      </c>
      <c r="Q683" s="214">
        <v>0</v>
      </c>
      <c r="R683" s="214">
        <f>Q683*H683</f>
        <v>0</v>
      </c>
      <c r="S683" s="214">
        <v>0</v>
      </c>
      <c r="T683" s="215">
        <f>S683*H683</f>
        <v>0</v>
      </c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R683" s="216" t="s">
        <v>239</v>
      </c>
      <c r="AT683" s="216" t="s">
        <v>151</v>
      </c>
      <c r="AU683" s="216" t="s">
        <v>86</v>
      </c>
      <c r="AY683" s="18" t="s">
        <v>149</v>
      </c>
      <c r="BE683" s="217">
        <f>IF(N683="základní",J683,0)</f>
        <v>0</v>
      </c>
      <c r="BF683" s="217">
        <f>IF(N683="snížená",J683,0)</f>
        <v>0</v>
      </c>
      <c r="BG683" s="217">
        <f>IF(N683="zákl. přenesená",J683,0)</f>
        <v>0</v>
      </c>
      <c r="BH683" s="217">
        <f>IF(N683="sníž. přenesená",J683,0)</f>
        <v>0</v>
      </c>
      <c r="BI683" s="217">
        <f>IF(N683="nulová",J683,0)</f>
        <v>0</v>
      </c>
      <c r="BJ683" s="18" t="s">
        <v>148</v>
      </c>
      <c r="BK683" s="217">
        <f>ROUND(I683*H683,2)</f>
        <v>0</v>
      </c>
      <c r="BL683" s="18" t="s">
        <v>239</v>
      </c>
      <c r="BM683" s="216" t="s">
        <v>1489</v>
      </c>
    </row>
    <row r="684" spans="1:47" s="2" customFormat="1" ht="12">
      <c r="A684" s="39"/>
      <c r="B684" s="40"/>
      <c r="C684" s="41"/>
      <c r="D684" s="218" t="s">
        <v>155</v>
      </c>
      <c r="E684" s="41"/>
      <c r="F684" s="219" t="s">
        <v>1488</v>
      </c>
      <c r="G684" s="41"/>
      <c r="H684" s="41"/>
      <c r="I684" s="220"/>
      <c r="J684" s="41"/>
      <c r="K684" s="41"/>
      <c r="L684" s="45"/>
      <c r="M684" s="221"/>
      <c r="N684" s="222"/>
      <c r="O684" s="85"/>
      <c r="P684" s="85"/>
      <c r="Q684" s="85"/>
      <c r="R684" s="85"/>
      <c r="S684" s="85"/>
      <c r="T684" s="86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T684" s="18" t="s">
        <v>155</v>
      </c>
      <c r="AU684" s="18" t="s">
        <v>86</v>
      </c>
    </row>
    <row r="685" spans="1:65" s="2" customFormat="1" ht="16.5" customHeight="1">
      <c r="A685" s="39"/>
      <c r="B685" s="40"/>
      <c r="C685" s="205" t="s">
        <v>1490</v>
      </c>
      <c r="D685" s="205" t="s">
        <v>151</v>
      </c>
      <c r="E685" s="206" t="s">
        <v>1491</v>
      </c>
      <c r="F685" s="207" t="s">
        <v>1492</v>
      </c>
      <c r="G685" s="208" t="s">
        <v>232</v>
      </c>
      <c r="H685" s="209">
        <v>8</v>
      </c>
      <c r="I685" s="210"/>
      <c r="J685" s="211">
        <f>ROUND(I685*H685,2)</f>
        <v>0</v>
      </c>
      <c r="K685" s="207" t="s">
        <v>37</v>
      </c>
      <c r="L685" s="45"/>
      <c r="M685" s="212" t="s">
        <v>37</v>
      </c>
      <c r="N685" s="213" t="s">
        <v>50</v>
      </c>
      <c r="O685" s="85"/>
      <c r="P685" s="214">
        <f>O685*H685</f>
        <v>0</v>
      </c>
      <c r="Q685" s="214">
        <v>0</v>
      </c>
      <c r="R685" s="214">
        <f>Q685*H685</f>
        <v>0</v>
      </c>
      <c r="S685" s="214">
        <v>0</v>
      </c>
      <c r="T685" s="215">
        <f>S685*H685</f>
        <v>0</v>
      </c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R685" s="216" t="s">
        <v>239</v>
      </c>
      <c r="AT685" s="216" t="s">
        <v>151</v>
      </c>
      <c r="AU685" s="216" t="s">
        <v>86</v>
      </c>
      <c r="AY685" s="18" t="s">
        <v>149</v>
      </c>
      <c r="BE685" s="217">
        <f>IF(N685="základní",J685,0)</f>
        <v>0</v>
      </c>
      <c r="BF685" s="217">
        <f>IF(N685="snížená",J685,0)</f>
        <v>0</v>
      </c>
      <c r="BG685" s="217">
        <f>IF(N685="zákl. přenesená",J685,0)</f>
        <v>0</v>
      </c>
      <c r="BH685" s="217">
        <f>IF(N685="sníž. přenesená",J685,0)</f>
        <v>0</v>
      </c>
      <c r="BI685" s="217">
        <f>IF(N685="nulová",J685,0)</f>
        <v>0</v>
      </c>
      <c r="BJ685" s="18" t="s">
        <v>148</v>
      </c>
      <c r="BK685" s="217">
        <f>ROUND(I685*H685,2)</f>
        <v>0</v>
      </c>
      <c r="BL685" s="18" t="s">
        <v>239</v>
      </c>
      <c r="BM685" s="216" t="s">
        <v>1493</v>
      </c>
    </row>
    <row r="686" spans="1:47" s="2" customFormat="1" ht="12">
      <c r="A686" s="39"/>
      <c r="B686" s="40"/>
      <c r="C686" s="41"/>
      <c r="D686" s="218" t="s">
        <v>155</v>
      </c>
      <c r="E686" s="41"/>
      <c r="F686" s="219" t="s">
        <v>1492</v>
      </c>
      <c r="G686" s="41"/>
      <c r="H686" s="41"/>
      <c r="I686" s="220"/>
      <c r="J686" s="41"/>
      <c r="K686" s="41"/>
      <c r="L686" s="45"/>
      <c r="M686" s="221"/>
      <c r="N686" s="222"/>
      <c r="O686" s="85"/>
      <c r="P686" s="85"/>
      <c r="Q686" s="85"/>
      <c r="R686" s="85"/>
      <c r="S686" s="85"/>
      <c r="T686" s="86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T686" s="18" t="s">
        <v>155</v>
      </c>
      <c r="AU686" s="18" t="s">
        <v>86</v>
      </c>
    </row>
    <row r="687" spans="1:65" s="2" customFormat="1" ht="16.5" customHeight="1">
      <c r="A687" s="39"/>
      <c r="B687" s="40"/>
      <c r="C687" s="205" t="s">
        <v>1170</v>
      </c>
      <c r="D687" s="205" t="s">
        <v>151</v>
      </c>
      <c r="E687" s="206" t="s">
        <v>1494</v>
      </c>
      <c r="F687" s="207" t="s">
        <v>1495</v>
      </c>
      <c r="G687" s="208" t="s">
        <v>232</v>
      </c>
      <c r="H687" s="209">
        <v>1</v>
      </c>
      <c r="I687" s="210"/>
      <c r="J687" s="211">
        <f>ROUND(I687*H687,2)</f>
        <v>0</v>
      </c>
      <c r="K687" s="207" t="s">
        <v>37</v>
      </c>
      <c r="L687" s="45"/>
      <c r="M687" s="212" t="s">
        <v>37</v>
      </c>
      <c r="N687" s="213" t="s">
        <v>50</v>
      </c>
      <c r="O687" s="85"/>
      <c r="P687" s="214">
        <f>O687*H687</f>
        <v>0</v>
      </c>
      <c r="Q687" s="214">
        <v>0</v>
      </c>
      <c r="R687" s="214">
        <f>Q687*H687</f>
        <v>0</v>
      </c>
      <c r="S687" s="214">
        <v>0</v>
      </c>
      <c r="T687" s="215">
        <f>S687*H687</f>
        <v>0</v>
      </c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R687" s="216" t="s">
        <v>239</v>
      </c>
      <c r="AT687" s="216" t="s">
        <v>151</v>
      </c>
      <c r="AU687" s="216" t="s">
        <v>86</v>
      </c>
      <c r="AY687" s="18" t="s">
        <v>149</v>
      </c>
      <c r="BE687" s="217">
        <f>IF(N687="základní",J687,0)</f>
        <v>0</v>
      </c>
      <c r="BF687" s="217">
        <f>IF(N687="snížená",J687,0)</f>
        <v>0</v>
      </c>
      <c r="BG687" s="217">
        <f>IF(N687="zákl. přenesená",J687,0)</f>
        <v>0</v>
      </c>
      <c r="BH687" s="217">
        <f>IF(N687="sníž. přenesená",J687,0)</f>
        <v>0</v>
      </c>
      <c r="BI687" s="217">
        <f>IF(N687="nulová",J687,0)</f>
        <v>0</v>
      </c>
      <c r="BJ687" s="18" t="s">
        <v>148</v>
      </c>
      <c r="BK687" s="217">
        <f>ROUND(I687*H687,2)</f>
        <v>0</v>
      </c>
      <c r="BL687" s="18" t="s">
        <v>239</v>
      </c>
      <c r="BM687" s="216" t="s">
        <v>1496</v>
      </c>
    </row>
    <row r="688" spans="1:47" s="2" customFormat="1" ht="12">
      <c r="A688" s="39"/>
      <c r="B688" s="40"/>
      <c r="C688" s="41"/>
      <c r="D688" s="218" t="s">
        <v>155</v>
      </c>
      <c r="E688" s="41"/>
      <c r="F688" s="219" t="s">
        <v>1495</v>
      </c>
      <c r="G688" s="41"/>
      <c r="H688" s="41"/>
      <c r="I688" s="220"/>
      <c r="J688" s="41"/>
      <c r="K688" s="41"/>
      <c r="L688" s="45"/>
      <c r="M688" s="221"/>
      <c r="N688" s="222"/>
      <c r="O688" s="85"/>
      <c r="P688" s="85"/>
      <c r="Q688" s="85"/>
      <c r="R688" s="85"/>
      <c r="S688" s="85"/>
      <c r="T688" s="86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T688" s="18" t="s">
        <v>155</v>
      </c>
      <c r="AU688" s="18" t="s">
        <v>86</v>
      </c>
    </row>
    <row r="689" spans="1:65" s="2" customFormat="1" ht="16.5" customHeight="1">
      <c r="A689" s="39"/>
      <c r="B689" s="40"/>
      <c r="C689" s="205" t="s">
        <v>1497</v>
      </c>
      <c r="D689" s="205" t="s">
        <v>151</v>
      </c>
      <c r="E689" s="206" t="s">
        <v>1498</v>
      </c>
      <c r="F689" s="207" t="s">
        <v>1499</v>
      </c>
      <c r="G689" s="208" t="s">
        <v>232</v>
      </c>
      <c r="H689" s="209">
        <v>1</v>
      </c>
      <c r="I689" s="210"/>
      <c r="J689" s="211">
        <f>ROUND(I689*H689,2)</f>
        <v>0</v>
      </c>
      <c r="K689" s="207" t="s">
        <v>37</v>
      </c>
      <c r="L689" s="45"/>
      <c r="M689" s="212" t="s">
        <v>37</v>
      </c>
      <c r="N689" s="213" t="s">
        <v>50</v>
      </c>
      <c r="O689" s="85"/>
      <c r="P689" s="214">
        <f>O689*H689</f>
        <v>0</v>
      </c>
      <c r="Q689" s="214">
        <v>0</v>
      </c>
      <c r="R689" s="214">
        <f>Q689*H689</f>
        <v>0</v>
      </c>
      <c r="S689" s="214">
        <v>0</v>
      </c>
      <c r="T689" s="215">
        <f>S689*H689</f>
        <v>0</v>
      </c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R689" s="216" t="s">
        <v>239</v>
      </c>
      <c r="AT689" s="216" t="s">
        <v>151</v>
      </c>
      <c r="AU689" s="216" t="s">
        <v>86</v>
      </c>
      <c r="AY689" s="18" t="s">
        <v>149</v>
      </c>
      <c r="BE689" s="217">
        <f>IF(N689="základní",J689,0)</f>
        <v>0</v>
      </c>
      <c r="BF689" s="217">
        <f>IF(N689="snížená",J689,0)</f>
        <v>0</v>
      </c>
      <c r="BG689" s="217">
        <f>IF(N689="zákl. přenesená",J689,0)</f>
        <v>0</v>
      </c>
      <c r="BH689" s="217">
        <f>IF(N689="sníž. přenesená",J689,0)</f>
        <v>0</v>
      </c>
      <c r="BI689" s="217">
        <f>IF(N689="nulová",J689,0)</f>
        <v>0</v>
      </c>
      <c r="BJ689" s="18" t="s">
        <v>148</v>
      </c>
      <c r="BK689" s="217">
        <f>ROUND(I689*H689,2)</f>
        <v>0</v>
      </c>
      <c r="BL689" s="18" t="s">
        <v>239</v>
      </c>
      <c r="BM689" s="216" t="s">
        <v>1500</v>
      </c>
    </row>
    <row r="690" spans="1:47" s="2" customFormat="1" ht="12">
      <c r="A690" s="39"/>
      <c r="B690" s="40"/>
      <c r="C690" s="41"/>
      <c r="D690" s="218" t="s">
        <v>155</v>
      </c>
      <c r="E690" s="41"/>
      <c r="F690" s="219" t="s">
        <v>1499</v>
      </c>
      <c r="G690" s="41"/>
      <c r="H690" s="41"/>
      <c r="I690" s="220"/>
      <c r="J690" s="41"/>
      <c r="K690" s="41"/>
      <c r="L690" s="45"/>
      <c r="M690" s="221"/>
      <c r="N690" s="222"/>
      <c r="O690" s="85"/>
      <c r="P690" s="85"/>
      <c r="Q690" s="85"/>
      <c r="R690" s="85"/>
      <c r="S690" s="85"/>
      <c r="T690" s="86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T690" s="18" t="s">
        <v>155</v>
      </c>
      <c r="AU690" s="18" t="s">
        <v>86</v>
      </c>
    </row>
    <row r="691" spans="1:65" s="2" customFormat="1" ht="16.5" customHeight="1">
      <c r="A691" s="39"/>
      <c r="B691" s="40"/>
      <c r="C691" s="205" t="s">
        <v>1173</v>
      </c>
      <c r="D691" s="205" t="s">
        <v>151</v>
      </c>
      <c r="E691" s="206" t="s">
        <v>1501</v>
      </c>
      <c r="F691" s="207" t="s">
        <v>1502</v>
      </c>
      <c r="G691" s="208" t="s">
        <v>232</v>
      </c>
      <c r="H691" s="209">
        <v>4</v>
      </c>
      <c r="I691" s="210"/>
      <c r="J691" s="211">
        <f>ROUND(I691*H691,2)</f>
        <v>0</v>
      </c>
      <c r="K691" s="207" t="s">
        <v>37</v>
      </c>
      <c r="L691" s="45"/>
      <c r="M691" s="212" t="s">
        <v>37</v>
      </c>
      <c r="N691" s="213" t="s">
        <v>50</v>
      </c>
      <c r="O691" s="85"/>
      <c r="P691" s="214">
        <f>O691*H691</f>
        <v>0</v>
      </c>
      <c r="Q691" s="214">
        <v>0</v>
      </c>
      <c r="R691" s="214">
        <f>Q691*H691</f>
        <v>0</v>
      </c>
      <c r="S691" s="214">
        <v>0</v>
      </c>
      <c r="T691" s="215">
        <f>S691*H691</f>
        <v>0</v>
      </c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R691" s="216" t="s">
        <v>239</v>
      </c>
      <c r="AT691" s="216" t="s">
        <v>151</v>
      </c>
      <c r="AU691" s="216" t="s">
        <v>86</v>
      </c>
      <c r="AY691" s="18" t="s">
        <v>149</v>
      </c>
      <c r="BE691" s="217">
        <f>IF(N691="základní",J691,0)</f>
        <v>0</v>
      </c>
      <c r="BF691" s="217">
        <f>IF(N691="snížená",J691,0)</f>
        <v>0</v>
      </c>
      <c r="BG691" s="217">
        <f>IF(N691="zákl. přenesená",J691,0)</f>
        <v>0</v>
      </c>
      <c r="BH691" s="217">
        <f>IF(N691="sníž. přenesená",J691,0)</f>
        <v>0</v>
      </c>
      <c r="BI691" s="217">
        <f>IF(N691="nulová",J691,0)</f>
        <v>0</v>
      </c>
      <c r="BJ691" s="18" t="s">
        <v>148</v>
      </c>
      <c r="BK691" s="217">
        <f>ROUND(I691*H691,2)</f>
        <v>0</v>
      </c>
      <c r="BL691" s="18" t="s">
        <v>239</v>
      </c>
      <c r="BM691" s="216" t="s">
        <v>1503</v>
      </c>
    </row>
    <row r="692" spans="1:47" s="2" customFormat="1" ht="12">
      <c r="A692" s="39"/>
      <c r="B692" s="40"/>
      <c r="C692" s="41"/>
      <c r="D692" s="218" t="s">
        <v>155</v>
      </c>
      <c r="E692" s="41"/>
      <c r="F692" s="219" t="s">
        <v>1502</v>
      </c>
      <c r="G692" s="41"/>
      <c r="H692" s="41"/>
      <c r="I692" s="220"/>
      <c r="J692" s="41"/>
      <c r="K692" s="41"/>
      <c r="L692" s="45"/>
      <c r="M692" s="221"/>
      <c r="N692" s="222"/>
      <c r="O692" s="85"/>
      <c r="P692" s="85"/>
      <c r="Q692" s="85"/>
      <c r="R692" s="85"/>
      <c r="S692" s="85"/>
      <c r="T692" s="86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T692" s="18" t="s">
        <v>155</v>
      </c>
      <c r="AU692" s="18" t="s">
        <v>86</v>
      </c>
    </row>
    <row r="693" spans="1:65" s="2" customFormat="1" ht="16.5" customHeight="1">
      <c r="A693" s="39"/>
      <c r="B693" s="40"/>
      <c r="C693" s="205" t="s">
        <v>1504</v>
      </c>
      <c r="D693" s="205" t="s">
        <v>151</v>
      </c>
      <c r="E693" s="206" t="s">
        <v>1505</v>
      </c>
      <c r="F693" s="207" t="s">
        <v>1506</v>
      </c>
      <c r="G693" s="208" t="s">
        <v>232</v>
      </c>
      <c r="H693" s="209">
        <v>4</v>
      </c>
      <c r="I693" s="210"/>
      <c r="J693" s="211">
        <f>ROUND(I693*H693,2)</f>
        <v>0</v>
      </c>
      <c r="K693" s="207" t="s">
        <v>37</v>
      </c>
      <c r="L693" s="45"/>
      <c r="M693" s="212" t="s">
        <v>37</v>
      </c>
      <c r="N693" s="213" t="s">
        <v>50</v>
      </c>
      <c r="O693" s="85"/>
      <c r="P693" s="214">
        <f>O693*H693</f>
        <v>0</v>
      </c>
      <c r="Q693" s="214">
        <v>0</v>
      </c>
      <c r="R693" s="214">
        <f>Q693*H693</f>
        <v>0</v>
      </c>
      <c r="S693" s="214">
        <v>0</v>
      </c>
      <c r="T693" s="215">
        <f>S693*H693</f>
        <v>0</v>
      </c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R693" s="216" t="s">
        <v>239</v>
      </c>
      <c r="AT693" s="216" t="s">
        <v>151</v>
      </c>
      <c r="AU693" s="216" t="s">
        <v>86</v>
      </c>
      <c r="AY693" s="18" t="s">
        <v>149</v>
      </c>
      <c r="BE693" s="217">
        <f>IF(N693="základní",J693,0)</f>
        <v>0</v>
      </c>
      <c r="BF693" s="217">
        <f>IF(N693="snížená",J693,0)</f>
        <v>0</v>
      </c>
      <c r="BG693" s="217">
        <f>IF(N693="zákl. přenesená",J693,0)</f>
        <v>0</v>
      </c>
      <c r="BH693" s="217">
        <f>IF(N693="sníž. přenesená",J693,0)</f>
        <v>0</v>
      </c>
      <c r="BI693" s="217">
        <f>IF(N693="nulová",J693,0)</f>
        <v>0</v>
      </c>
      <c r="BJ693" s="18" t="s">
        <v>148</v>
      </c>
      <c r="BK693" s="217">
        <f>ROUND(I693*H693,2)</f>
        <v>0</v>
      </c>
      <c r="BL693" s="18" t="s">
        <v>239</v>
      </c>
      <c r="BM693" s="216" t="s">
        <v>1507</v>
      </c>
    </row>
    <row r="694" spans="1:47" s="2" customFormat="1" ht="12">
      <c r="A694" s="39"/>
      <c r="B694" s="40"/>
      <c r="C694" s="41"/>
      <c r="D694" s="218" t="s">
        <v>155</v>
      </c>
      <c r="E694" s="41"/>
      <c r="F694" s="219" t="s">
        <v>1506</v>
      </c>
      <c r="G694" s="41"/>
      <c r="H694" s="41"/>
      <c r="I694" s="220"/>
      <c r="J694" s="41"/>
      <c r="K694" s="41"/>
      <c r="L694" s="45"/>
      <c r="M694" s="221"/>
      <c r="N694" s="222"/>
      <c r="O694" s="85"/>
      <c r="P694" s="85"/>
      <c r="Q694" s="85"/>
      <c r="R694" s="85"/>
      <c r="S694" s="85"/>
      <c r="T694" s="86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T694" s="18" t="s">
        <v>155</v>
      </c>
      <c r="AU694" s="18" t="s">
        <v>86</v>
      </c>
    </row>
    <row r="695" spans="1:65" s="2" customFormat="1" ht="16.5" customHeight="1">
      <c r="A695" s="39"/>
      <c r="B695" s="40"/>
      <c r="C695" s="205" t="s">
        <v>1177</v>
      </c>
      <c r="D695" s="205" t="s">
        <v>151</v>
      </c>
      <c r="E695" s="206" t="s">
        <v>1508</v>
      </c>
      <c r="F695" s="207" t="s">
        <v>1509</v>
      </c>
      <c r="G695" s="208" t="s">
        <v>232</v>
      </c>
      <c r="H695" s="209">
        <v>1</v>
      </c>
      <c r="I695" s="210"/>
      <c r="J695" s="211">
        <f>ROUND(I695*H695,2)</f>
        <v>0</v>
      </c>
      <c r="K695" s="207" t="s">
        <v>37</v>
      </c>
      <c r="L695" s="45"/>
      <c r="M695" s="212" t="s">
        <v>37</v>
      </c>
      <c r="N695" s="213" t="s">
        <v>50</v>
      </c>
      <c r="O695" s="85"/>
      <c r="P695" s="214">
        <f>O695*H695</f>
        <v>0</v>
      </c>
      <c r="Q695" s="214">
        <v>0</v>
      </c>
      <c r="R695" s="214">
        <f>Q695*H695</f>
        <v>0</v>
      </c>
      <c r="S695" s="214">
        <v>0</v>
      </c>
      <c r="T695" s="215">
        <f>S695*H695</f>
        <v>0</v>
      </c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R695" s="216" t="s">
        <v>239</v>
      </c>
      <c r="AT695" s="216" t="s">
        <v>151</v>
      </c>
      <c r="AU695" s="216" t="s">
        <v>86</v>
      </c>
      <c r="AY695" s="18" t="s">
        <v>149</v>
      </c>
      <c r="BE695" s="217">
        <f>IF(N695="základní",J695,0)</f>
        <v>0</v>
      </c>
      <c r="BF695" s="217">
        <f>IF(N695="snížená",J695,0)</f>
        <v>0</v>
      </c>
      <c r="BG695" s="217">
        <f>IF(N695="zákl. přenesená",J695,0)</f>
        <v>0</v>
      </c>
      <c r="BH695" s="217">
        <f>IF(N695="sníž. přenesená",J695,0)</f>
        <v>0</v>
      </c>
      <c r="BI695" s="217">
        <f>IF(N695="nulová",J695,0)</f>
        <v>0</v>
      </c>
      <c r="BJ695" s="18" t="s">
        <v>148</v>
      </c>
      <c r="BK695" s="217">
        <f>ROUND(I695*H695,2)</f>
        <v>0</v>
      </c>
      <c r="BL695" s="18" t="s">
        <v>239</v>
      </c>
      <c r="BM695" s="216" t="s">
        <v>1510</v>
      </c>
    </row>
    <row r="696" spans="1:47" s="2" customFormat="1" ht="12">
      <c r="A696" s="39"/>
      <c r="B696" s="40"/>
      <c r="C696" s="41"/>
      <c r="D696" s="218" t="s">
        <v>155</v>
      </c>
      <c r="E696" s="41"/>
      <c r="F696" s="219" t="s">
        <v>1509</v>
      </c>
      <c r="G696" s="41"/>
      <c r="H696" s="41"/>
      <c r="I696" s="220"/>
      <c r="J696" s="41"/>
      <c r="K696" s="41"/>
      <c r="L696" s="45"/>
      <c r="M696" s="221"/>
      <c r="N696" s="222"/>
      <c r="O696" s="85"/>
      <c r="P696" s="85"/>
      <c r="Q696" s="85"/>
      <c r="R696" s="85"/>
      <c r="S696" s="85"/>
      <c r="T696" s="86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T696" s="18" t="s">
        <v>155</v>
      </c>
      <c r="AU696" s="18" t="s">
        <v>86</v>
      </c>
    </row>
    <row r="697" spans="1:65" s="2" customFormat="1" ht="16.5" customHeight="1">
      <c r="A697" s="39"/>
      <c r="B697" s="40"/>
      <c r="C697" s="249" t="s">
        <v>1511</v>
      </c>
      <c r="D697" s="249" t="s">
        <v>252</v>
      </c>
      <c r="E697" s="250" t="s">
        <v>1512</v>
      </c>
      <c r="F697" s="251" t="s">
        <v>1513</v>
      </c>
      <c r="G697" s="252" t="s">
        <v>232</v>
      </c>
      <c r="H697" s="253">
        <v>1</v>
      </c>
      <c r="I697" s="254"/>
      <c r="J697" s="255">
        <f>ROUND(I697*H697,2)</f>
        <v>0</v>
      </c>
      <c r="K697" s="251" t="s">
        <v>37</v>
      </c>
      <c r="L697" s="256"/>
      <c r="M697" s="257" t="s">
        <v>37</v>
      </c>
      <c r="N697" s="258" t="s">
        <v>50</v>
      </c>
      <c r="O697" s="85"/>
      <c r="P697" s="214">
        <f>O697*H697</f>
        <v>0</v>
      </c>
      <c r="Q697" s="214">
        <v>0</v>
      </c>
      <c r="R697" s="214">
        <f>Q697*H697</f>
        <v>0</v>
      </c>
      <c r="S697" s="214">
        <v>0</v>
      </c>
      <c r="T697" s="215">
        <f>S697*H697</f>
        <v>0</v>
      </c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R697" s="216" t="s">
        <v>313</v>
      </c>
      <c r="AT697" s="216" t="s">
        <v>252</v>
      </c>
      <c r="AU697" s="216" t="s">
        <v>86</v>
      </c>
      <c r="AY697" s="18" t="s">
        <v>149</v>
      </c>
      <c r="BE697" s="217">
        <f>IF(N697="základní",J697,0)</f>
        <v>0</v>
      </c>
      <c r="BF697" s="217">
        <f>IF(N697="snížená",J697,0)</f>
        <v>0</v>
      </c>
      <c r="BG697" s="217">
        <f>IF(N697="zákl. přenesená",J697,0)</f>
        <v>0</v>
      </c>
      <c r="BH697" s="217">
        <f>IF(N697="sníž. přenesená",J697,0)</f>
        <v>0</v>
      </c>
      <c r="BI697" s="217">
        <f>IF(N697="nulová",J697,0)</f>
        <v>0</v>
      </c>
      <c r="BJ697" s="18" t="s">
        <v>148</v>
      </c>
      <c r="BK697" s="217">
        <f>ROUND(I697*H697,2)</f>
        <v>0</v>
      </c>
      <c r="BL697" s="18" t="s">
        <v>239</v>
      </c>
      <c r="BM697" s="216" t="s">
        <v>1514</v>
      </c>
    </row>
    <row r="698" spans="1:47" s="2" customFormat="1" ht="12">
      <c r="A698" s="39"/>
      <c r="B698" s="40"/>
      <c r="C698" s="41"/>
      <c r="D698" s="218" t="s">
        <v>155</v>
      </c>
      <c r="E698" s="41"/>
      <c r="F698" s="219" t="s">
        <v>1513</v>
      </c>
      <c r="G698" s="41"/>
      <c r="H698" s="41"/>
      <c r="I698" s="220"/>
      <c r="J698" s="41"/>
      <c r="K698" s="41"/>
      <c r="L698" s="45"/>
      <c r="M698" s="221"/>
      <c r="N698" s="222"/>
      <c r="O698" s="85"/>
      <c r="P698" s="85"/>
      <c r="Q698" s="85"/>
      <c r="R698" s="85"/>
      <c r="S698" s="85"/>
      <c r="T698" s="86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T698" s="18" t="s">
        <v>155</v>
      </c>
      <c r="AU698" s="18" t="s">
        <v>86</v>
      </c>
    </row>
    <row r="699" spans="1:65" s="2" customFormat="1" ht="16.5" customHeight="1">
      <c r="A699" s="39"/>
      <c r="B699" s="40"/>
      <c r="C699" s="205" t="s">
        <v>1181</v>
      </c>
      <c r="D699" s="205" t="s">
        <v>151</v>
      </c>
      <c r="E699" s="206" t="s">
        <v>1515</v>
      </c>
      <c r="F699" s="207" t="s">
        <v>1516</v>
      </c>
      <c r="G699" s="208" t="s">
        <v>232</v>
      </c>
      <c r="H699" s="209">
        <v>1</v>
      </c>
      <c r="I699" s="210"/>
      <c r="J699" s="211">
        <f>ROUND(I699*H699,2)</f>
        <v>0</v>
      </c>
      <c r="K699" s="207" t="s">
        <v>37</v>
      </c>
      <c r="L699" s="45"/>
      <c r="M699" s="212" t="s">
        <v>37</v>
      </c>
      <c r="N699" s="213" t="s">
        <v>50</v>
      </c>
      <c r="O699" s="85"/>
      <c r="P699" s="214">
        <f>O699*H699</f>
        <v>0</v>
      </c>
      <c r="Q699" s="214">
        <v>0</v>
      </c>
      <c r="R699" s="214">
        <f>Q699*H699</f>
        <v>0</v>
      </c>
      <c r="S699" s="214">
        <v>0</v>
      </c>
      <c r="T699" s="215">
        <f>S699*H699</f>
        <v>0</v>
      </c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R699" s="216" t="s">
        <v>239</v>
      </c>
      <c r="AT699" s="216" t="s">
        <v>151</v>
      </c>
      <c r="AU699" s="216" t="s">
        <v>86</v>
      </c>
      <c r="AY699" s="18" t="s">
        <v>149</v>
      </c>
      <c r="BE699" s="217">
        <f>IF(N699="základní",J699,0)</f>
        <v>0</v>
      </c>
      <c r="BF699" s="217">
        <f>IF(N699="snížená",J699,0)</f>
        <v>0</v>
      </c>
      <c r="BG699" s="217">
        <f>IF(N699="zákl. přenesená",J699,0)</f>
        <v>0</v>
      </c>
      <c r="BH699" s="217">
        <f>IF(N699="sníž. přenesená",J699,0)</f>
        <v>0</v>
      </c>
      <c r="BI699" s="217">
        <f>IF(N699="nulová",J699,0)</f>
        <v>0</v>
      </c>
      <c r="BJ699" s="18" t="s">
        <v>148</v>
      </c>
      <c r="BK699" s="217">
        <f>ROUND(I699*H699,2)</f>
        <v>0</v>
      </c>
      <c r="BL699" s="18" t="s">
        <v>239</v>
      </c>
      <c r="BM699" s="216" t="s">
        <v>1517</v>
      </c>
    </row>
    <row r="700" spans="1:47" s="2" customFormat="1" ht="12">
      <c r="A700" s="39"/>
      <c r="B700" s="40"/>
      <c r="C700" s="41"/>
      <c r="D700" s="218" t="s">
        <v>155</v>
      </c>
      <c r="E700" s="41"/>
      <c r="F700" s="219" t="s">
        <v>1516</v>
      </c>
      <c r="G700" s="41"/>
      <c r="H700" s="41"/>
      <c r="I700" s="220"/>
      <c r="J700" s="41"/>
      <c r="K700" s="41"/>
      <c r="L700" s="45"/>
      <c r="M700" s="221"/>
      <c r="N700" s="222"/>
      <c r="O700" s="85"/>
      <c r="P700" s="85"/>
      <c r="Q700" s="85"/>
      <c r="R700" s="85"/>
      <c r="S700" s="85"/>
      <c r="T700" s="86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T700" s="18" t="s">
        <v>155</v>
      </c>
      <c r="AU700" s="18" t="s">
        <v>86</v>
      </c>
    </row>
    <row r="701" spans="1:65" s="2" customFormat="1" ht="16.5" customHeight="1">
      <c r="A701" s="39"/>
      <c r="B701" s="40"/>
      <c r="C701" s="205" t="s">
        <v>1518</v>
      </c>
      <c r="D701" s="205" t="s">
        <v>151</v>
      </c>
      <c r="E701" s="206" t="s">
        <v>1519</v>
      </c>
      <c r="F701" s="207" t="s">
        <v>1520</v>
      </c>
      <c r="G701" s="208" t="s">
        <v>232</v>
      </c>
      <c r="H701" s="209">
        <v>1</v>
      </c>
      <c r="I701" s="210"/>
      <c r="J701" s="211">
        <f>ROUND(I701*H701,2)</f>
        <v>0</v>
      </c>
      <c r="K701" s="207" t="s">
        <v>37</v>
      </c>
      <c r="L701" s="45"/>
      <c r="M701" s="212" t="s">
        <v>37</v>
      </c>
      <c r="N701" s="213" t="s">
        <v>50</v>
      </c>
      <c r="O701" s="85"/>
      <c r="P701" s="214">
        <f>O701*H701</f>
        <v>0</v>
      </c>
      <c r="Q701" s="214">
        <v>0</v>
      </c>
      <c r="R701" s="214">
        <f>Q701*H701</f>
        <v>0</v>
      </c>
      <c r="S701" s="214">
        <v>0</v>
      </c>
      <c r="T701" s="215">
        <f>S701*H701</f>
        <v>0</v>
      </c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R701" s="216" t="s">
        <v>239</v>
      </c>
      <c r="AT701" s="216" t="s">
        <v>151</v>
      </c>
      <c r="AU701" s="216" t="s">
        <v>86</v>
      </c>
      <c r="AY701" s="18" t="s">
        <v>149</v>
      </c>
      <c r="BE701" s="217">
        <f>IF(N701="základní",J701,0)</f>
        <v>0</v>
      </c>
      <c r="BF701" s="217">
        <f>IF(N701="snížená",J701,0)</f>
        <v>0</v>
      </c>
      <c r="BG701" s="217">
        <f>IF(N701="zákl. přenesená",J701,0)</f>
        <v>0</v>
      </c>
      <c r="BH701" s="217">
        <f>IF(N701="sníž. přenesená",J701,0)</f>
        <v>0</v>
      </c>
      <c r="BI701" s="217">
        <f>IF(N701="nulová",J701,0)</f>
        <v>0</v>
      </c>
      <c r="BJ701" s="18" t="s">
        <v>148</v>
      </c>
      <c r="BK701" s="217">
        <f>ROUND(I701*H701,2)</f>
        <v>0</v>
      </c>
      <c r="BL701" s="18" t="s">
        <v>239</v>
      </c>
      <c r="BM701" s="216" t="s">
        <v>1521</v>
      </c>
    </row>
    <row r="702" spans="1:47" s="2" customFormat="1" ht="12">
      <c r="A702" s="39"/>
      <c r="B702" s="40"/>
      <c r="C702" s="41"/>
      <c r="D702" s="218" t="s">
        <v>155</v>
      </c>
      <c r="E702" s="41"/>
      <c r="F702" s="219" t="s">
        <v>1520</v>
      </c>
      <c r="G702" s="41"/>
      <c r="H702" s="41"/>
      <c r="I702" s="220"/>
      <c r="J702" s="41"/>
      <c r="K702" s="41"/>
      <c r="L702" s="45"/>
      <c r="M702" s="221"/>
      <c r="N702" s="222"/>
      <c r="O702" s="85"/>
      <c r="P702" s="85"/>
      <c r="Q702" s="85"/>
      <c r="R702" s="85"/>
      <c r="S702" s="85"/>
      <c r="T702" s="86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T702" s="18" t="s">
        <v>155</v>
      </c>
      <c r="AU702" s="18" t="s">
        <v>86</v>
      </c>
    </row>
    <row r="703" spans="1:65" s="2" customFormat="1" ht="16.5" customHeight="1">
      <c r="A703" s="39"/>
      <c r="B703" s="40"/>
      <c r="C703" s="205" t="s">
        <v>1185</v>
      </c>
      <c r="D703" s="205" t="s">
        <v>151</v>
      </c>
      <c r="E703" s="206" t="s">
        <v>1522</v>
      </c>
      <c r="F703" s="207" t="s">
        <v>1523</v>
      </c>
      <c r="G703" s="208" t="s">
        <v>220</v>
      </c>
      <c r="H703" s="209">
        <v>28.8</v>
      </c>
      <c r="I703" s="210"/>
      <c r="J703" s="211">
        <f>ROUND(I703*H703,2)</f>
        <v>0</v>
      </c>
      <c r="K703" s="207" t="s">
        <v>37</v>
      </c>
      <c r="L703" s="45"/>
      <c r="M703" s="212" t="s">
        <v>37</v>
      </c>
      <c r="N703" s="213" t="s">
        <v>50</v>
      </c>
      <c r="O703" s="85"/>
      <c r="P703" s="214">
        <f>O703*H703</f>
        <v>0</v>
      </c>
      <c r="Q703" s="214">
        <v>0</v>
      </c>
      <c r="R703" s="214">
        <f>Q703*H703</f>
        <v>0</v>
      </c>
      <c r="S703" s="214">
        <v>0</v>
      </c>
      <c r="T703" s="215">
        <f>S703*H703</f>
        <v>0</v>
      </c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R703" s="216" t="s">
        <v>239</v>
      </c>
      <c r="AT703" s="216" t="s">
        <v>151</v>
      </c>
      <c r="AU703" s="216" t="s">
        <v>86</v>
      </c>
      <c r="AY703" s="18" t="s">
        <v>149</v>
      </c>
      <c r="BE703" s="217">
        <f>IF(N703="základní",J703,0)</f>
        <v>0</v>
      </c>
      <c r="BF703" s="217">
        <f>IF(N703="snížená",J703,0)</f>
        <v>0</v>
      </c>
      <c r="BG703" s="217">
        <f>IF(N703="zákl. přenesená",J703,0)</f>
        <v>0</v>
      </c>
      <c r="BH703" s="217">
        <f>IF(N703="sníž. přenesená",J703,0)</f>
        <v>0</v>
      </c>
      <c r="BI703" s="217">
        <f>IF(N703="nulová",J703,0)</f>
        <v>0</v>
      </c>
      <c r="BJ703" s="18" t="s">
        <v>148</v>
      </c>
      <c r="BK703" s="217">
        <f>ROUND(I703*H703,2)</f>
        <v>0</v>
      </c>
      <c r="BL703" s="18" t="s">
        <v>239</v>
      </c>
      <c r="BM703" s="216" t="s">
        <v>1524</v>
      </c>
    </row>
    <row r="704" spans="1:47" s="2" customFormat="1" ht="12">
      <c r="A704" s="39"/>
      <c r="B704" s="40"/>
      <c r="C704" s="41"/>
      <c r="D704" s="218" t="s">
        <v>155</v>
      </c>
      <c r="E704" s="41"/>
      <c r="F704" s="219" t="s">
        <v>1523</v>
      </c>
      <c r="G704" s="41"/>
      <c r="H704" s="41"/>
      <c r="I704" s="220"/>
      <c r="J704" s="41"/>
      <c r="K704" s="41"/>
      <c r="L704" s="45"/>
      <c r="M704" s="221"/>
      <c r="N704" s="222"/>
      <c r="O704" s="85"/>
      <c r="P704" s="85"/>
      <c r="Q704" s="85"/>
      <c r="R704" s="85"/>
      <c r="S704" s="85"/>
      <c r="T704" s="86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T704" s="18" t="s">
        <v>155</v>
      </c>
      <c r="AU704" s="18" t="s">
        <v>86</v>
      </c>
    </row>
    <row r="705" spans="1:65" s="2" customFormat="1" ht="16.5" customHeight="1">
      <c r="A705" s="39"/>
      <c r="B705" s="40"/>
      <c r="C705" s="205" t="s">
        <v>1525</v>
      </c>
      <c r="D705" s="205" t="s">
        <v>151</v>
      </c>
      <c r="E705" s="206" t="s">
        <v>1526</v>
      </c>
      <c r="F705" s="207" t="s">
        <v>1527</v>
      </c>
      <c r="G705" s="208" t="s">
        <v>220</v>
      </c>
      <c r="H705" s="209">
        <v>28.8</v>
      </c>
      <c r="I705" s="210"/>
      <c r="J705" s="211">
        <f>ROUND(I705*H705,2)</f>
        <v>0</v>
      </c>
      <c r="K705" s="207" t="s">
        <v>37</v>
      </c>
      <c r="L705" s="45"/>
      <c r="M705" s="212" t="s">
        <v>37</v>
      </c>
      <c r="N705" s="213" t="s">
        <v>50</v>
      </c>
      <c r="O705" s="85"/>
      <c r="P705" s="214">
        <f>O705*H705</f>
        <v>0</v>
      </c>
      <c r="Q705" s="214">
        <v>0</v>
      </c>
      <c r="R705" s="214">
        <f>Q705*H705</f>
        <v>0</v>
      </c>
      <c r="S705" s="214">
        <v>0</v>
      </c>
      <c r="T705" s="215">
        <f>S705*H705</f>
        <v>0</v>
      </c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R705" s="216" t="s">
        <v>239</v>
      </c>
      <c r="AT705" s="216" t="s">
        <v>151</v>
      </c>
      <c r="AU705" s="216" t="s">
        <v>86</v>
      </c>
      <c r="AY705" s="18" t="s">
        <v>149</v>
      </c>
      <c r="BE705" s="217">
        <f>IF(N705="základní",J705,0)</f>
        <v>0</v>
      </c>
      <c r="BF705" s="217">
        <f>IF(N705="snížená",J705,0)</f>
        <v>0</v>
      </c>
      <c r="BG705" s="217">
        <f>IF(N705="zákl. přenesená",J705,0)</f>
        <v>0</v>
      </c>
      <c r="BH705" s="217">
        <f>IF(N705="sníž. přenesená",J705,0)</f>
        <v>0</v>
      </c>
      <c r="BI705" s="217">
        <f>IF(N705="nulová",J705,0)</f>
        <v>0</v>
      </c>
      <c r="BJ705" s="18" t="s">
        <v>148</v>
      </c>
      <c r="BK705" s="217">
        <f>ROUND(I705*H705,2)</f>
        <v>0</v>
      </c>
      <c r="BL705" s="18" t="s">
        <v>239</v>
      </c>
      <c r="BM705" s="216" t="s">
        <v>1528</v>
      </c>
    </row>
    <row r="706" spans="1:47" s="2" customFormat="1" ht="12">
      <c r="A706" s="39"/>
      <c r="B706" s="40"/>
      <c r="C706" s="41"/>
      <c r="D706" s="218" t="s">
        <v>155</v>
      </c>
      <c r="E706" s="41"/>
      <c r="F706" s="219" t="s">
        <v>1527</v>
      </c>
      <c r="G706" s="41"/>
      <c r="H706" s="41"/>
      <c r="I706" s="220"/>
      <c r="J706" s="41"/>
      <c r="K706" s="41"/>
      <c r="L706" s="45"/>
      <c r="M706" s="221"/>
      <c r="N706" s="222"/>
      <c r="O706" s="85"/>
      <c r="P706" s="85"/>
      <c r="Q706" s="85"/>
      <c r="R706" s="85"/>
      <c r="S706" s="85"/>
      <c r="T706" s="86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T706" s="18" t="s">
        <v>155</v>
      </c>
      <c r="AU706" s="18" t="s">
        <v>86</v>
      </c>
    </row>
    <row r="707" spans="1:65" s="2" customFormat="1" ht="16.5" customHeight="1">
      <c r="A707" s="39"/>
      <c r="B707" s="40"/>
      <c r="C707" s="205" t="s">
        <v>1188</v>
      </c>
      <c r="D707" s="205" t="s">
        <v>151</v>
      </c>
      <c r="E707" s="206" t="s">
        <v>1529</v>
      </c>
      <c r="F707" s="207" t="s">
        <v>1530</v>
      </c>
      <c r="G707" s="208" t="s">
        <v>320</v>
      </c>
      <c r="H707" s="209">
        <v>1</v>
      </c>
      <c r="I707" s="210"/>
      <c r="J707" s="211">
        <f>ROUND(I707*H707,2)</f>
        <v>0</v>
      </c>
      <c r="K707" s="207" t="s">
        <v>37</v>
      </c>
      <c r="L707" s="45"/>
      <c r="M707" s="212" t="s">
        <v>37</v>
      </c>
      <c r="N707" s="213" t="s">
        <v>50</v>
      </c>
      <c r="O707" s="85"/>
      <c r="P707" s="214">
        <f>O707*H707</f>
        <v>0</v>
      </c>
      <c r="Q707" s="214">
        <v>0</v>
      </c>
      <c r="R707" s="214">
        <f>Q707*H707</f>
        <v>0</v>
      </c>
      <c r="S707" s="214">
        <v>0</v>
      </c>
      <c r="T707" s="215">
        <f>S707*H707</f>
        <v>0</v>
      </c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R707" s="216" t="s">
        <v>239</v>
      </c>
      <c r="AT707" s="216" t="s">
        <v>151</v>
      </c>
      <c r="AU707" s="216" t="s">
        <v>86</v>
      </c>
      <c r="AY707" s="18" t="s">
        <v>149</v>
      </c>
      <c r="BE707" s="217">
        <f>IF(N707="základní",J707,0)</f>
        <v>0</v>
      </c>
      <c r="BF707" s="217">
        <f>IF(N707="snížená",J707,0)</f>
        <v>0</v>
      </c>
      <c r="BG707" s="217">
        <f>IF(N707="zákl. přenesená",J707,0)</f>
        <v>0</v>
      </c>
      <c r="BH707" s="217">
        <f>IF(N707="sníž. přenesená",J707,0)</f>
        <v>0</v>
      </c>
      <c r="BI707" s="217">
        <f>IF(N707="nulová",J707,0)</f>
        <v>0</v>
      </c>
      <c r="BJ707" s="18" t="s">
        <v>148</v>
      </c>
      <c r="BK707" s="217">
        <f>ROUND(I707*H707,2)</f>
        <v>0</v>
      </c>
      <c r="BL707" s="18" t="s">
        <v>239</v>
      </c>
      <c r="BM707" s="216" t="s">
        <v>1531</v>
      </c>
    </row>
    <row r="708" spans="1:47" s="2" customFormat="1" ht="12">
      <c r="A708" s="39"/>
      <c r="B708" s="40"/>
      <c r="C708" s="41"/>
      <c r="D708" s="218" t="s">
        <v>155</v>
      </c>
      <c r="E708" s="41"/>
      <c r="F708" s="219" t="s">
        <v>1530</v>
      </c>
      <c r="G708" s="41"/>
      <c r="H708" s="41"/>
      <c r="I708" s="220"/>
      <c r="J708" s="41"/>
      <c r="K708" s="41"/>
      <c r="L708" s="45"/>
      <c r="M708" s="221"/>
      <c r="N708" s="222"/>
      <c r="O708" s="85"/>
      <c r="P708" s="85"/>
      <c r="Q708" s="85"/>
      <c r="R708" s="85"/>
      <c r="S708" s="85"/>
      <c r="T708" s="86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T708" s="18" t="s">
        <v>155</v>
      </c>
      <c r="AU708" s="18" t="s">
        <v>86</v>
      </c>
    </row>
    <row r="709" spans="1:65" s="2" customFormat="1" ht="16.5" customHeight="1">
      <c r="A709" s="39"/>
      <c r="B709" s="40"/>
      <c r="C709" s="205" t="s">
        <v>1532</v>
      </c>
      <c r="D709" s="205" t="s">
        <v>151</v>
      </c>
      <c r="E709" s="206" t="s">
        <v>1533</v>
      </c>
      <c r="F709" s="207" t="s">
        <v>1534</v>
      </c>
      <c r="G709" s="208" t="s">
        <v>320</v>
      </c>
      <c r="H709" s="209">
        <v>1</v>
      </c>
      <c r="I709" s="210"/>
      <c r="J709" s="211">
        <f>ROUND(I709*H709,2)</f>
        <v>0</v>
      </c>
      <c r="K709" s="207" t="s">
        <v>37</v>
      </c>
      <c r="L709" s="45"/>
      <c r="M709" s="212" t="s">
        <v>37</v>
      </c>
      <c r="N709" s="213" t="s">
        <v>50</v>
      </c>
      <c r="O709" s="85"/>
      <c r="P709" s="214">
        <f>O709*H709</f>
        <v>0</v>
      </c>
      <c r="Q709" s="214">
        <v>0</v>
      </c>
      <c r="R709" s="214">
        <f>Q709*H709</f>
        <v>0</v>
      </c>
      <c r="S709" s="214">
        <v>0</v>
      </c>
      <c r="T709" s="215">
        <f>S709*H709</f>
        <v>0</v>
      </c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R709" s="216" t="s">
        <v>239</v>
      </c>
      <c r="AT709" s="216" t="s">
        <v>151</v>
      </c>
      <c r="AU709" s="216" t="s">
        <v>86</v>
      </c>
      <c r="AY709" s="18" t="s">
        <v>149</v>
      </c>
      <c r="BE709" s="217">
        <f>IF(N709="základní",J709,0)</f>
        <v>0</v>
      </c>
      <c r="BF709" s="217">
        <f>IF(N709="snížená",J709,0)</f>
        <v>0</v>
      </c>
      <c r="BG709" s="217">
        <f>IF(N709="zákl. přenesená",J709,0)</f>
        <v>0</v>
      </c>
      <c r="BH709" s="217">
        <f>IF(N709="sníž. přenesená",J709,0)</f>
        <v>0</v>
      </c>
      <c r="BI709" s="217">
        <f>IF(N709="nulová",J709,0)</f>
        <v>0</v>
      </c>
      <c r="BJ709" s="18" t="s">
        <v>148</v>
      </c>
      <c r="BK709" s="217">
        <f>ROUND(I709*H709,2)</f>
        <v>0</v>
      </c>
      <c r="BL709" s="18" t="s">
        <v>239</v>
      </c>
      <c r="BM709" s="216" t="s">
        <v>1535</v>
      </c>
    </row>
    <row r="710" spans="1:47" s="2" customFormat="1" ht="12">
      <c r="A710" s="39"/>
      <c r="B710" s="40"/>
      <c r="C710" s="41"/>
      <c r="D710" s="218" t="s">
        <v>155</v>
      </c>
      <c r="E710" s="41"/>
      <c r="F710" s="219" t="s">
        <v>1534</v>
      </c>
      <c r="G710" s="41"/>
      <c r="H710" s="41"/>
      <c r="I710" s="220"/>
      <c r="J710" s="41"/>
      <c r="K710" s="41"/>
      <c r="L710" s="45"/>
      <c r="M710" s="221"/>
      <c r="N710" s="222"/>
      <c r="O710" s="85"/>
      <c r="P710" s="85"/>
      <c r="Q710" s="85"/>
      <c r="R710" s="85"/>
      <c r="S710" s="85"/>
      <c r="T710" s="86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T710" s="18" t="s">
        <v>155</v>
      </c>
      <c r="AU710" s="18" t="s">
        <v>86</v>
      </c>
    </row>
    <row r="711" spans="1:65" s="2" customFormat="1" ht="16.5" customHeight="1">
      <c r="A711" s="39"/>
      <c r="B711" s="40"/>
      <c r="C711" s="205" t="s">
        <v>1192</v>
      </c>
      <c r="D711" s="205" t="s">
        <v>151</v>
      </c>
      <c r="E711" s="206" t="s">
        <v>1536</v>
      </c>
      <c r="F711" s="207" t="s">
        <v>1537</v>
      </c>
      <c r="G711" s="208" t="s">
        <v>232</v>
      </c>
      <c r="H711" s="209">
        <v>1</v>
      </c>
      <c r="I711" s="210"/>
      <c r="J711" s="211">
        <f>ROUND(I711*H711,2)</f>
        <v>0</v>
      </c>
      <c r="K711" s="207" t="s">
        <v>37</v>
      </c>
      <c r="L711" s="45"/>
      <c r="M711" s="212" t="s">
        <v>37</v>
      </c>
      <c r="N711" s="213" t="s">
        <v>50</v>
      </c>
      <c r="O711" s="85"/>
      <c r="P711" s="214">
        <f>O711*H711</f>
        <v>0</v>
      </c>
      <c r="Q711" s="214">
        <v>0</v>
      </c>
      <c r="R711" s="214">
        <f>Q711*H711</f>
        <v>0</v>
      </c>
      <c r="S711" s="214">
        <v>0</v>
      </c>
      <c r="T711" s="215">
        <f>S711*H711</f>
        <v>0</v>
      </c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R711" s="216" t="s">
        <v>239</v>
      </c>
      <c r="AT711" s="216" t="s">
        <v>151</v>
      </c>
      <c r="AU711" s="216" t="s">
        <v>86</v>
      </c>
      <c r="AY711" s="18" t="s">
        <v>149</v>
      </c>
      <c r="BE711" s="217">
        <f>IF(N711="základní",J711,0)</f>
        <v>0</v>
      </c>
      <c r="BF711" s="217">
        <f>IF(N711="snížená",J711,0)</f>
        <v>0</v>
      </c>
      <c r="BG711" s="217">
        <f>IF(N711="zákl. přenesená",J711,0)</f>
        <v>0</v>
      </c>
      <c r="BH711" s="217">
        <f>IF(N711="sníž. přenesená",J711,0)</f>
        <v>0</v>
      </c>
      <c r="BI711" s="217">
        <f>IF(N711="nulová",J711,0)</f>
        <v>0</v>
      </c>
      <c r="BJ711" s="18" t="s">
        <v>148</v>
      </c>
      <c r="BK711" s="217">
        <f>ROUND(I711*H711,2)</f>
        <v>0</v>
      </c>
      <c r="BL711" s="18" t="s">
        <v>239</v>
      </c>
      <c r="BM711" s="216" t="s">
        <v>1538</v>
      </c>
    </row>
    <row r="712" spans="1:47" s="2" customFormat="1" ht="12">
      <c r="A712" s="39"/>
      <c r="B712" s="40"/>
      <c r="C712" s="41"/>
      <c r="D712" s="218" t="s">
        <v>155</v>
      </c>
      <c r="E712" s="41"/>
      <c r="F712" s="219" t="s">
        <v>1537</v>
      </c>
      <c r="G712" s="41"/>
      <c r="H712" s="41"/>
      <c r="I712" s="220"/>
      <c r="J712" s="41"/>
      <c r="K712" s="41"/>
      <c r="L712" s="45"/>
      <c r="M712" s="221"/>
      <c r="N712" s="222"/>
      <c r="O712" s="85"/>
      <c r="P712" s="85"/>
      <c r="Q712" s="85"/>
      <c r="R712" s="85"/>
      <c r="S712" s="85"/>
      <c r="T712" s="86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T712" s="18" t="s">
        <v>155</v>
      </c>
      <c r="AU712" s="18" t="s">
        <v>86</v>
      </c>
    </row>
    <row r="713" spans="1:65" s="2" customFormat="1" ht="16.5" customHeight="1">
      <c r="A713" s="39"/>
      <c r="B713" s="40"/>
      <c r="C713" s="205" t="s">
        <v>1539</v>
      </c>
      <c r="D713" s="205" t="s">
        <v>151</v>
      </c>
      <c r="E713" s="206" t="s">
        <v>1540</v>
      </c>
      <c r="F713" s="207" t="s">
        <v>1541</v>
      </c>
      <c r="G713" s="208" t="s">
        <v>232</v>
      </c>
      <c r="H713" s="209">
        <v>1</v>
      </c>
      <c r="I713" s="210"/>
      <c r="J713" s="211">
        <f>ROUND(I713*H713,2)</f>
        <v>0</v>
      </c>
      <c r="K713" s="207" t="s">
        <v>37</v>
      </c>
      <c r="L713" s="45"/>
      <c r="M713" s="212" t="s">
        <v>37</v>
      </c>
      <c r="N713" s="213" t="s">
        <v>50</v>
      </c>
      <c r="O713" s="85"/>
      <c r="P713" s="214">
        <f>O713*H713</f>
        <v>0</v>
      </c>
      <c r="Q713" s="214">
        <v>0</v>
      </c>
      <c r="R713" s="214">
        <f>Q713*H713</f>
        <v>0</v>
      </c>
      <c r="S713" s="214">
        <v>0</v>
      </c>
      <c r="T713" s="215">
        <f>S713*H713</f>
        <v>0</v>
      </c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R713" s="216" t="s">
        <v>239</v>
      </c>
      <c r="AT713" s="216" t="s">
        <v>151</v>
      </c>
      <c r="AU713" s="216" t="s">
        <v>86</v>
      </c>
      <c r="AY713" s="18" t="s">
        <v>149</v>
      </c>
      <c r="BE713" s="217">
        <f>IF(N713="základní",J713,0)</f>
        <v>0</v>
      </c>
      <c r="BF713" s="217">
        <f>IF(N713="snížená",J713,0)</f>
        <v>0</v>
      </c>
      <c r="BG713" s="217">
        <f>IF(N713="zákl. přenesená",J713,0)</f>
        <v>0</v>
      </c>
      <c r="BH713" s="217">
        <f>IF(N713="sníž. přenesená",J713,0)</f>
        <v>0</v>
      </c>
      <c r="BI713" s="217">
        <f>IF(N713="nulová",J713,0)</f>
        <v>0</v>
      </c>
      <c r="BJ713" s="18" t="s">
        <v>148</v>
      </c>
      <c r="BK713" s="217">
        <f>ROUND(I713*H713,2)</f>
        <v>0</v>
      </c>
      <c r="BL713" s="18" t="s">
        <v>239</v>
      </c>
      <c r="BM713" s="216" t="s">
        <v>1542</v>
      </c>
    </row>
    <row r="714" spans="1:47" s="2" customFormat="1" ht="12">
      <c r="A714" s="39"/>
      <c r="B714" s="40"/>
      <c r="C714" s="41"/>
      <c r="D714" s="218" t="s">
        <v>155</v>
      </c>
      <c r="E714" s="41"/>
      <c r="F714" s="219" t="s">
        <v>1541</v>
      </c>
      <c r="G714" s="41"/>
      <c r="H714" s="41"/>
      <c r="I714" s="220"/>
      <c r="J714" s="41"/>
      <c r="K714" s="41"/>
      <c r="L714" s="45"/>
      <c r="M714" s="221"/>
      <c r="N714" s="222"/>
      <c r="O714" s="85"/>
      <c r="P714" s="85"/>
      <c r="Q714" s="85"/>
      <c r="R714" s="85"/>
      <c r="S714" s="85"/>
      <c r="T714" s="86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T714" s="18" t="s">
        <v>155</v>
      </c>
      <c r="AU714" s="18" t="s">
        <v>86</v>
      </c>
    </row>
    <row r="715" spans="1:65" s="2" customFormat="1" ht="16.5" customHeight="1">
      <c r="A715" s="39"/>
      <c r="B715" s="40"/>
      <c r="C715" s="205" t="s">
        <v>1195</v>
      </c>
      <c r="D715" s="205" t="s">
        <v>151</v>
      </c>
      <c r="E715" s="206" t="s">
        <v>1543</v>
      </c>
      <c r="F715" s="207" t="s">
        <v>1544</v>
      </c>
      <c r="G715" s="208" t="s">
        <v>232</v>
      </c>
      <c r="H715" s="209">
        <v>3</v>
      </c>
      <c r="I715" s="210"/>
      <c r="J715" s="211">
        <f>ROUND(I715*H715,2)</f>
        <v>0</v>
      </c>
      <c r="K715" s="207" t="s">
        <v>37</v>
      </c>
      <c r="L715" s="45"/>
      <c r="M715" s="212" t="s">
        <v>37</v>
      </c>
      <c r="N715" s="213" t="s">
        <v>50</v>
      </c>
      <c r="O715" s="85"/>
      <c r="P715" s="214">
        <f>O715*H715</f>
        <v>0</v>
      </c>
      <c r="Q715" s="214">
        <v>0</v>
      </c>
      <c r="R715" s="214">
        <f>Q715*H715</f>
        <v>0</v>
      </c>
      <c r="S715" s="214">
        <v>0</v>
      </c>
      <c r="T715" s="215">
        <f>S715*H715</f>
        <v>0</v>
      </c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R715" s="216" t="s">
        <v>239</v>
      </c>
      <c r="AT715" s="216" t="s">
        <v>151</v>
      </c>
      <c r="AU715" s="216" t="s">
        <v>86</v>
      </c>
      <c r="AY715" s="18" t="s">
        <v>149</v>
      </c>
      <c r="BE715" s="217">
        <f>IF(N715="základní",J715,0)</f>
        <v>0</v>
      </c>
      <c r="BF715" s="217">
        <f>IF(N715="snížená",J715,0)</f>
        <v>0</v>
      </c>
      <c r="BG715" s="217">
        <f>IF(N715="zákl. přenesená",J715,0)</f>
        <v>0</v>
      </c>
      <c r="BH715" s="217">
        <f>IF(N715="sníž. přenesená",J715,0)</f>
        <v>0</v>
      </c>
      <c r="BI715" s="217">
        <f>IF(N715="nulová",J715,0)</f>
        <v>0</v>
      </c>
      <c r="BJ715" s="18" t="s">
        <v>148</v>
      </c>
      <c r="BK715" s="217">
        <f>ROUND(I715*H715,2)</f>
        <v>0</v>
      </c>
      <c r="BL715" s="18" t="s">
        <v>239</v>
      </c>
      <c r="BM715" s="216" t="s">
        <v>1545</v>
      </c>
    </row>
    <row r="716" spans="1:47" s="2" customFormat="1" ht="12">
      <c r="A716" s="39"/>
      <c r="B716" s="40"/>
      <c r="C716" s="41"/>
      <c r="D716" s="218" t="s">
        <v>155</v>
      </c>
      <c r="E716" s="41"/>
      <c r="F716" s="219" t="s">
        <v>1546</v>
      </c>
      <c r="G716" s="41"/>
      <c r="H716" s="41"/>
      <c r="I716" s="220"/>
      <c r="J716" s="41"/>
      <c r="K716" s="41"/>
      <c r="L716" s="45"/>
      <c r="M716" s="221"/>
      <c r="N716" s="222"/>
      <c r="O716" s="85"/>
      <c r="P716" s="85"/>
      <c r="Q716" s="85"/>
      <c r="R716" s="85"/>
      <c r="S716" s="85"/>
      <c r="T716" s="86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T716" s="18" t="s">
        <v>155</v>
      </c>
      <c r="AU716" s="18" t="s">
        <v>86</v>
      </c>
    </row>
    <row r="717" spans="1:65" s="2" customFormat="1" ht="16.5" customHeight="1">
      <c r="A717" s="39"/>
      <c r="B717" s="40"/>
      <c r="C717" s="205" t="s">
        <v>1547</v>
      </c>
      <c r="D717" s="205" t="s">
        <v>151</v>
      </c>
      <c r="E717" s="206" t="s">
        <v>1548</v>
      </c>
      <c r="F717" s="207" t="s">
        <v>1549</v>
      </c>
      <c r="G717" s="208" t="s">
        <v>232</v>
      </c>
      <c r="H717" s="209">
        <v>1</v>
      </c>
      <c r="I717" s="210"/>
      <c r="J717" s="211">
        <f>ROUND(I717*H717,2)</f>
        <v>0</v>
      </c>
      <c r="K717" s="207" t="s">
        <v>37</v>
      </c>
      <c r="L717" s="45"/>
      <c r="M717" s="212" t="s">
        <v>37</v>
      </c>
      <c r="N717" s="213" t="s">
        <v>50</v>
      </c>
      <c r="O717" s="85"/>
      <c r="P717" s="214">
        <f>O717*H717</f>
        <v>0</v>
      </c>
      <c r="Q717" s="214">
        <v>0</v>
      </c>
      <c r="R717" s="214">
        <f>Q717*H717</f>
        <v>0</v>
      </c>
      <c r="S717" s="214">
        <v>0</v>
      </c>
      <c r="T717" s="215">
        <f>S717*H717</f>
        <v>0</v>
      </c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R717" s="216" t="s">
        <v>239</v>
      </c>
      <c r="AT717" s="216" t="s">
        <v>151</v>
      </c>
      <c r="AU717" s="216" t="s">
        <v>86</v>
      </c>
      <c r="AY717" s="18" t="s">
        <v>149</v>
      </c>
      <c r="BE717" s="217">
        <f>IF(N717="základní",J717,0)</f>
        <v>0</v>
      </c>
      <c r="BF717" s="217">
        <f>IF(N717="snížená",J717,0)</f>
        <v>0</v>
      </c>
      <c r="BG717" s="217">
        <f>IF(N717="zákl. přenesená",J717,0)</f>
        <v>0</v>
      </c>
      <c r="BH717" s="217">
        <f>IF(N717="sníž. přenesená",J717,0)</f>
        <v>0</v>
      </c>
      <c r="BI717" s="217">
        <f>IF(N717="nulová",J717,0)</f>
        <v>0</v>
      </c>
      <c r="BJ717" s="18" t="s">
        <v>148</v>
      </c>
      <c r="BK717" s="217">
        <f>ROUND(I717*H717,2)</f>
        <v>0</v>
      </c>
      <c r="BL717" s="18" t="s">
        <v>239</v>
      </c>
      <c r="BM717" s="216" t="s">
        <v>1550</v>
      </c>
    </row>
    <row r="718" spans="1:47" s="2" customFormat="1" ht="12">
      <c r="A718" s="39"/>
      <c r="B718" s="40"/>
      <c r="C718" s="41"/>
      <c r="D718" s="218" t="s">
        <v>155</v>
      </c>
      <c r="E718" s="41"/>
      <c r="F718" s="219" t="s">
        <v>1549</v>
      </c>
      <c r="G718" s="41"/>
      <c r="H718" s="41"/>
      <c r="I718" s="220"/>
      <c r="J718" s="41"/>
      <c r="K718" s="41"/>
      <c r="L718" s="45"/>
      <c r="M718" s="221"/>
      <c r="N718" s="222"/>
      <c r="O718" s="85"/>
      <c r="P718" s="85"/>
      <c r="Q718" s="85"/>
      <c r="R718" s="85"/>
      <c r="S718" s="85"/>
      <c r="T718" s="86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T718" s="18" t="s">
        <v>155</v>
      </c>
      <c r="AU718" s="18" t="s">
        <v>86</v>
      </c>
    </row>
    <row r="719" spans="1:65" s="2" customFormat="1" ht="16.5" customHeight="1">
      <c r="A719" s="39"/>
      <c r="B719" s="40"/>
      <c r="C719" s="205" t="s">
        <v>1200</v>
      </c>
      <c r="D719" s="205" t="s">
        <v>151</v>
      </c>
      <c r="E719" s="206" t="s">
        <v>1551</v>
      </c>
      <c r="F719" s="207" t="s">
        <v>1552</v>
      </c>
      <c r="G719" s="208" t="s">
        <v>154</v>
      </c>
      <c r="H719" s="209">
        <v>1</v>
      </c>
      <c r="I719" s="210"/>
      <c r="J719" s="211">
        <f>ROUND(I719*H719,2)</f>
        <v>0</v>
      </c>
      <c r="K719" s="207" t="s">
        <v>37</v>
      </c>
      <c r="L719" s="45"/>
      <c r="M719" s="212" t="s">
        <v>37</v>
      </c>
      <c r="N719" s="213" t="s">
        <v>50</v>
      </c>
      <c r="O719" s="85"/>
      <c r="P719" s="214">
        <f>O719*H719</f>
        <v>0</v>
      </c>
      <c r="Q719" s="214">
        <v>0</v>
      </c>
      <c r="R719" s="214">
        <f>Q719*H719</f>
        <v>0</v>
      </c>
      <c r="S719" s="214">
        <v>0</v>
      </c>
      <c r="T719" s="215">
        <f>S719*H719</f>
        <v>0</v>
      </c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R719" s="216" t="s">
        <v>239</v>
      </c>
      <c r="AT719" s="216" t="s">
        <v>151</v>
      </c>
      <c r="AU719" s="216" t="s">
        <v>86</v>
      </c>
      <c r="AY719" s="18" t="s">
        <v>149</v>
      </c>
      <c r="BE719" s="217">
        <f>IF(N719="základní",J719,0)</f>
        <v>0</v>
      </c>
      <c r="BF719" s="217">
        <f>IF(N719="snížená",J719,0)</f>
        <v>0</v>
      </c>
      <c r="BG719" s="217">
        <f>IF(N719="zákl. přenesená",J719,0)</f>
        <v>0</v>
      </c>
      <c r="BH719" s="217">
        <f>IF(N719="sníž. přenesená",J719,0)</f>
        <v>0</v>
      </c>
      <c r="BI719" s="217">
        <f>IF(N719="nulová",J719,0)</f>
        <v>0</v>
      </c>
      <c r="BJ719" s="18" t="s">
        <v>148</v>
      </c>
      <c r="BK719" s="217">
        <f>ROUND(I719*H719,2)</f>
        <v>0</v>
      </c>
      <c r="BL719" s="18" t="s">
        <v>239</v>
      </c>
      <c r="BM719" s="216" t="s">
        <v>1553</v>
      </c>
    </row>
    <row r="720" spans="1:47" s="2" customFormat="1" ht="12">
      <c r="A720" s="39"/>
      <c r="B720" s="40"/>
      <c r="C720" s="41"/>
      <c r="D720" s="218" t="s">
        <v>155</v>
      </c>
      <c r="E720" s="41"/>
      <c r="F720" s="219" t="s">
        <v>1552</v>
      </c>
      <c r="G720" s="41"/>
      <c r="H720" s="41"/>
      <c r="I720" s="220"/>
      <c r="J720" s="41"/>
      <c r="K720" s="41"/>
      <c r="L720" s="45"/>
      <c r="M720" s="221"/>
      <c r="N720" s="222"/>
      <c r="O720" s="85"/>
      <c r="P720" s="85"/>
      <c r="Q720" s="85"/>
      <c r="R720" s="85"/>
      <c r="S720" s="85"/>
      <c r="T720" s="86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T720" s="18" t="s">
        <v>155</v>
      </c>
      <c r="AU720" s="18" t="s">
        <v>86</v>
      </c>
    </row>
    <row r="721" spans="1:65" s="2" customFormat="1" ht="16.5" customHeight="1">
      <c r="A721" s="39"/>
      <c r="B721" s="40"/>
      <c r="C721" s="205" t="s">
        <v>1554</v>
      </c>
      <c r="D721" s="205" t="s">
        <v>151</v>
      </c>
      <c r="E721" s="206" t="s">
        <v>1555</v>
      </c>
      <c r="F721" s="207" t="s">
        <v>1556</v>
      </c>
      <c r="G721" s="208" t="s">
        <v>232</v>
      </c>
      <c r="H721" s="209">
        <v>1</v>
      </c>
      <c r="I721" s="210"/>
      <c r="J721" s="211">
        <f>ROUND(I721*H721,2)</f>
        <v>0</v>
      </c>
      <c r="K721" s="207" t="s">
        <v>37</v>
      </c>
      <c r="L721" s="45"/>
      <c r="M721" s="212" t="s">
        <v>37</v>
      </c>
      <c r="N721" s="213" t="s">
        <v>50</v>
      </c>
      <c r="O721" s="85"/>
      <c r="P721" s="214">
        <f>O721*H721</f>
        <v>0</v>
      </c>
      <c r="Q721" s="214">
        <v>0</v>
      </c>
      <c r="R721" s="214">
        <f>Q721*H721</f>
        <v>0</v>
      </c>
      <c r="S721" s="214">
        <v>0</v>
      </c>
      <c r="T721" s="215">
        <f>S721*H721</f>
        <v>0</v>
      </c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R721" s="216" t="s">
        <v>239</v>
      </c>
      <c r="AT721" s="216" t="s">
        <v>151</v>
      </c>
      <c r="AU721" s="216" t="s">
        <v>86</v>
      </c>
      <c r="AY721" s="18" t="s">
        <v>149</v>
      </c>
      <c r="BE721" s="217">
        <f>IF(N721="základní",J721,0)</f>
        <v>0</v>
      </c>
      <c r="BF721" s="217">
        <f>IF(N721="snížená",J721,0)</f>
        <v>0</v>
      </c>
      <c r="BG721" s="217">
        <f>IF(N721="zákl. přenesená",J721,0)</f>
        <v>0</v>
      </c>
      <c r="BH721" s="217">
        <f>IF(N721="sníž. přenesená",J721,0)</f>
        <v>0</v>
      </c>
      <c r="BI721" s="217">
        <f>IF(N721="nulová",J721,0)</f>
        <v>0</v>
      </c>
      <c r="BJ721" s="18" t="s">
        <v>148</v>
      </c>
      <c r="BK721" s="217">
        <f>ROUND(I721*H721,2)</f>
        <v>0</v>
      </c>
      <c r="BL721" s="18" t="s">
        <v>239</v>
      </c>
      <c r="BM721" s="216" t="s">
        <v>1557</v>
      </c>
    </row>
    <row r="722" spans="1:47" s="2" customFormat="1" ht="12">
      <c r="A722" s="39"/>
      <c r="B722" s="40"/>
      <c r="C722" s="41"/>
      <c r="D722" s="218" t="s">
        <v>155</v>
      </c>
      <c r="E722" s="41"/>
      <c r="F722" s="219" t="s">
        <v>1556</v>
      </c>
      <c r="G722" s="41"/>
      <c r="H722" s="41"/>
      <c r="I722" s="220"/>
      <c r="J722" s="41"/>
      <c r="K722" s="41"/>
      <c r="L722" s="45"/>
      <c r="M722" s="221"/>
      <c r="N722" s="222"/>
      <c r="O722" s="85"/>
      <c r="P722" s="85"/>
      <c r="Q722" s="85"/>
      <c r="R722" s="85"/>
      <c r="S722" s="85"/>
      <c r="T722" s="86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T722" s="18" t="s">
        <v>155</v>
      </c>
      <c r="AU722" s="18" t="s">
        <v>86</v>
      </c>
    </row>
    <row r="723" spans="1:65" s="2" customFormat="1" ht="16.5" customHeight="1">
      <c r="A723" s="39"/>
      <c r="B723" s="40"/>
      <c r="C723" s="205" t="s">
        <v>1204</v>
      </c>
      <c r="D723" s="205" t="s">
        <v>151</v>
      </c>
      <c r="E723" s="206" t="s">
        <v>1558</v>
      </c>
      <c r="F723" s="207" t="s">
        <v>1559</v>
      </c>
      <c r="G723" s="208" t="s">
        <v>232</v>
      </c>
      <c r="H723" s="209">
        <v>1</v>
      </c>
      <c r="I723" s="210"/>
      <c r="J723" s="211">
        <f>ROUND(I723*H723,2)</f>
        <v>0</v>
      </c>
      <c r="K723" s="207" t="s">
        <v>37</v>
      </c>
      <c r="L723" s="45"/>
      <c r="M723" s="212" t="s">
        <v>37</v>
      </c>
      <c r="N723" s="213" t="s">
        <v>50</v>
      </c>
      <c r="O723" s="85"/>
      <c r="P723" s="214">
        <f>O723*H723</f>
        <v>0</v>
      </c>
      <c r="Q723" s="214">
        <v>0</v>
      </c>
      <c r="R723" s="214">
        <f>Q723*H723</f>
        <v>0</v>
      </c>
      <c r="S723" s="214">
        <v>0</v>
      </c>
      <c r="T723" s="215">
        <f>S723*H723</f>
        <v>0</v>
      </c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R723" s="216" t="s">
        <v>239</v>
      </c>
      <c r="AT723" s="216" t="s">
        <v>151</v>
      </c>
      <c r="AU723" s="216" t="s">
        <v>86</v>
      </c>
      <c r="AY723" s="18" t="s">
        <v>149</v>
      </c>
      <c r="BE723" s="217">
        <f>IF(N723="základní",J723,0)</f>
        <v>0</v>
      </c>
      <c r="BF723" s="217">
        <f>IF(N723="snížená",J723,0)</f>
        <v>0</v>
      </c>
      <c r="BG723" s="217">
        <f>IF(N723="zákl. přenesená",J723,0)</f>
        <v>0</v>
      </c>
      <c r="BH723" s="217">
        <f>IF(N723="sníž. přenesená",J723,0)</f>
        <v>0</v>
      </c>
      <c r="BI723" s="217">
        <f>IF(N723="nulová",J723,0)</f>
        <v>0</v>
      </c>
      <c r="BJ723" s="18" t="s">
        <v>148</v>
      </c>
      <c r="BK723" s="217">
        <f>ROUND(I723*H723,2)</f>
        <v>0</v>
      </c>
      <c r="BL723" s="18" t="s">
        <v>239</v>
      </c>
      <c r="BM723" s="216" t="s">
        <v>1560</v>
      </c>
    </row>
    <row r="724" spans="1:47" s="2" customFormat="1" ht="12">
      <c r="A724" s="39"/>
      <c r="B724" s="40"/>
      <c r="C724" s="41"/>
      <c r="D724" s="218" t="s">
        <v>155</v>
      </c>
      <c r="E724" s="41"/>
      <c r="F724" s="219" t="s">
        <v>1559</v>
      </c>
      <c r="G724" s="41"/>
      <c r="H724" s="41"/>
      <c r="I724" s="220"/>
      <c r="J724" s="41"/>
      <c r="K724" s="41"/>
      <c r="L724" s="45"/>
      <c r="M724" s="221"/>
      <c r="N724" s="222"/>
      <c r="O724" s="85"/>
      <c r="P724" s="85"/>
      <c r="Q724" s="85"/>
      <c r="R724" s="85"/>
      <c r="S724" s="85"/>
      <c r="T724" s="86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T724" s="18" t="s">
        <v>155</v>
      </c>
      <c r="AU724" s="18" t="s">
        <v>86</v>
      </c>
    </row>
    <row r="725" spans="1:65" s="2" customFormat="1" ht="16.5" customHeight="1">
      <c r="A725" s="39"/>
      <c r="B725" s="40"/>
      <c r="C725" s="205" t="s">
        <v>1561</v>
      </c>
      <c r="D725" s="205" t="s">
        <v>151</v>
      </c>
      <c r="E725" s="206" t="s">
        <v>1562</v>
      </c>
      <c r="F725" s="207" t="s">
        <v>1563</v>
      </c>
      <c r="G725" s="208" t="s">
        <v>232</v>
      </c>
      <c r="H725" s="209">
        <v>8</v>
      </c>
      <c r="I725" s="210"/>
      <c r="J725" s="211">
        <f>ROUND(I725*H725,2)</f>
        <v>0</v>
      </c>
      <c r="K725" s="207" t="s">
        <v>37</v>
      </c>
      <c r="L725" s="45"/>
      <c r="M725" s="212" t="s">
        <v>37</v>
      </c>
      <c r="N725" s="213" t="s">
        <v>50</v>
      </c>
      <c r="O725" s="85"/>
      <c r="P725" s="214">
        <f>O725*H725</f>
        <v>0</v>
      </c>
      <c r="Q725" s="214">
        <v>0</v>
      </c>
      <c r="R725" s="214">
        <f>Q725*H725</f>
        <v>0</v>
      </c>
      <c r="S725" s="214">
        <v>0</v>
      </c>
      <c r="T725" s="215">
        <f>S725*H725</f>
        <v>0</v>
      </c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R725" s="216" t="s">
        <v>239</v>
      </c>
      <c r="AT725" s="216" t="s">
        <v>151</v>
      </c>
      <c r="AU725" s="216" t="s">
        <v>86</v>
      </c>
      <c r="AY725" s="18" t="s">
        <v>149</v>
      </c>
      <c r="BE725" s="217">
        <f>IF(N725="základní",J725,0)</f>
        <v>0</v>
      </c>
      <c r="BF725" s="217">
        <f>IF(N725="snížená",J725,0)</f>
        <v>0</v>
      </c>
      <c r="BG725" s="217">
        <f>IF(N725="zákl. přenesená",J725,0)</f>
        <v>0</v>
      </c>
      <c r="BH725" s="217">
        <f>IF(N725="sníž. přenesená",J725,0)</f>
        <v>0</v>
      </c>
      <c r="BI725" s="217">
        <f>IF(N725="nulová",J725,0)</f>
        <v>0</v>
      </c>
      <c r="BJ725" s="18" t="s">
        <v>148</v>
      </c>
      <c r="BK725" s="217">
        <f>ROUND(I725*H725,2)</f>
        <v>0</v>
      </c>
      <c r="BL725" s="18" t="s">
        <v>239</v>
      </c>
      <c r="BM725" s="216" t="s">
        <v>1564</v>
      </c>
    </row>
    <row r="726" spans="1:47" s="2" customFormat="1" ht="12">
      <c r="A726" s="39"/>
      <c r="B726" s="40"/>
      <c r="C726" s="41"/>
      <c r="D726" s="218" t="s">
        <v>155</v>
      </c>
      <c r="E726" s="41"/>
      <c r="F726" s="219" t="s">
        <v>1563</v>
      </c>
      <c r="G726" s="41"/>
      <c r="H726" s="41"/>
      <c r="I726" s="220"/>
      <c r="J726" s="41"/>
      <c r="K726" s="41"/>
      <c r="L726" s="45"/>
      <c r="M726" s="221"/>
      <c r="N726" s="222"/>
      <c r="O726" s="85"/>
      <c r="P726" s="85"/>
      <c r="Q726" s="85"/>
      <c r="R726" s="85"/>
      <c r="S726" s="85"/>
      <c r="T726" s="86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T726" s="18" t="s">
        <v>155</v>
      </c>
      <c r="AU726" s="18" t="s">
        <v>86</v>
      </c>
    </row>
    <row r="727" spans="1:65" s="2" customFormat="1" ht="16.5" customHeight="1">
      <c r="A727" s="39"/>
      <c r="B727" s="40"/>
      <c r="C727" s="205" t="s">
        <v>1209</v>
      </c>
      <c r="D727" s="205" t="s">
        <v>151</v>
      </c>
      <c r="E727" s="206" t="s">
        <v>1565</v>
      </c>
      <c r="F727" s="207" t="s">
        <v>1566</v>
      </c>
      <c r="G727" s="208" t="s">
        <v>232</v>
      </c>
      <c r="H727" s="209">
        <v>1</v>
      </c>
      <c r="I727" s="210"/>
      <c r="J727" s="211">
        <f>ROUND(I727*H727,2)</f>
        <v>0</v>
      </c>
      <c r="K727" s="207" t="s">
        <v>37</v>
      </c>
      <c r="L727" s="45"/>
      <c r="M727" s="212" t="s">
        <v>37</v>
      </c>
      <c r="N727" s="213" t="s">
        <v>50</v>
      </c>
      <c r="O727" s="85"/>
      <c r="P727" s="214">
        <f>O727*H727</f>
        <v>0</v>
      </c>
      <c r="Q727" s="214">
        <v>0</v>
      </c>
      <c r="R727" s="214">
        <f>Q727*H727</f>
        <v>0</v>
      </c>
      <c r="S727" s="214">
        <v>0</v>
      </c>
      <c r="T727" s="215">
        <f>S727*H727</f>
        <v>0</v>
      </c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R727" s="216" t="s">
        <v>239</v>
      </c>
      <c r="AT727" s="216" t="s">
        <v>151</v>
      </c>
      <c r="AU727" s="216" t="s">
        <v>86</v>
      </c>
      <c r="AY727" s="18" t="s">
        <v>149</v>
      </c>
      <c r="BE727" s="217">
        <f>IF(N727="základní",J727,0)</f>
        <v>0</v>
      </c>
      <c r="BF727" s="217">
        <f>IF(N727="snížená",J727,0)</f>
        <v>0</v>
      </c>
      <c r="BG727" s="217">
        <f>IF(N727="zákl. přenesená",J727,0)</f>
        <v>0</v>
      </c>
      <c r="BH727" s="217">
        <f>IF(N727="sníž. přenesená",J727,0)</f>
        <v>0</v>
      </c>
      <c r="BI727" s="217">
        <f>IF(N727="nulová",J727,0)</f>
        <v>0</v>
      </c>
      <c r="BJ727" s="18" t="s">
        <v>148</v>
      </c>
      <c r="BK727" s="217">
        <f>ROUND(I727*H727,2)</f>
        <v>0</v>
      </c>
      <c r="BL727" s="18" t="s">
        <v>239</v>
      </c>
      <c r="BM727" s="216" t="s">
        <v>1567</v>
      </c>
    </row>
    <row r="728" spans="1:47" s="2" customFormat="1" ht="12">
      <c r="A728" s="39"/>
      <c r="B728" s="40"/>
      <c r="C728" s="41"/>
      <c r="D728" s="218" t="s">
        <v>155</v>
      </c>
      <c r="E728" s="41"/>
      <c r="F728" s="219" t="s">
        <v>1566</v>
      </c>
      <c r="G728" s="41"/>
      <c r="H728" s="41"/>
      <c r="I728" s="220"/>
      <c r="J728" s="41"/>
      <c r="K728" s="41"/>
      <c r="L728" s="45"/>
      <c r="M728" s="221"/>
      <c r="N728" s="222"/>
      <c r="O728" s="85"/>
      <c r="P728" s="85"/>
      <c r="Q728" s="85"/>
      <c r="R728" s="85"/>
      <c r="S728" s="85"/>
      <c r="T728" s="86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T728" s="18" t="s">
        <v>155</v>
      </c>
      <c r="AU728" s="18" t="s">
        <v>86</v>
      </c>
    </row>
    <row r="729" spans="1:65" s="2" customFormat="1" ht="16.5" customHeight="1">
      <c r="A729" s="39"/>
      <c r="B729" s="40"/>
      <c r="C729" s="205" t="s">
        <v>1568</v>
      </c>
      <c r="D729" s="205" t="s">
        <v>151</v>
      </c>
      <c r="E729" s="206" t="s">
        <v>1569</v>
      </c>
      <c r="F729" s="207" t="s">
        <v>1570</v>
      </c>
      <c r="G729" s="208" t="s">
        <v>232</v>
      </c>
      <c r="H729" s="209">
        <v>3</v>
      </c>
      <c r="I729" s="210"/>
      <c r="J729" s="211">
        <f>ROUND(I729*H729,2)</f>
        <v>0</v>
      </c>
      <c r="K729" s="207" t="s">
        <v>37</v>
      </c>
      <c r="L729" s="45"/>
      <c r="M729" s="212" t="s">
        <v>37</v>
      </c>
      <c r="N729" s="213" t="s">
        <v>50</v>
      </c>
      <c r="O729" s="85"/>
      <c r="P729" s="214">
        <f>O729*H729</f>
        <v>0</v>
      </c>
      <c r="Q729" s="214">
        <v>0</v>
      </c>
      <c r="R729" s="214">
        <f>Q729*H729</f>
        <v>0</v>
      </c>
      <c r="S729" s="214">
        <v>0</v>
      </c>
      <c r="T729" s="215">
        <f>S729*H729</f>
        <v>0</v>
      </c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R729" s="216" t="s">
        <v>239</v>
      </c>
      <c r="AT729" s="216" t="s">
        <v>151</v>
      </c>
      <c r="AU729" s="216" t="s">
        <v>86</v>
      </c>
      <c r="AY729" s="18" t="s">
        <v>149</v>
      </c>
      <c r="BE729" s="217">
        <f>IF(N729="základní",J729,0)</f>
        <v>0</v>
      </c>
      <c r="BF729" s="217">
        <f>IF(N729="snížená",J729,0)</f>
        <v>0</v>
      </c>
      <c r="BG729" s="217">
        <f>IF(N729="zákl. přenesená",J729,0)</f>
        <v>0</v>
      </c>
      <c r="BH729" s="217">
        <f>IF(N729="sníž. přenesená",J729,0)</f>
        <v>0</v>
      </c>
      <c r="BI729" s="217">
        <f>IF(N729="nulová",J729,0)</f>
        <v>0</v>
      </c>
      <c r="BJ729" s="18" t="s">
        <v>148</v>
      </c>
      <c r="BK729" s="217">
        <f>ROUND(I729*H729,2)</f>
        <v>0</v>
      </c>
      <c r="BL729" s="18" t="s">
        <v>239</v>
      </c>
      <c r="BM729" s="216" t="s">
        <v>1571</v>
      </c>
    </row>
    <row r="730" spans="1:47" s="2" customFormat="1" ht="12">
      <c r="A730" s="39"/>
      <c r="B730" s="40"/>
      <c r="C730" s="41"/>
      <c r="D730" s="218" t="s">
        <v>155</v>
      </c>
      <c r="E730" s="41"/>
      <c r="F730" s="219" t="s">
        <v>1570</v>
      </c>
      <c r="G730" s="41"/>
      <c r="H730" s="41"/>
      <c r="I730" s="220"/>
      <c r="J730" s="41"/>
      <c r="K730" s="41"/>
      <c r="L730" s="45"/>
      <c r="M730" s="221"/>
      <c r="N730" s="222"/>
      <c r="O730" s="85"/>
      <c r="P730" s="85"/>
      <c r="Q730" s="85"/>
      <c r="R730" s="85"/>
      <c r="S730" s="85"/>
      <c r="T730" s="86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T730" s="18" t="s">
        <v>155</v>
      </c>
      <c r="AU730" s="18" t="s">
        <v>86</v>
      </c>
    </row>
    <row r="731" spans="1:65" s="2" customFormat="1" ht="16.5" customHeight="1">
      <c r="A731" s="39"/>
      <c r="B731" s="40"/>
      <c r="C731" s="205" t="s">
        <v>1212</v>
      </c>
      <c r="D731" s="205" t="s">
        <v>151</v>
      </c>
      <c r="E731" s="206" t="s">
        <v>1572</v>
      </c>
      <c r="F731" s="207" t="s">
        <v>1573</v>
      </c>
      <c r="G731" s="208" t="s">
        <v>232</v>
      </c>
      <c r="H731" s="209">
        <v>1</v>
      </c>
      <c r="I731" s="210"/>
      <c r="J731" s="211">
        <f>ROUND(I731*H731,2)</f>
        <v>0</v>
      </c>
      <c r="K731" s="207" t="s">
        <v>37</v>
      </c>
      <c r="L731" s="45"/>
      <c r="M731" s="212" t="s">
        <v>37</v>
      </c>
      <c r="N731" s="213" t="s">
        <v>50</v>
      </c>
      <c r="O731" s="85"/>
      <c r="P731" s="214">
        <f>O731*H731</f>
        <v>0</v>
      </c>
      <c r="Q731" s="214">
        <v>0</v>
      </c>
      <c r="R731" s="214">
        <f>Q731*H731</f>
        <v>0</v>
      </c>
      <c r="S731" s="214">
        <v>0</v>
      </c>
      <c r="T731" s="215">
        <f>S731*H731</f>
        <v>0</v>
      </c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R731" s="216" t="s">
        <v>239</v>
      </c>
      <c r="AT731" s="216" t="s">
        <v>151</v>
      </c>
      <c r="AU731" s="216" t="s">
        <v>86</v>
      </c>
      <c r="AY731" s="18" t="s">
        <v>149</v>
      </c>
      <c r="BE731" s="217">
        <f>IF(N731="základní",J731,0)</f>
        <v>0</v>
      </c>
      <c r="BF731" s="217">
        <f>IF(N731="snížená",J731,0)</f>
        <v>0</v>
      </c>
      <c r="BG731" s="217">
        <f>IF(N731="zákl. přenesená",J731,0)</f>
        <v>0</v>
      </c>
      <c r="BH731" s="217">
        <f>IF(N731="sníž. přenesená",J731,0)</f>
        <v>0</v>
      </c>
      <c r="BI731" s="217">
        <f>IF(N731="nulová",J731,0)</f>
        <v>0</v>
      </c>
      <c r="BJ731" s="18" t="s">
        <v>148</v>
      </c>
      <c r="BK731" s="217">
        <f>ROUND(I731*H731,2)</f>
        <v>0</v>
      </c>
      <c r="BL731" s="18" t="s">
        <v>239</v>
      </c>
      <c r="BM731" s="216" t="s">
        <v>1574</v>
      </c>
    </row>
    <row r="732" spans="1:47" s="2" customFormat="1" ht="12">
      <c r="A732" s="39"/>
      <c r="B732" s="40"/>
      <c r="C732" s="41"/>
      <c r="D732" s="218" t="s">
        <v>155</v>
      </c>
      <c r="E732" s="41"/>
      <c r="F732" s="219" t="s">
        <v>1573</v>
      </c>
      <c r="G732" s="41"/>
      <c r="H732" s="41"/>
      <c r="I732" s="220"/>
      <c r="J732" s="41"/>
      <c r="K732" s="41"/>
      <c r="L732" s="45"/>
      <c r="M732" s="221"/>
      <c r="N732" s="222"/>
      <c r="O732" s="85"/>
      <c r="P732" s="85"/>
      <c r="Q732" s="85"/>
      <c r="R732" s="85"/>
      <c r="S732" s="85"/>
      <c r="T732" s="86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T732" s="18" t="s">
        <v>155</v>
      </c>
      <c r="AU732" s="18" t="s">
        <v>86</v>
      </c>
    </row>
    <row r="733" spans="1:65" s="2" customFormat="1" ht="16.5" customHeight="1">
      <c r="A733" s="39"/>
      <c r="B733" s="40"/>
      <c r="C733" s="205" t="s">
        <v>1575</v>
      </c>
      <c r="D733" s="205" t="s">
        <v>151</v>
      </c>
      <c r="E733" s="206" t="s">
        <v>1576</v>
      </c>
      <c r="F733" s="207" t="s">
        <v>1577</v>
      </c>
      <c r="G733" s="208" t="s">
        <v>232</v>
      </c>
      <c r="H733" s="209">
        <v>1</v>
      </c>
      <c r="I733" s="210"/>
      <c r="J733" s="211">
        <f>ROUND(I733*H733,2)</f>
        <v>0</v>
      </c>
      <c r="K733" s="207" t="s">
        <v>37</v>
      </c>
      <c r="L733" s="45"/>
      <c r="M733" s="212" t="s">
        <v>37</v>
      </c>
      <c r="N733" s="213" t="s">
        <v>50</v>
      </c>
      <c r="O733" s="85"/>
      <c r="P733" s="214">
        <f>O733*H733</f>
        <v>0</v>
      </c>
      <c r="Q733" s="214">
        <v>0</v>
      </c>
      <c r="R733" s="214">
        <f>Q733*H733</f>
        <v>0</v>
      </c>
      <c r="S733" s="214">
        <v>0</v>
      </c>
      <c r="T733" s="215">
        <f>S733*H733</f>
        <v>0</v>
      </c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R733" s="216" t="s">
        <v>239</v>
      </c>
      <c r="AT733" s="216" t="s">
        <v>151</v>
      </c>
      <c r="AU733" s="216" t="s">
        <v>86</v>
      </c>
      <c r="AY733" s="18" t="s">
        <v>149</v>
      </c>
      <c r="BE733" s="217">
        <f>IF(N733="základní",J733,0)</f>
        <v>0</v>
      </c>
      <c r="BF733" s="217">
        <f>IF(N733="snížená",J733,0)</f>
        <v>0</v>
      </c>
      <c r="BG733" s="217">
        <f>IF(N733="zákl. přenesená",J733,0)</f>
        <v>0</v>
      </c>
      <c r="BH733" s="217">
        <f>IF(N733="sníž. přenesená",J733,0)</f>
        <v>0</v>
      </c>
      <c r="BI733" s="217">
        <f>IF(N733="nulová",J733,0)</f>
        <v>0</v>
      </c>
      <c r="BJ733" s="18" t="s">
        <v>148</v>
      </c>
      <c r="BK733" s="217">
        <f>ROUND(I733*H733,2)</f>
        <v>0</v>
      </c>
      <c r="BL733" s="18" t="s">
        <v>239</v>
      </c>
      <c r="BM733" s="216" t="s">
        <v>1578</v>
      </c>
    </row>
    <row r="734" spans="1:47" s="2" customFormat="1" ht="12">
      <c r="A734" s="39"/>
      <c r="B734" s="40"/>
      <c r="C734" s="41"/>
      <c r="D734" s="218" t="s">
        <v>155</v>
      </c>
      <c r="E734" s="41"/>
      <c r="F734" s="219" t="s">
        <v>1577</v>
      </c>
      <c r="G734" s="41"/>
      <c r="H734" s="41"/>
      <c r="I734" s="220"/>
      <c r="J734" s="41"/>
      <c r="K734" s="41"/>
      <c r="L734" s="45"/>
      <c r="M734" s="221"/>
      <c r="N734" s="222"/>
      <c r="O734" s="85"/>
      <c r="P734" s="85"/>
      <c r="Q734" s="85"/>
      <c r="R734" s="85"/>
      <c r="S734" s="85"/>
      <c r="T734" s="86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T734" s="18" t="s">
        <v>155</v>
      </c>
      <c r="AU734" s="18" t="s">
        <v>86</v>
      </c>
    </row>
    <row r="735" spans="1:65" s="2" customFormat="1" ht="16.5" customHeight="1">
      <c r="A735" s="39"/>
      <c r="B735" s="40"/>
      <c r="C735" s="205" t="s">
        <v>1217</v>
      </c>
      <c r="D735" s="205" t="s">
        <v>151</v>
      </c>
      <c r="E735" s="206" t="s">
        <v>1579</v>
      </c>
      <c r="F735" s="207" t="s">
        <v>1580</v>
      </c>
      <c r="G735" s="208" t="s">
        <v>232</v>
      </c>
      <c r="H735" s="209">
        <v>1</v>
      </c>
      <c r="I735" s="210"/>
      <c r="J735" s="211">
        <f>ROUND(I735*H735,2)</f>
        <v>0</v>
      </c>
      <c r="K735" s="207" t="s">
        <v>37</v>
      </c>
      <c r="L735" s="45"/>
      <c r="M735" s="212" t="s">
        <v>37</v>
      </c>
      <c r="N735" s="213" t="s">
        <v>50</v>
      </c>
      <c r="O735" s="85"/>
      <c r="P735" s="214">
        <f>O735*H735</f>
        <v>0</v>
      </c>
      <c r="Q735" s="214">
        <v>0</v>
      </c>
      <c r="R735" s="214">
        <f>Q735*H735</f>
        <v>0</v>
      </c>
      <c r="S735" s="214">
        <v>0</v>
      </c>
      <c r="T735" s="215">
        <f>S735*H735</f>
        <v>0</v>
      </c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R735" s="216" t="s">
        <v>239</v>
      </c>
      <c r="AT735" s="216" t="s">
        <v>151</v>
      </c>
      <c r="AU735" s="216" t="s">
        <v>86</v>
      </c>
      <c r="AY735" s="18" t="s">
        <v>149</v>
      </c>
      <c r="BE735" s="217">
        <f>IF(N735="základní",J735,0)</f>
        <v>0</v>
      </c>
      <c r="BF735" s="217">
        <f>IF(N735="snížená",J735,0)</f>
        <v>0</v>
      </c>
      <c r="BG735" s="217">
        <f>IF(N735="zákl. přenesená",J735,0)</f>
        <v>0</v>
      </c>
      <c r="BH735" s="217">
        <f>IF(N735="sníž. přenesená",J735,0)</f>
        <v>0</v>
      </c>
      <c r="BI735" s="217">
        <f>IF(N735="nulová",J735,0)</f>
        <v>0</v>
      </c>
      <c r="BJ735" s="18" t="s">
        <v>148</v>
      </c>
      <c r="BK735" s="217">
        <f>ROUND(I735*H735,2)</f>
        <v>0</v>
      </c>
      <c r="BL735" s="18" t="s">
        <v>239</v>
      </c>
      <c r="BM735" s="216" t="s">
        <v>1581</v>
      </c>
    </row>
    <row r="736" spans="1:47" s="2" customFormat="1" ht="12">
      <c r="A736" s="39"/>
      <c r="B736" s="40"/>
      <c r="C736" s="41"/>
      <c r="D736" s="218" t="s">
        <v>155</v>
      </c>
      <c r="E736" s="41"/>
      <c r="F736" s="219" t="s">
        <v>1580</v>
      </c>
      <c r="G736" s="41"/>
      <c r="H736" s="41"/>
      <c r="I736" s="220"/>
      <c r="J736" s="41"/>
      <c r="K736" s="41"/>
      <c r="L736" s="45"/>
      <c r="M736" s="221"/>
      <c r="N736" s="222"/>
      <c r="O736" s="85"/>
      <c r="P736" s="85"/>
      <c r="Q736" s="85"/>
      <c r="R736" s="85"/>
      <c r="S736" s="85"/>
      <c r="T736" s="86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T736" s="18" t="s">
        <v>155</v>
      </c>
      <c r="AU736" s="18" t="s">
        <v>86</v>
      </c>
    </row>
    <row r="737" spans="1:65" s="2" customFormat="1" ht="16.5" customHeight="1">
      <c r="A737" s="39"/>
      <c r="B737" s="40"/>
      <c r="C737" s="249" t="s">
        <v>1582</v>
      </c>
      <c r="D737" s="249" t="s">
        <v>252</v>
      </c>
      <c r="E737" s="250" t="s">
        <v>1583</v>
      </c>
      <c r="F737" s="251" t="s">
        <v>1584</v>
      </c>
      <c r="G737" s="252" t="s">
        <v>154</v>
      </c>
      <c r="H737" s="253">
        <v>1</v>
      </c>
      <c r="I737" s="254"/>
      <c r="J737" s="255">
        <f>ROUND(I737*H737,2)</f>
        <v>0</v>
      </c>
      <c r="K737" s="251" t="s">
        <v>37</v>
      </c>
      <c r="L737" s="256"/>
      <c r="M737" s="257" t="s">
        <v>37</v>
      </c>
      <c r="N737" s="258" t="s">
        <v>50</v>
      </c>
      <c r="O737" s="85"/>
      <c r="P737" s="214">
        <f>O737*H737</f>
        <v>0</v>
      </c>
      <c r="Q737" s="214">
        <v>0</v>
      </c>
      <c r="R737" s="214">
        <f>Q737*H737</f>
        <v>0</v>
      </c>
      <c r="S737" s="214">
        <v>0</v>
      </c>
      <c r="T737" s="215">
        <f>S737*H737</f>
        <v>0</v>
      </c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R737" s="216" t="s">
        <v>313</v>
      </c>
      <c r="AT737" s="216" t="s">
        <v>252</v>
      </c>
      <c r="AU737" s="216" t="s">
        <v>86</v>
      </c>
      <c r="AY737" s="18" t="s">
        <v>149</v>
      </c>
      <c r="BE737" s="217">
        <f>IF(N737="základní",J737,0)</f>
        <v>0</v>
      </c>
      <c r="BF737" s="217">
        <f>IF(N737="snížená",J737,0)</f>
        <v>0</v>
      </c>
      <c r="BG737" s="217">
        <f>IF(N737="zákl. přenesená",J737,0)</f>
        <v>0</v>
      </c>
      <c r="BH737" s="217">
        <f>IF(N737="sníž. přenesená",J737,0)</f>
        <v>0</v>
      </c>
      <c r="BI737" s="217">
        <f>IF(N737="nulová",J737,0)</f>
        <v>0</v>
      </c>
      <c r="BJ737" s="18" t="s">
        <v>148</v>
      </c>
      <c r="BK737" s="217">
        <f>ROUND(I737*H737,2)</f>
        <v>0</v>
      </c>
      <c r="BL737" s="18" t="s">
        <v>239</v>
      </c>
      <c r="BM737" s="216" t="s">
        <v>1585</v>
      </c>
    </row>
    <row r="738" spans="1:47" s="2" customFormat="1" ht="12">
      <c r="A738" s="39"/>
      <c r="B738" s="40"/>
      <c r="C738" s="41"/>
      <c r="D738" s="218" t="s">
        <v>155</v>
      </c>
      <c r="E738" s="41"/>
      <c r="F738" s="219" t="s">
        <v>1584</v>
      </c>
      <c r="G738" s="41"/>
      <c r="H738" s="41"/>
      <c r="I738" s="220"/>
      <c r="J738" s="41"/>
      <c r="K738" s="41"/>
      <c r="L738" s="45"/>
      <c r="M738" s="221"/>
      <c r="N738" s="222"/>
      <c r="O738" s="85"/>
      <c r="P738" s="85"/>
      <c r="Q738" s="85"/>
      <c r="R738" s="85"/>
      <c r="S738" s="85"/>
      <c r="T738" s="86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T738" s="18" t="s">
        <v>155</v>
      </c>
      <c r="AU738" s="18" t="s">
        <v>86</v>
      </c>
    </row>
    <row r="739" spans="1:65" s="2" customFormat="1" ht="16.5" customHeight="1">
      <c r="A739" s="39"/>
      <c r="B739" s="40"/>
      <c r="C739" s="205" t="s">
        <v>1221</v>
      </c>
      <c r="D739" s="205" t="s">
        <v>151</v>
      </c>
      <c r="E739" s="206" t="s">
        <v>1586</v>
      </c>
      <c r="F739" s="207" t="s">
        <v>1587</v>
      </c>
      <c r="G739" s="208" t="s">
        <v>220</v>
      </c>
      <c r="H739" s="209">
        <v>2.1</v>
      </c>
      <c r="I739" s="210"/>
      <c r="J739" s="211">
        <f>ROUND(I739*H739,2)</f>
        <v>0</v>
      </c>
      <c r="K739" s="207" t="s">
        <v>37</v>
      </c>
      <c r="L739" s="45"/>
      <c r="M739" s="212" t="s">
        <v>37</v>
      </c>
      <c r="N739" s="213" t="s">
        <v>50</v>
      </c>
      <c r="O739" s="85"/>
      <c r="P739" s="214">
        <f>O739*H739</f>
        <v>0</v>
      </c>
      <c r="Q739" s="214">
        <v>0</v>
      </c>
      <c r="R739" s="214">
        <f>Q739*H739</f>
        <v>0</v>
      </c>
      <c r="S739" s="214">
        <v>0</v>
      </c>
      <c r="T739" s="215">
        <f>S739*H739</f>
        <v>0</v>
      </c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R739" s="216" t="s">
        <v>239</v>
      </c>
      <c r="AT739" s="216" t="s">
        <v>151</v>
      </c>
      <c r="AU739" s="216" t="s">
        <v>86</v>
      </c>
      <c r="AY739" s="18" t="s">
        <v>149</v>
      </c>
      <c r="BE739" s="217">
        <f>IF(N739="základní",J739,0)</f>
        <v>0</v>
      </c>
      <c r="BF739" s="217">
        <f>IF(N739="snížená",J739,0)</f>
        <v>0</v>
      </c>
      <c r="BG739" s="217">
        <f>IF(N739="zákl. přenesená",J739,0)</f>
        <v>0</v>
      </c>
      <c r="BH739" s="217">
        <f>IF(N739="sníž. přenesená",J739,0)</f>
        <v>0</v>
      </c>
      <c r="BI739" s="217">
        <f>IF(N739="nulová",J739,0)</f>
        <v>0</v>
      </c>
      <c r="BJ739" s="18" t="s">
        <v>148</v>
      </c>
      <c r="BK739" s="217">
        <f>ROUND(I739*H739,2)</f>
        <v>0</v>
      </c>
      <c r="BL739" s="18" t="s">
        <v>239</v>
      </c>
      <c r="BM739" s="216" t="s">
        <v>1588</v>
      </c>
    </row>
    <row r="740" spans="1:47" s="2" customFormat="1" ht="12">
      <c r="A740" s="39"/>
      <c r="B740" s="40"/>
      <c r="C740" s="41"/>
      <c r="D740" s="218" t="s">
        <v>155</v>
      </c>
      <c r="E740" s="41"/>
      <c r="F740" s="219" t="s">
        <v>1587</v>
      </c>
      <c r="G740" s="41"/>
      <c r="H740" s="41"/>
      <c r="I740" s="220"/>
      <c r="J740" s="41"/>
      <c r="K740" s="41"/>
      <c r="L740" s="45"/>
      <c r="M740" s="221"/>
      <c r="N740" s="222"/>
      <c r="O740" s="85"/>
      <c r="P740" s="85"/>
      <c r="Q740" s="85"/>
      <c r="R740" s="85"/>
      <c r="S740" s="85"/>
      <c r="T740" s="86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T740" s="18" t="s">
        <v>155</v>
      </c>
      <c r="AU740" s="18" t="s">
        <v>86</v>
      </c>
    </row>
    <row r="741" spans="1:65" s="2" customFormat="1" ht="16.5" customHeight="1">
      <c r="A741" s="39"/>
      <c r="B741" s="40"/>
      <c r="C741" s="205" t="s">
        <v>1589</v>
      </c>
      <c r="D741" s="205" t="s">
        <v>151</v>
      </c>
      <c r="E741" s="206" t="s">
        <v>1590</v>
      </c>
      <c r="F741" s="207" t="s">
        <v>1591</v>
      </c>
      <c r="G741" s="208" t="s">
        <v>320</v>
      </c>
      <c r="H741" s="209">
        <v>1</v>
      </c>
      <c r="I741" s="210"/>
      <c r="J741" s="211">
        <f>ROUND(I741*H741,2)</f>
        <v>0</v>
      </c>
      <c r="K741" s="207" t="s">
        <v>37</v>
      </c>
      <c r="L741" s="45"/>
      <c r="M741" s="212" t="s">
        <v>37</v>
      </c>
      <c r="N741" s="213" t="s">
        <v>50</v>
      </c>
      <c r="O741" s="85"/>
      <c r="P741" s="214">
        <f>O741*H741</f>
        <v>0</v>
      </c>
      <c r="Q741" s="214">
        <v>0</v>
      </c>
      <c r="R741" s="214">
        <f>Q741*H741</f>
        <v>0</v>
      </c>
      <c r="S741" s="214">
        <v>0</v>
      </c>
      <c r="T741" s="215">
        <f>S741*H741</f>
        <v>0</v>
      </c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R741" s="216" t="s">
        <v>239</v>
      </c>
      <c r="AT741" s="216" t="s">
        <v>151</v>
      </c>
      <c r="AU741" s="216" t="s">
        <v>86</v>
      </c>
      <c r="AY741" s="18" t="s">
        <v>149</v>
      </c>
      <c r="BE741" s="217">
        <f>IF(N741="základní",J741,0)</f>
        <v>0</v>
      </c>
      <c r="BF741" s="217">
        <f>IF(N741="snížená",J741,0)</f>
        <v>0</v>
      </c>
      <c r="BG741" s="217">
        <f>IF(N741="zákl. přenesená",J741,0)</f>
        <v>0</v>
      </c>
      <c r="BH741" s="217">
        <f>IF(N741="sníž. přenesená",J741,0)</f>
        <v>0</v>
      </c>
      <c r="BI741" s="217">
        <f>IF(N741="nulová",J741,0)</f>
        <v>0</v>
      </c>
      <c r="BJ741" s="18" t="s">
        <v>148</v>
      </c>
      <c r="BK741" s="217">
        <f>ROUND(I741*H741,2)</f>
        <v>0</v>
      </c>
      <c r="BL741" s="18" t="s">
        <v>239</v>
      </c>
      <c r="BM741" s="216" t="s">
        <v>1592</v>
      </c>
    </row>
    <row r="742" spans="1:47" s="2" customFormat="1" ht="12">
      <c r="A742" s="39"/>
      <c r="B742" s="40"/>
      <c r="C742" s="41"/>
      <c r="D742" s="218" t="s">
        <v>155</v>
      </c>
      <c r="E742" s="41"/>
      <c r="F742" s="219" t="s">
        <v>1591</v>
      </c>
      <c r="G742" s="41"/>
      <c r="H742" s="41"/>
      <c r="I742" s="220"/>
      <c r="J742" s="41"/>
      <c r="K742" s="41"/>
      <c r="L742" s="45"/>
      <c r="M742" s="221"/>
      <c r="N742" s="222"/>
      <c r="O742" s="85"/>
      <c r="P742" s="85"/>
      <c r="Q742" s="85"/>
      <c r="R742" s="85"/>
      <c r="S742" s="85"/>
      <c r="T742" s="86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T742" s="18" t="s">
        <v>155</v>
      </c>
      <c r="AU742" s="18" t="s">
        <v>86</v>
      </c>
    </row>
    <row r="743" spans="1:65" s="2" customFormat="1" ht="16.5" customHeight="1">
      <c r="A743" s="39"/>
      <c r="B743" s="40"/>
      <c r="C743" s="205" t="s">
        <v>1225</v>
      </c>
      <c r="D743" s="205" t="s">
        <v>151</v>
      </c>
      <c r="E743" s="206" t="s">
        <v>1593</v>
      </c>
      <c r="F743" s="207" t="s">
        <v>1594</v>
      </c>
      <c r="G743" s="208" t="s">
        <v>320</v>
      </c>
      <c r="H743" s="209">
        <v>1</v>
      </c>
      <c r="I743" s="210"/>
      <c r="J743" s="211">
        <f>ROUND(I743*H743,2)</f>
        <v>0</v>
      </c>
      <c r="K743" s="207" t="s">
        <v>37</v>
      </c>
      <c r="L743" s="45"/>
      <c r="M743" s="212" t="s">
        <v>37</v>
      </c>
      <c r="N743" s="213" t="s">
        <v>50</v>
      </c>
      <c r="O743" s="85"/>
      <c r="P743" s="214">
        <f>O743*H743</f>
        <v>0</v>
      </c>
      <c r="Q743" s="214">
        <v>0</v>
      </c>
      <c r="R743" s="214">
        <f>Q743*H743</f>
        <v>0</v>
      </c>
      <c r="S743" s="214">
        <v>0</v>
      </c>
      <c r="T743" s="215">
        <f>S743*H743</f>
        <v>0</v>
      </c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R743" s="216" t="s">
        <v>239</v>
      </c>
      <c r="AT743" s="216" t="s">
        <v>151</v>
      </c>
      <c r="AU743" s="216" t="s">
        <v>86</v>
      </c>
      <c r="AY743" s="18" t="s">
        <v>149</v>
      </c>
      <c r="BE743" s="217">
        <f>IF(N743="základní",J743,0)</f>
        <v>0</v>
      </c>
      <c r="BF743" s="217">
        <f>IF(N743="snížená",J743,0)</f>
        <v>0</v>
      </c>
      <c r="BG743" s="217">
        <f>IF(N743="zákl. přenesená",J743,0)</f>
        <v>0</v>
      </c>
      <c r="BH743" s="217">
        <f>IF(N743="sníž. přenesená",J743,0)</f>
        <v>0</v>
      </c>
      <c r="BI743" s="217">
        <f>IF(N743="nulová",J743,0)</f>
        <v>0</v>
      </c>
      <c r="BJ743" s="18" t="s">
        <v>148</v>
      </c>
      <c r="BK743" s="217">
        <f>ROUND(I743*H743,2)</f>
        <v>0</v>
      </c>
      <c r="BL743" s="18" t="s">
        <v>239</v>
      </c>
      <c r="BM743" s="216" t="s">
        <v>1595</v>
      </c>
    </row>
    <row r="744" spans="1:47" s="2" customFormat="1" ht="12">
      <c r="A744" s="39"/>
      <c r="B744" s="40"/>
      <c r="C744" s="41"/>
      <c r="D744" s="218" t="s">
        <v>155</v>
      </c>
      <c r="E744" s="41"/>
      <c r="F744" s="219" t="s">
        <v>1594</v>
      </c>
      <c r="G744" s="41"/>
      <c r="H744" s="41"/>
      <c r="I744" s="220"/>
      <c r="J744" s="41"/>
      <c r="K744" s="41"/>
      <c r="L744" s="45"/>
      <c r="M744" s="221"/>
      <c r="N744" s="222"/>
      <c r="O744" s="85"/>
      <c r="P744" s="85"/>
      <c r="Q744" s="85"/>
      <c r="R744" s="85"/>
      <c r="S744" s="85"/>
      <c r="T744" s="86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T744" s="18" t="s">
        <v>155</v>
      </c>
      <c r="AU744" s="18" t="s">
        <v>86</v>
      </c>
    </row>
    <row r="745" spans="1:65" s="2" customFormat="1" ht="21.75" customHeight="1">
      <c r="A745" s="39"/>
      <c r="B745" s="40"/>
      <c r="C745" s="205" t="s">
        <v>1596</v>
      </c>
      <c r="D745" s="205" t="s">
        <v>151</v>
      </c>
      <c r="E745" s="206" t="s">
        <v>1597</v>
      </c>
      <c r="F745" s="207" t="s">
        <v>1598</v>
      </c>
      <c r="G745" s="208" t="s">
        <v>220</v>
      </c>
      <c r="H745" s="209">
        <v>93.69</v>
      </c>
      <c r="I745" s="210"/>
      <c r="J745" s="211">
        <f>ROUND(I745*H745,2)</f>
        <v>0</v>
      </c>
      <c r="K745" s="207" t="s">
        <v>37</v>
      </c>
      <c r="L745" s="45"/>
      <c r="M745" s="212" t="s">
        <v>37</v>
      </c>
      <c r="N745" s="213" t="s">
        <v>50</v>
      </c>
      <c r="O745" s="85"/>
      <c r="P745" s="214">
        <f>O745*H745</f>
        <v>0</v>
      </c>
      <c r="Q745" s="214">
        <v>0</v>
      </c>
      <c r="R745" s="214">
        <f>Q745*H745</f>
        <v>0</v>
      </c>
      <c r="S745" s="214">
        <v>0</v>
      </c>
      <c r="T745" s="215">
        <f>S745*H745</f>
        <v>0</v>
      </c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R745" s="216" t="s">
        <v>239</v>
      </c>
      <c r="AT745" s="216" t="s">
        <v>151</v>
      </c>
      <c r="AU745" s="216" t="s">
        <v>86</v>
      </c>
      <c r="AY745" s="18" t="s">
        <v>149</v>
      </c>
      <c r="BE745" s="217">
        <f>IF(N745="základní",J745,0)</f>
        <v>0</v>
      </c>
      <c r="BF745" s="217">
        <f>IF(N745="snížená",J745,0)</f>
        <v>0</v>
      </c>
      <c r="BG745" s="217">
        <f>IF(N745="zákl. přenesená",J745,0)</f>
        <v>0</v>
      </c>
      <c r="BH745" s="217">
        <f>IF(N745="sníž. přenesená",J745,0)</f>
        <v>0</v>
      </c>
      <c r="BI745" s="217">
        <f>IF(N745="nulová",J745,0)</f>
        <v>0</v>
      </c>
      <c r="BJ745" s="18" t="s">
        <v>148</v>
      </c>
      <c r="BK745" s="217">
        <f>ROUND(I745*H745,2)</f>
        <v>0</v>
      </c>
      <c r="BL745" s="18" t="s">
        <v>239</v>
      </c>
      <c r="BM745" s="216" t="s">
        <v>1599</v>
      </c>
    </row>
    <row r="746" spans="1:47" s="2" customFormat="1" ht="12">
      <c r="A746" s="39"/>
      <c r="B746" s="40"/>
      <c r="C746" s="41"/>
      <c r="D746" s="218" t="s">
        <v>155</v>
      </c>
      <c r="E746" s="41"/>
      <c r="F746" s="219" t="s">
        <v>1598</v>
      </c>
      <c r="G746" s="41"/>
      <c r="H746" s="41"/>
      <c r="I746" s="220"/>
      <c r="J746" s="41"/>
      <c r="K746" s="41"/>
      <c r="L746" s="45"/>
      <c r="M746" s="221"/>
      <c r="N746" s="222"/>
      <c r="O746" s="85"/>
      <c r="P746" s="85"/>
      <c r="Q746" s="85"/>
      <c r="R746" s="85"/>
      <c r="S746" s="85"/>
      <c r="T746" s="86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T746" s="18" t="s">
        <v>155</v>
      </c>
      <c r="AU746" s="18" t="s">
        <v>86</v>
      </c>
    </row>
    <row r="747" spans="1:65" s="2" customFormat="1" ht="16.5" customHeight="1">
      <c r="A747" s="39"/>
      <c r="B747" s="40"/>
      <c r="C747" s="205" t="s">
        <v>1229</v>
      </c>
      <c r="D747" s="205" t="s">
        <v>151</v>
      </c>
      <c r="E747" s="206" t="s">
        <v>1600</v>
      </c>
      <c r="F747" s="207" t="s">
        <v>1601</v>
      </c>
      <c r="G747" s="208" t="s">
        <v>232</v>
      </c>
      <c r="H747" s="209">
        <v>120</v>
      </c>
      <c r="I747" s="210"/>
      <c r="J747" s="211">
        <f>ROUND(I747*H747,2)</f>
        <v>0</v>
      </c>
      <c r="K747" s="207" t="s">
        <v>37</v>
      </c>
      <c r="L747" s="45"/>
      <c r="M747" s="212" t="s">
        <v>37</v>
      </c>
      <c r="N747" s="213" t="s">
        <v>50</v>
      </c>
      <c r="O747" s="85"/>
      <c r="P747" s="214">
        <f>O747*H747</f>
        <v>0</v>
      </c>
      <c r="Q747" s="214">
        <v>0</v>
      </c>
      <c r="R747" s="214">
        <f>Q747*H747</f>
        <v>0</v>
      </c>
      <c r="S747" s="214">
        <v>0</v>
      </c>
      <c r="T747" s="215">
        <f>S747*H747</f>
        <v>0</v>
      </c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R747" s="216" t="s">
        <v>239</v>
      </c>
      <c r="AT747" s="216" t="s">
        <v>151</v>
      </c>
      <c r="AU747" s="216" t="s">
        <v>86</v>
      </c>
      <c r="AY747" s="18" t="s">
        <v>149</v>
      </c>
      <c r="BE747" s="217">
        <f>IF(N747="základní",J747,0)</f>
        <v>0</v>
      </c>
      <c r="BF747" s="217">
        <f>IF(N747="snížená",J747,0)</f>
        <v>0</v>
      </c>
      <c r="BG747" s="217">
        <f>IF(N747="zákl. přenesená",J747,0)</f>
        <v>0</v>
      </c>
      <c r="BH747" s="217">
        <f>IF(N747="sníž. přenesená",J747,0)</f>
        <v>0</v>
      </c>
      <c r="BI747" s="217">
        <f>IF(N747="nulová",J747,0)</f>
        <v>0</v>
      </c>
      <c r="BJ747" s="18" t="s">
        <v>148</v>
      </c>
      <c r="BK747" s="217">
        <f>ROUND(I747*H747,2)</f>
        <v>0</v>
      </c>
      <c r="BL747" s="18" t="s">
        <v>239</v>
      </c>
      <c r="BM747" s="216" t="s">
        <v>1602</v>
      </c>
    </row>
    <row r="748" spans="1:47" s="2" customFormat="1" ht="12">
      <c r="A748" s="39"/>
      <c r="B748" s="40"/>
      <c r="C748" s="41"/>
      <c r="D748" s="218" t="s">
        <v>155</v>
      </c>
      <c r="E748" s="41"/>
      <c r="F748" s="219" t="s">
        <v>1601</v>
      </c>
      <c r="G748" s="41"/>
      <c r="H748" s="41"/>
      <c r="I748" s="220"/>
      <c r="J748" s="41"/>
      <c r="K748" s="41"/>
      <c r="L748" s="45"/>
      <c r="M748" s="221"/>
      <c r="N748" s="222"/>
      <c r="O748" s="85"/>
      <c r="P748" s="85"/>
      <c r="Q748" s="85"/>
      <c r="R748" s="85"/>
      <c r="S748" s="85"/>
      <c r="T748" s="86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T748" s="18" t="s">
        <v>155</v>
      </c>
      <c r="AU748" s="18" t="s">
        <v>86</v>
      </c>
    </row>
    <row r="749" spans="1:65" s="2" customFormat="1" ht="16.5" customHeight="1">
      <c r="A749" s="39"/>
      <c r="B749" s="40"/>
      <c r="C749" s="205" t="s">
        <v>1603</v>
      </c>
      <c r="D749" s="205" t="s">
        <v>151</v>
      </c>
      <c r="E749" s="206" t="s">
        <v>1604</v>
      </c>
      <c r="F749" s="207" t="s">
        <v>1605</v>
      </c>
      <c r="G749" s="208" t="s">
        <v>232</v>
      </c>
      <c r="H749" s="209">
        <v>8</v>
      </c>
      <c r="I749" s="210"/>
      <c r="J749" s="211">
        <f>ROUND(I749*H749,2)</f>
        <v>0</v>
      </c>
      <c r="K749" s="207" t="s">
        <v>37</v>
      </c>
      <c r="L749" s="45"/>
      <c r="M749" s="212" t="s">
        <v>37</v>
      </c>
      <c r="N749" s="213" t="s">
        <v>50</v>
      </c>
      <c r="O749" s="85"/>
      <c r="P749" s="214">
        <f>O749*H749</f>
        <v>0</v>
      </c>
      <c r="Q749" s="214">
        <v>0</v>
      </c>
      <c r="R749" s="214">
        <f>Q749*H749</f>
        <v>0</v>
      </c>
      <c r="S749" s="214">
        <v>0</v>
      </c>
      <c r="T749" s="215">
        <f>S749*H749</f>
        <v>0</v>
      </c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R749" s="216" t="s">
        <v>239</v>
      </c>
      <c r="AT749" s="216" t="s">
        <v>151</v>
      </c>
      <c r="AU749" s="216" t="s">
        <v>86</v>
      </c>
      <c r="AY749" s="18" t="s">
        <v>149</v>
      </c>
      <c r="BE749" s="217">
        <f>IF(N749="základní",J749,0)</f>
        <v>0</v>
      </c>
      <c r="BF749" s="217">
        <f>IF(N749="snížená",J749,0)</f>
        <v>0</v>
      </c>
      <c r="BG749" s="217">
        <f>IF(N749="zákl. přenesená",J749,0)</f>
        <v>0</v>
      </c>
      <c r="BH749" s="217">
        <f>IF(N749="sníž. přenesená",J749,0)</f>
        <v>0</v>
      </c>
      <c r="BI749" s="217">
        <f>IF(N749="nulová",J749,0)</f>
        <v>0</v>
      </c>
      <c r="BJ749" s="18" t="s">
        <v>148</v>
      </c>
      <c r="BK749" s="217">
        <f>ROUND(I749*H749,2)</f>
        <v>0</v>
      </c>
      <c r="BL749" s="18" t="s">
        <v>239</v>
      </c>
      <c r="BM749" s="216" t="s">
        <v>1606</v>
      </c>
    </row>
    <row r="750" spans="1:47" s="2" customFormat="1" ht="12">
      <c r="A750" s="39"/>
      <c r="B750" s="40"/>
      <c r="C750" s="41"/>
      <c r="D750" s="218" t="s">
        <v>155</v>
      </c>
      <c r="E750" s="41"/>
      <c r="F750" s="219" t="s">
        <v>1605</v>
      </c>
      <c r="G750" s="41"/>
      <c r="H750" s="41"/>
      <c r="I750" s="220"/>
      <c r="J750" s="41"/>
      <c r="K750" s="41"/>
      <c r="L750" s="45"/>
      <c r="M750" s="221"/>
      <c r="N750" s="222"/>
      <c r="O750" s="85"/>
      <c r="P750" s="85"/>
      <c r="Q750" s="85"/>
      <c r="R750" s="85"/>
      <c r="S750" s="85"/>
      <c r="T750" s="86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T750" s="18" t="s">
        <v>155</v>
      </c>
      <c r="AU750" s="18" t="s">
        <v>86</v>
      </c>
    </row>
    <row r="751" spans="1:65" s="2" customFormat="1" ht="24.15" customHeight="1">
      <c r="A751" s="39"/>
      <c r="B751" s="40"/>
      <c r="C751" s="205" t="s">
        <v>1234</v>
      </c>
      <c r="D751" s="205" t="s">
        <v>151</v>
      </c>
      <c r="E751" s="206" t="s">
        <v>1607</v>
      </c>
      <c r="F751" s="207" t="s">
        <v>1608</v>
      </c>
      <c r="G751" s="208" t="s">
        <v>232</v>
      </c>
      <c r="H751" s="209">
        <v>27</v>
      </c>
      <c r="I751" s="210"/>
      <c r="J751" s="211">
        <f>ROUND(I751*H751,2)</f>
        <v>0</v>
      </c>
      <c r="K751" s="207" t="s">
        <v>37</v>
      </c>
      <c r="L751" s="45"/>
      <c r="M751" s="212" t="s">
        <v>37</v>
      </c>
      <c r="N751" s="213" t="s">
        <v>50</v>
      </c>
      <c r="O751" s="85"/>
      <c r="P751" s="214">
        <f>O751*H751</f>
        <v>0</v>
      </c>
      <c r="Q751" s="214">
        <v>0</v>
      </c>
      <c r="R751" s="214">
        <f>Q751*H751</f>
        <v>0</v>
      </c>
      <c r="S751" s="214">
        <v>0</v>
      </c>
      <c r="T751" s="215">
        <f>S751*H751</f>
        <v>0</v>
      </c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R751" s="216" t="s">
        <v>239</v>
      </c>
      <c r="AT751" s="216" t="s">
        <v>151</v>
      </c>
      <c r="AU751" s="216" t="s">
        <v>86</v>
      </c>
      <c r="AY751" s="18" t="s">
        <v>149</v>
      </c>
      <c r="BE751" s="217">
        <f>IF(N751="základní",J751,0)</f>
        <v>0</v>
      </c>
      <c r="BF751" s="217">
        <f>IF(N751="snížená",J751,0)</f>
        <v>0</v>
      </c>
      <c r="BG751" s="217">
        <f>IF(N751="zákl. přenesená",J751,0)</f>
        <v>0</v>
      </c>
      <c r="BH751" s="217">
        <f>IF(N751="sníž. přenesená",J751,0)</f>
        <v>0</v>
      </c>
      <c r="BI751" s="217">
        <f>IF(N751="nulová",J751,0)</f>
        <v>0</v>
      </c>
      <c r="BJ751" s="18" t="s">
        <v>148</v>
      </c>
      <c r="BK751" s="217">
        <f>ROUND(I751*H751,2)</f>
        <v>0</v>
      </c>
      <c r="BL751" s="18" t="s">
        <v>239</v>
      </c>
      <c r="BM751" s="216" t="s">
        <v>1609</v>
      </c>
    </row>
    <row r="752" spans="1:47" s="2" customFormat="1" ht="12">
      <c r="A752" s="39"/>
      <c r="B752" s="40"/>
      <c r="C752" s="41"/>
      <c r="D752" s="218" t="s">
        <v>155</v>
      </c>
      <c r="E752" s="41"/>
      <c r="F752" s="219" t="s">
        <v>1608</v>
      </c>
      <c r="G752" s="41"/>
      <c r="H752" s="41"/>
      <c r="I752" s="220"/>
      <c r="J752" s="41"/>
      <c r="K752" s="41"/>
      <c r="L752" s="45"/>
      <c r="M752" s="221"/>
      <c r="N752" s="222"/>
      <c r="O752" s="85"/>
      <c r="P752" s="85"/>
      <c r="Q752" s="85"/>
      <c r="R752" s="85"/>
      <c r="S752" s="85"/>
      <c r="T752" s="86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T752" s="18" t="s">
        <v>155</v>
      </c>
      <c r="AU752" s="18" t="s">
        <v>86</v>
      </c>
    </row>
    <row r="753" spans="1:65" s="2" customFormat="1" ht="16.5" customHeight="1">
      <c r="A753" s="39"/>
      <c r="B753" s="40"/>
      <c r="C753" s="205" t="s">
        <v>1610</v>
      </c>
      <c r="D753" s="205" t="s">
        <v>151</v>
      </c>
      <c r="E753" s="206" t="s">
        <v>1611</v>
      </c>
      <c r="F753" s="207" t="s">
        <v>1612</v>
      </c>
      <c r="G753" s="208" t="s">
        <v>220</v>
      </c>
      <c r="H753" s="209">
        <v>93.69</v>
      </c>
      <c r="I753" s="210"/>
      <c r="J753" s="211">
        <f>ROUND(I753*H753,2)</f>
        <v>0</v>
      </c>
      <c r="K753" s="207" t="s">
        <v>37</v>
      </c>
      <c r="L753" s="45"/>
      <c r="M753" s="212" t="s">
        <v>37</v>
      </c>
      <c r="N753" s="213" t="s">
        <v>50</v>
      </c>
      <c r="O753" s="85"/>
      <c r="P753" s="214">
        <f>O753*H753</f>
        <v>0</v>
      </c>
      <c r="Q753" s="214">
        <v>0</v>
      </c>
      <c r="R753" s="214">
        <f>Q753*H753</f>
        <v>0</v>
      </c>
      <c r="S753" s="214">
        <v>0</v>
      </c>
      <c r="T753" s="215">
        <f>S753*H753</f>
        <v>0</v>
      </c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R753" s="216" t="s">
        <v>239</v>
      </c>
      <c r="AT753" s="216" t="s">
        <v>151</v>
      </c>
      <c r="AU753" s="216" t="s">
        <v>86</v>
      </c>
      <c r="AY753" s="18" t="s">
        <v>149</v>
      </c>
      <c r="BE753" s="217">
        <f>IF(N753="základní",J753,0)</f>
        <v>0</v>
      </c>
      <c r="BF753" s="217">
        <f>IF(N753="snížená",J753,0)</f>
        <v>0</v>
      </c>
      <c r="BG753" s="217">
        <f>IF(N753="zákl. přenesená",J753,0)</f>
        <v>0</v>
      </c>
      <c r="BH753" s="217">
        <f>IF(N753="sníž. přenesená",J753,0)</f>
        <v>0</v>
      </c>
      <c r="BI753" s="217">
        <f>IF(N753="nulová",J753,0)</f>
        <v>0</v>
      </c>
      <c r="BJ753" s="18" t="s">
        <v>148</v>
      </c>
      <c r="BK753" s="217">
        <f>ROUND(I753*H753,2)</f>
        <v>0</v>
      </c>
      <c r="BL753" s="18" t="s">
        <v>239</v>
      </c>
      <c r="BM753" s="216" t="s">
        <v>1613</v>
      </c>
    </row>
    <row r="754" spans="1:47" s="2" customFormat="1" ht="12">
      <c r="A754" s="39"/>
      <c r="B754" s="40"/>
      <c r="C754" s="41"/>
      <c r="D754" s="218" t="s">
        <v>155</v>
      </c>
      <c r="E754" s="41"/>
      <c r="F754" s="219" t="s">
        <v>1612</v>
      </c>
      <c r="G754" s="41"/>
      <c r="H754" s="41"/>
      <c r="I754" s="220"/>
      <c r="J754" s="41"/>
      <c r="K754" s="41"/>
      <c r="L754" s="45"/>
      <c r="M754" s="221"/>
      <c r="N754" s="222"/>
      <c r="O754" s="85"/>
      <c r="P754" s="85"/>
      <c r="Q754" s="85"/>
      <c r="R754" s="85"/>
      <c r="S754" s="85"/>
      <c r="T754" s="86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T754" s="18" t="s">
        <v>155</v>
      </c>
      <c r="AU754" s="18" t="s">
        <v>86</v>
      </c>
    </row>
    <row r="755" spans="1:65" s="2" customFormat="1" ht="16.5" customHeight="1">
      <c r="A755" s="39"/>
      <c r="B755" s="40"/>
      <c r="C755" s="205" t="s">
        <v>1241</v>
      </c>
      <c r="D755" s="205" t="s">
        <v>151</v>
      </c>
      <c r="E755" s="206" t="s">
        <v>1614</v>
      </c>
      <c r="F755" s="207" t="s">
        <v>1530</v>
      </c>
      <c r="G755" s="208" t="s">
        <v>320</v>
      </c>
      <c r="H755" s="209">
        <v>1</v>
      </c>
      <c r="I755" s="210"/>
      <c r="J755" s="211">
        <f>ROUND(I755*H755,2)</f>
        <v>0</v>
      </c>
      <c r="K755" s="207" t="s">
        <v>37</v>
      </c>
      <c r="L755" s="45"/>
      <c r="M755" s="212" t="s">
        <v>37</v>
      </c>
      <c r="N755" s="213" t="s">
        <v>50</v>
      </c>
      <c r="O755" s="85"/>
      <c r="P755" s="214">
        <f>O755*H755</f>
        <v>0</v>
      </c>
      <c r="Q755" s="214">
        <v>0</v>
      </c>
      <c r="R755" s="214">
        <f>Q755*H755</f>
        <v>0</v>
      </c>
      <c r="S755" s="214">
        <v>0</v>
      </c>
      <c r="T755" s="215">
        <f>S755*H755</f>
        <v>0</v>
      </c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R755" s="216" t="s">
        <v>239</v>
      </c>
      <c r="AT755" s="216" t="s">
        <v>151</v>
      </c>
      <c r="AU755" s="216" t="s">
        <v>86</v>
      </c>
      <c r="AY755" s="18" t="s">
        <v>149</v>
      </c>
      <c r="BE755" s="217">
        <f>IF(N755="základní",J755,0)</f>
        <v>0</v>
      </c>
      <c r="BF755" s="217">
        <f>IF(N755="snížená",J755,0)</f>
        <v>0</v>
      </c>
      <c r="BG755" s="217">
        <f>IF(N755="zákl. přenesená",J755,0)</f>
        <v>0</v>
      </c>
      <c r="BH755" s="217">
        <f>IF(N755="sníž. přenesená",J755,0)</f>
        <v>0</v>
      </c>
      <c r="BI755" s="217">
        <f>IF(N755="nulová",J755,0)</f>
        <v>0</v>
      </c>
      <c r="BJ755" s="18" t="s">
        <v>148</v>
      </c>
      <c r="BK755" s="217">
        <f>ROUND(I755*H755,2)</f>
        <v>0</v>
      </c>
      <c r="BL755" s="18" t="s">
        <v>239</v>
      </c>
      <c r="BM755" s="216" t="s">
        <v>1615</v>
      </c>
    </row>
    <row r="756" spans="1:47" s="2" customFormat="1" ht="12">
      <c r="A756" s="39"/>
      <c r="B756" s="40"/>
      <c r="C756" s="41"/>
      <c r="D756" s="218" t="s">
        <v>155</v>
      </c>
      <c r="E756" s="41"/>
      <c r="F756" s="219" t="s">
        <v>1530</v>
      </c>
      <c r="G756" s="41"/>
      <c r="H756" s="41"/>
      <c r="I756" s="220"/>
      <c r="J756" s="41"/>
      <c r="K756" s="41"/>
      <c r="L756" s="45"/>
      <c r="M756" s="221"/>
      <c r="N756" s="222"/>
      <c r="O756" s="85"/>
      <c r="P756" s="85"/>
      <c r="Q756" s="85"/>
      <c r="R756" s="85"/>
      <c r="S756" s="85"/>
      <c r="T756" s="86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T756" s="18" t="s">
        <v>155</v>
      </c>
      <c r="AU756" s="18" t="s">
        <v>86</v>
      </c>
    </row>
    <row r="757" spans="1:65" s="2" customFormat="1" ht="16.5" customHeight="1">
      <c r="A757" s="39"/>
      <c r="B757" s="40"/>
      <c r="C757" s="205" t="s">
        <v>1616</v>
      </c>
      <c r="D757" s="205" t="s">
        <v>151</v>
      </c>
      <c r="E757" s="206" t="s">
        <v>1617</v>
      </c>
      <c r="F757" s="207" t="s">
        <v>1618</v>
      </c>
      <c r="G757" s="208" t="s">
        <v>320</v>
      </c>
      <c r="H757" s="209">
        <v>1</v>
      </c>
      <c r="I757" s="210"/>
      <c r="J757" s="211">
        <f>ROUND(I757*H757,2)</f>
        <v>0</v>
      </c>
      <c r="K757" s="207" t="s">
        <v>37</v>
      </c>
      <c r="L757" s="45"/>
      <c r="M757" s="212" t="s">
        <v>37</v>
      </c>
      <c r="N757" s="213" t="s">
        <v>50</v>
      </c>
      <c r="O757" s="85"/>
      <c r="P757" s="214">
        <f>O757*H757</f>
        <v>0</v>
      </c>
      <c r="Q757" s="214">
        <v>0</v>
      </c>
      <c r="R757" s="214">
        <f>Q757*H757</f>
        <v>0</v>
      </c>
      <c r="S757" s="214">
        <v>0</v>
      </c>
      <c r="T757" s="215">
        <f>S757*H757</f>
        <v>0</v>
      </c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R757" s="216" t="s">
        <v>239</v>
      </c>
      <c r="AT757" s="216" t="s">
        <v>151</v>
      </c>
      <c r="AU757" s="216" t="s">
        <v>86</v>
      </c>
      <c r="AY757" s="18" t="s">
        <v>149</v>
      </c>
      <c r="BE757" s="217">
        <f>IF(N757="základní",J757,0)</f>
        <v>0</v>
      </c>
      <c r="BF757" s="217">
        <f>IF(N757="snížená",J757,0)</f>
        <v>0</v>
      </c>
      <c r="BG757" s="217">
        <f>IF(N757="zákl. přenesená",J757,0)</f>
        <v>0</v>
      </c>
      <c r="BH757" s="217">
        <f>IF(N757="sníž. přenesená",J757,0)</f>
        <v>0</v>
      </c>
      <c r="BI757" s="217">
        <f>IF(N757="nulová",J757,0)</f>
        <v>0</v>
      </c>
      <c r="BJ757" s="18" t="s">
        <v>148</v>
      </c>
      <c r="BK757" s="217">
        <f>ROUND(I757*H757,2)</f>
        <v>0</v>
      </c>
      <c r="BL757" s="18" t="s">
        <v>239</v>
      </c>
      <c r="BM757" s="216" t="s">
        <v>1619</v>
      </c>
    </row>
    <row r="758" spans="1:47" s="2" customFormat="1" ht="12">
      <c r="A758" s="39"/>
      <c r="B758" s="40"/>
      <c r="C758" s="41"/>
      <c r="D758" s="218" t="s">
        <v>155</v>
      </c>
      <c r="E758" s="41"/>
      <c r="F758" s="219" t="s">
        <v>1618</v>
      </c>
      <c r="G758" s="41"/>
      <c r="H758" s="41"/>
      <c r="I758" s="220"/>
      <c r="J758" s="41"/>
      <c r="K758" s="41"/>
      <c r="L758" s="45"/>
      <c r="M758" s="221"/>
      <c r="N758" s="222"/>
      <c r="O758" s="85"/>
      <c r="P758" s="85"/>
      <c r="Q758" s="85"/>
      <c r="R758" s="85"/>
      <c r="S758" s="85"/>
      <c r="T758" s="86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T758" s="18" t="s">
        <v>155</v>
      </c>
      <c r="AU758" s="18" t="s">
        <v>86</v>
      </c>
    </row>
    <row r="759" spans="1:65" s="2" customFormat="1" ht="16.5" customHeight="1">
      <c r="A759" s="39"/>
      <c r="B759" s="40"/>
      <c r="C759" s="205" t="s">
        <v>1246</v>
      </c>
      <c r="D759" s="205" t="s">
        <v>151</v>
      </c>
      <c r="E759" s="206" t="s">
        <v>1620</v>
      </c>
      <c r="F759" s="207" t="s">
        <v>1621</v>
      </c>
      <c r="G759" s="208" t="s">
        <v>232</v>
      </c>
      <c r="H759" s="209">
        <v>2</v>
      </c>
      <c r="I759" s="210"/>
      <c r="J759" s="211">
        <f>ROUND(I759*H759,2)</f>
        <v>0</v>
      </c>
      <c r="K759" s="207" t="s">
        <v>37</v>
      </c>
      <c r="L759" s="45"/>
      <c r="M759" s="212" t="s">
        <v>37</v>
      </c>
      <c r="N759" s="213" t="s">
        <v>50</v>
      </c>
      <c r="O759" s="85"/>
      <c r="P759" s="214">
        <f>O759*H759</f>
        <v>0</v>
      </c>
      <c r="Q759" s="214">
        <v>0</v>
      </c>
      <c r="R759" s="214">
        <f>Q759*H759</f>
        <v>0</v>
      </c>
      <c r="S759" s="214">
        <v>0</v>
      </c>
      <c r="T759" s="215">
        <f>S759*H759</f>
        <v>0</v>
      </c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R759" s="216" t="s">
        <v>239</v>
      </c>
      <c r="AT759" s="216" t="s">
        <v>151</v>
      </c>
      <c r="AU759" s="216" t="s">
        <v>86</v>
      </c>
      <c r="AY759" s="18" t="s">
        <v>149</v>
      </c>
      <c r="BE759" s="217">
        <f>IF(N759="základní",J759,0)</f>
        <v>0</v>
      </c>
      <c r="BF759" s="217">
        <f>IF(N759="snížená",J759,0)</f>
        <v>0</v>
      </c>
      <c r="BG759" s="217">
        <f>IF(N759="zákl. přenesená",J759,0)</f>
        <v>0</v>
      </c>
      <c r="BH759" s="217">
        <f>IF(N759="sníž. přenesená",J759,0)</f>
        <v>0</v>
      </c>
      <c r="BI759" s="217">
        <f>IF(N759="nulová",J759,0)</f>
        <v>0</v>
      </c>
      <c r="BJ759" s="18" t="s">
        <v>148</v>
      </c>
      <c r="BK759" s="217">
        <f>ROUND(I759*H759,2)</f>
        <v>0</v>
      </c>
      <c r="BL759" s="18" t="s">
        <v>239</v>
      </c>
      <c r="BM759" s="216" t="s">
        <v>1622</v>
      </c>
    </row>
    <row r="760" spans="1:47" s="2" customFormat="1" ht="12">
      <c r="A760" s="39"/>
      <c r="B760" s="40"/>
      <c r="C760" s="41"/>
      <c r="D760" s="218" t="s">
        <v>155</v>
      </c>
      <c r="E760" s="41"/>
      <c r="F760" s="219" t="s">
        <v>1621</v>
      </c>
      <c r="G760" s="41"/>
      <c r="H760" s="41"/>
      <c r="I760" s="220"/>
      <c r="J760" s="41"/>
      <c r="K760" s="41"/>
      <c r="L760" s="45"/>
      <c r="M760" s="221"/>
      <c r="N760" s="222"/>
      <c r="O760" s="85"/>
      <c r="P760" s="85"/>
      <c r="Q760" s="85"/>
      <c r="R760" s="85"/>
      <c r="S760" s="85"/>
      <c r="T760" s="86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T760" s="18" t="s">
        <v>155</v>
      </c>
      <c r="AU760" s="18" t="s">
        <v>86</v>
      </c>
    </row>
    <row r="761" spans="1:65" s="2" customFormat="1" ht="21.75" customHeight="1">
      <c r="A761" s="39"/>
      <c r="B761" s="40"/>
      <c r="C761" s="205" t="s">
        <v>1623</v>
      </c>
      <c r="D761" s="205" t="s">
        <v>151</v>
      </c>
      <c r="E761" s="206" t="s">
        <v>1624</v>
      </c>
      <c r="F761" s="207" t="s">
        <v>1625</v>
      </c>
      <c r="G761" s="208" t="s">
        <v>220</v>
      </c>
      <c r="H761" s="209">
        <v>6</v>
      </c>
      <c r="I761" s="210"/>
      <c r="J761" s="211">
        <f>ROUND(I761*H761,2)</f>
        <v>0</v>
      </c>
      <c r="K761" s="207" t="s">
        <v>37</v>
      </c>
      <c r="L761" s="45"/>
      <c r="M761" s="212" t="s">
        <v>37</v>
      </c>
      <c r="N761" s="213" t="s">
        <v>50</v>
      </c>
      <c r="O761" s="85"/>
      <c r="P761" s="214">
        <f>O761*H761</f>
        <v>0</v>
      </c>
      <c r="Q761" s="214">
        <v>0</v>
      </c>
      <c r="R761" s="214">
        <f>Q761*H761</f>
        <v>0</v>
      </c>
      <c r="S761" s="214">
        <v>0</v>
      </c>
      <c r="T761" s="215">
        <f>S761*H761</f>
        <v>0</v>
      </c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R761" s="216" t="s">
        <v>239</v>
      </c>
      <c r="AT761" s="216" t="s">
        <v>151</v>
      </c>
      <c r="AU761" s="216" t="s">
        <v>86</v>
      </c>
      <c r="AY761" s="18" t="s">
        <v>149</v>
      </c>
      <c r="BE761" s="217">
        <f>IF(N761="základní",J761,0)</f>
        <v>0</v>
      </c>
      <c r="BF761" s="217">
        <f>IF(N761="snížená",J761,0)</f>
        <v>0</v>
      </c>
      <c r="BG761" s="217">
        <f>IF(N761="zákl. přenesená",J761,0)</f>
        <v>0</v>
      </c>
      <c r="BH761" s="217">
        <f>IF(N761="sníž. přenesená",J761,0)</f>
        <v>0</v>
      </c>
      <c r="BI761" s="217">
        <f>IF(N761="nulová",J761,0)</f>
        <v>0</v>
      </c>
      <c r="BJ761" s="18" t="s">
        <v>148</v>
      </c>
      <c r="BK761" s="217">
        <f>ROUND(I761*H761,2)</f>
        <v>0</v>
      </c>
      <c r="BL761" s="18" t="s">
        <v>239</v>
      </c>
      <c r="BM761" s="216" t="s">
        <v>1626</v>
      </c>
    </row>
    <row r="762" spans="1:47" s="2" customFormat="1" ht="12">
      <c r="A762" s="39"/>
      <c r="B762" s="40"/>
      <c r="C762" s="41"/>
      <c r="D762" s="218" t="s">
        <v>155</v>
      </c>
      <c r="E762" s="41"/>
      <c r="F762" s="219" t="s">
        <v>1625</v>
      </c>
      <c r="G762" s="41"/>
      <c r="H762" s="41"/>
      <c r="I762" s="220"/>
      <c r="J762" s="41"/>
      <c r="K762" s="41"/>
      <c r="L762" s="45"/>
      <c r="M762" s="221"/>
      <c r="N762" s="222"/>
      <c r="O762" s="85"/>
      <c r="P762" s="85"/>
      <c r="Q762" s="85"/>
      <c r="R762" s="85"/>
      <c r="S762" s="85"/>
      <c r="T762" s="86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T762" s="18" t="s">
        <v>155</v>
      </c>
      <c r="AU762" s="18" t="s">
        <v>86</v>
      </c>
    </row>
    <row r="763" spans="1:65" s="2" customFormat="1" ht="16.5" customHeight="1">
      <c r="A763" s="39"/>
      <c r="B763" s="40"/>
      <c r="C763" s="205" t="s">
        <v>1250</v>
      </c>
      <c r="D763" s="205" t="s">
        <v>151</v>
      </c>
      <c r="E763" s="206" t="s">
        <v>1627</v>
      </c>
      <c r="F763" s="207" t="s">
        <v>1628</v>
      </c>
      <c r="G763" s="208" t="s">
        <v>232</v>
      </c>
      <c r="H763" s="209">
        <v>1</v>
      </c>
      <c r="I763" s="210"/>
      <c r="J763" s="211">
        <f>ROUND(I763*H763,2)</f>
        <v>0</v>
      </c>
      <c r="K763" s="207" t="s">
        <v>37</v>
      </c>
      <c r="L763" s="45"/>
      <c r="M763" s="212" t="s">
        <v>37</v>
      </c>
      <c r="N763" s="213" t="s">
        <v>50</v>
      </c>
      <c r="O763" s="85"/>
      <c r="P763" s="214">
        <f>O763*H763</f>
        <v>0</v>
      </c>
      <c r="Q763" s="214">
        <v>0</v>
      </c>
      <c r="R763" s="214">
        <f>Q763*H763</f>
        <v>0</v>
      </c>
      <c r="S763" s="214">
        <v>0</v>
      </c>
      <c r="T763" s="215">
        <f>S763*H763</f>
        <v>0</v>
      </c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R763" s="216" t="s">
        <v>239</v>
      </c>
      <c r="AT763" s="216" t="s">
        <v>151</v>
      </c>
      <c r="AU763" s="216" t="s">
        <v>86</v>
      </c>
      <c r="AY763" s="18" t="s">
        <v>149</v>
      </c>
      <c r="BE763" s="217">
        <f>IF(N763="základní",J763,0)</f>
        <v>0</v>
      </c>
      <c r="BF763" s="217">
        <f>IF(N763="snížená",J763,0)</f>
        <v>0</v>
      </c>
      <c r="BG763" s="217">
        <f>IF(N763="zákl. přenesená",J763,0)</f>
        <v>0</v>
      </c>
      <c r="BH763" s="217">
        <f>IF(N763="sníž. přenesená",J763,0)</f>
        <v>0</v>
      </c>
      <c r="BI763" s="217">
        <f>IF(N763="nulová",J763,0)</f>
        <v>0</v>
      </c>
      <c r="BJ763" s="18" t="s">
        <v>148</v>
      </c>
      <c r="BK763" s="217">
        <f>ROUND(I763*H763,2)</f>
        <v>0</v>
      </c>
      <c r="BL763" s="18" t="s">
        <v>239</v>
      </c>
      <c r="BM763" s="216" t="s">
        <v>1629</v>
      </c>
    </row>
    <row r="764" spans="1:47" s="2" customFormat="1" ht="12">
      <c r="A764" s="39"/>
      <c r="B764" s="40"/>
      <c r="C764" s="41"/>
      <c r="D764" s="218" t="s">
        <v>155</v>
      </c>
      <c r="E764" s="41"/>
      <c r="F764" s="219" t="s">
        <v>1628</v>
      </c>
      <c r="G764" s="41"/>
      <c r="H764" s="41"/>
      <c r="I764" s="220"/>
      <c r="J764" s="41"/>
      <c r="K764" s="41"/>
      <c r="L764" s="45"/>
      <c r="M764" s="221"/>
      <c r="N764" s="222"/>
      <c r="O764" s="85"/>
      <c r="P764" s="85"/>
      <c r="Q764" s="85"/>
      <c r="R764" s="85"/>
      <c r="S764" s="85"/>
      <c r="T764" s="86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T764" s="18" t="s">
        <v>155</v>
      </c>
      <c r="AU764" s="18" t="s">
        <v>86</v>
      </c>
    </row>
    <row r="765" spans="1:65" s="2" customFormat="1" ht="16.5" customHeight="1">
      <c r="A765" s="39"/>
      <c r="B765" s="40"/>
      <c r="C765" s="205" t="s">
        <v>1630</v>
      </c>
      <c r="D765" s="205" t="s">
        <v>151</v>
      </c>
      <c r="E765" s="206" t="s">
        <v>1631</v>
      </c>
      <c r="F765" s="207" t="s">
        <v>1632</v>
      </c>
      <c r="G765" s="208" t="s">
        <v>232</v>
      </c>
      <c r="H765" s="209">
        <v>1</v>
      </c>
      <c r="I765" s="210"/>
      <c r="J765" s="211">
        <f>ROUND(I765*H765,2)</f>
        <v>0</v>
      </c>
      <c r="K765" s="207" t="s">
        <v>37</v>
      </c>
      <c r="L765" s="45"/>
      <c r="M765" s="212" t="s">
        <v>37</v>
      </c>
      <c r="N765" s="213" t="s">
        <v>50</v>
      </c>
      <c r="O765" s="85"/>
      <c r="P765" s="214">
        <f>O765*H765</f>
        <v>0</v>
      </c>
      <c r="Q765" s="214">
        <v>0</v>
      </c>
      <c r="R765" s="214">
        <f>Q765*H765</f>
        <v>0</v>
      </c>
      <c r="S765" s="214">
        <v>0</v>
      </c>
      <c r="T765" s="215">
        <f>S765*H765</f>
        <v>0</v>
      </c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R765" s="216" t="s">
        <v>239</v>
      </c>
      <c r="AT765" s="216" t="s">
        <v>151</v>
      </c>
      <c r="AU765" s="216" t="s">
        <v>86</v>
      </c>
      <c r="AY765" s="18" t="s">
        <v>149</v>
      </c>
      <c r="BE765" s="217">
        <f>IF(N765="základní",J765,0)</f>
        <v>0</v>
      </c>
      <c r="BF765" s="217">
        <f>IF(N765="snížená",J765,0)</f>
        <v>0</v>
      </c>
      <c r="BG765" s="217">
        <f>IF(N765="zákl. přenesená",J765,0)</f>
        <v>0</v>
      </c>
      <c r="BH765" s="217">
        <f>IF(N765="sníž. přenesená",J765,0)</f>
        <v>0</v>
      </c>
      <c r="BI765" s="217">
        <f>IF(N765="nulová",J765,0)</f>
        <v>0</v>
      </c>
      <c r="BJ765" s="18" t="s">
        <v>148</v>
      </c>
      <c r="BK765" s="217">
        <f>ROUND(I765*H765,2)</f>
        <v>0</v>
      </c>
      <c r="BL765" s="18" t="s">
        <v>239</v>
      </c>
      <c r="BM765" s="216" t="s">
        <v>1633</v>
      </c>
    </row>
    <row r="766" spans="1:47" s="2" customFormat="1" ht="12">
      <c r="A766" s="39"/>
      <c r="B766" s="40"/>
      <c r="C766" s="41"/>
      <c r="D766" s="218" t="s">
        <v>155</v>
      </c>
      <c r="E766" s="41"/>
      <c r="F766" s="219" t="s">
        <v>1632</v>
      </c>
      <c r="G766" s="41"/>
      <c r="H766" s="41"/>
      <c r="I766" s="220"/>
      <c r="J766" s="41"/>
      <c r="K766" s="41"/>
      <c r="L766" s="45"/>
      <c r="M766" s="221"/>
      <c r="N766" s="222"/>
      <c r="O766" s="85"/>
      <c r="P766" s="85"/>
      <c r="Q766" s="85"/>
      <c r="R766" s="85"/>
      <c r="S766" s="85"/>
      <c r="T766" s="86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T766" s="18" t="s">
        <v>155</v>
      </c>
      <c r="AU766" s="18" t="s">
        <v>86</v>
      </c>
    </row>
    <row r="767" spans="1:65" s="2" customFormat="1" ht="16.5" customHeight="1">
      <c r="A767" s="39"/>
      <c r="B767" s="40"/>
      <c r="C767" s="205" t="s">
        <v>1254</v>
      </c>
      <c r="D767" s="205" t="s">
        <v>151</v>
      </c>
      <c r="E767" s="206" t="s">
        <v>1634</v>
      </c>
      <c r="F767" s="207" t="s">
        <v>1635</v>
      </c>
      <c r="G767" s="208" t="s">
        <v>232</v>
      </c>
      <c r="H767" s="209">
        <v>1</v>
      </c>
      <c r="I767" s="210"/>
      <c r="J767" s="211">
        <f>ROUND(I767*H767,2)</f>
        <v>0</v>
      </c>
      <c r="K767" s="207" t="s">
        <v>37</v>
      </c>
      <c r="L767" s="45"/>
      <c r="M767" s="212" t="s">
        <v>37</v>
      </c>
      <c r="N767" s="213" t="s">
        <v>50</v>
      </c>
      <c r="O767" s="85"/>
      <c r="P767" s="214">
        <f>O767*H767</f>
        <v>0</v>
      </c>
      <c r="Q767" s="214">
        <v>0</v>
      </c>
      <c r="R767" s="214">
        <f>Q767*H767</f>
        <v>0</v>
      </c>
      <c r="S767" s="214">
        <v>0</v>
      </c>
      <c r="T767" s="215">
        <f>S767*H767</f>
        <v>0</v>
      </c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R767" s="216" t="s">
        <v>239</v>
      </c>
      <c r="AT767" s="216" t="s">
        <v>151</v>
      </c>
      <c r="AU767" s="216" t="s">
        <v>86</v>
      </c>
      <c r="AY767" s="18" t="s">
        <v>149</v>
      </c>
      <c r="BE767" s="217">
        <f>IF(N767="základní",J767,0)</f>
        <v>0</v>
      </c>
      <c r="BF767" s="217">
        <f>IF(N767="snížená",J767,0)</f>
        <v>0</v>
      </c>
      <c r="BG767" s="217">
        <f>IF(N767="zákl. přenesená",J767,0)</f>
        <v>0</v>
      </c>
      <c r="BH767" s="217">
        <f>IF(N767="sníž. přenesená",J767,0)</f>
        <v>0</v>
      </c>
      <c r="BI767" s="217">
        <f>IF(N767="nulová",J767,0)</f>
        <v>0</v>
      </c>
      <c r="BJ767" s="18" t="s">
        <v>148</v>
      </c>
      <c r="BK767" s="217">
        <f>ROUND(I767*H767,2)</f>
        <v>0</v>
      </c>
      <c r="BL767" s="18" t="s">
        <v>239</v>
      </c>
      <c r="BM767" s="216" t="s">
        <v>1636</v>
      </c>
    </row>
    <row r="768" spans="1:47" s="2" customFormat="1" ht="12">
      <c r="A768" s="39"/>
      <c r="B768" s="40"/>
      <c r="C768" s="41"/>
      <c r="D768" s="218" t="s">
        <v>155</v>
      </c>
      <c r="E768" s="41"/>
      <c r="F768" s="219" t="s">
        <v>1635</v>
      </c>
      <c r="G768" s="41"/>
      <c r="H768" s="41"/>
      <c r="I768" s="220"/>
      <c r="J768" s="41"/>
      <c r="K768" s="41"/>
      <c r="L768" s="45"/>
      <c r="M768" s="221"/>
      <c r="N768" s="222"/>
      <c r="O768" s="85"/>
      <c r="P768" s="85"/>
      <c r="Q768" s="85"/>
      <c r="R768" s="85"/>
      <c r="S768" s="85"/>
      <c r="T768" s="86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T768" s="18" t="s">
        <v>155</v>
      </c>
      <c r="AU768" s="18" t="s">
        <v>86</v>
      </c>
    </row>
    <row r="769" spans="1:65" s="2" customFormat="1" ht="16.5" customHeight="1">
      <c r="A769" s="39"/>
      <c r="B769" s="40"/>
      <c r="C769" s="205" t="s">
        <v>1637</v>
      </c>
      <c r="D769" s="205" t="s">
        <v>151</v>
      </c>
      <c r="E769" s="206" t="s">
        <v>1638</v>
      </c>
      <c r="F769" s="207" t="s">
        <v>1639</v>
      </c>
      <c r="G769" s="208" t="s">
        <v>232</v>
      </c>
      <c r="H769" s="209">
        <v>1</v>
      </c>
      <c r="I769" s="210"/>
      <c r="J769" s="211">
        <f>ROUND(I769*H769,2)</f>
        <v>0</v>
      </c>
      <c r="K769" s="207" t="s">
        <v>37</v>
      </c>
      <c r="L769" s="45"/>
      <c r="M769" s="212" t="s">
        <v>37</v>
      </c>
      <c r="N769" s="213" t="s">
        <v>50</v>
      </c>
      <c r="O769" s="85"/>
      <c r="P769" s="214">
        <f>O769*H769</f>
        <v>0</v>
      </c>
      <c r="Q769" s="214">
        <v>0</v>
      </c>
      <c r="R769" s="214">
        <f>Q769*H769</f>
        <v>0</v>
      </c>
      <c r="S769" s="214">
        <v>0</v>
      </c>
      <c r="T769" s="215">
        <f>S769*H769</f>
        <v>0</v>
      </c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R769" s="216" t="s">
        <v>239</v>
      </c>
      <c r="AT769" s="216" t="s">
        <v>151</v>
      </c>
      <c r="AU769" s="216" t="s">
        <v>86</v>
      </c>
      <c r="AY769" s="18" t="s">
        <v>149</v>
      </c>
      <c r="BE769" s="217">
        <f>IF(N769="základní",J769,0)</f>
        <v>0</v>
      </c>
      <c r="BF769" s="217">
        <f>IF(N769="snížená",J769,0)</f>
        <v>0</v>
      </c>
      <c r="BG769" s="217">
        <f>IF(N769="zákl. přenesená",J769,0)</f>
        <v>0</v>
      </c>
      <c r="BH769" s="217">
        <f>IF(N769="sníž. přenesená",J769,0)</f>
        <v>0</v>
      </c>
      <c r="BI769" s="217">
        <f>IF(N769="nulová",J769,0)</f>
        <v>0</v>
      </c>
      <c r="BJ769" s="18" t="s">
        <v>148</v>
      </c>
      <c r="BK769" s="217">
        <f>ROUND(I769*H769,2)</f>
        <v>0</v>
      </c>
      <c r="BL769" s="18" t="s">
        <v>239</v>
      </c>
      <c r="BM769" s="216" t="s">
        <v>1640</v>
      </c>
    </row>
    <row r="770" spans="1:47" s="2" customFormat="1" ht="12">
      <c r="A770" s="39"/>
      <c r="B770" s="40"/>
      <c r="C770" s="41"/>
      <c r="D770" s="218" t="s">
        <v>155</v>
      </c>
      <c r="E770" s="41"/>
      <c r="F770" s="219" t="s">
        <v>1639</v>
      </c>
      <c r="G770" s="41"/>
      <c r="H770" s="41"/>
      <c r="I770" s="220"/>
      <c r="J770" s="41"/>
      <c r="K770" s="41"/>
      <c r="L770" s="45"/>
      <c r="M770" s="221"/>
      <c r="N770" s="222"/>
      <c r="O770" s="85"/>
      <c r="P770" s="85"/>
      <c r="Q770" s="85"/>
      <c r="R770" s="85"/>
      <c r="S770" s="85"/>
      <c r="T770" s="86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T770" s="18" t="s">
        <v>155</v>
      </c>
      <c r="AU770" s="18" t="s">
        <v>86</v>
      </c>
    </row>
    <row r="771" spans="1:65" s="2" customFormat="1" ht="16.5" customHeight="1">
      <c r="A771" s="39"/>
      <c r="B771" s="40"/>
      <c r="C771" s="205" t="s">
        <v>1255</v>
      </c>
      <c r="D771" s="205" t="s">
        <v>151</v>
      </c>
      <c r="E771" s="206" t="s">
        <v>1641</v>
      </c>
      <c r="F771" s="207" t="s">
        <v>1642</v>
      </c>
      <c r="G771" s="208" t="s">
        <v>220</v>
      </c>
      <c r="H771" s="209">
        <v>1</v>
      </c>
      <c r="I771" s="210"/>
      <c r="J771" s="211">
        <f>ROUND(I771*H771,2)</f>
        <v>0</v>
      </c>
      <c r="K771" s="207" t="s">
        <v>37</v>
      </c>
      <c r="L771" s="45"/>
      <c r="M771" s="212" t="s">
        <v>37</v>
      </c>
      <c r="N771" s="213" t="s">
        <v>50</v>
      </c>
      <c r="O771" s="85"/>
      <c r="P771" s="214">
        <f>O771*H771</f>
        <v>0</v>
      </c>
      <c r="Q771" s="214">
        <v>0</v>
      </c>
      <c r="R771" s="214">
        <f>Q771*H771</f>
        <v>0</v>
      </c>
      <c r="S771" s="214">
        <v>0</v>
      </c>
      <c r="T771" s="215">
        <f>S771*H771</f>
        <v>0</v>
      </c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R771" s="216" t="s">
        <v>239</v>
      </c>
      <c r="AT771" s="216" t="s">
        <v>151</v>
      </c>
      <c r="AU771" s="216" t="s">
        <v>86</v>
      </c>
      <c r="AY771" s="18" t="s">
        <v>149</v>
      </c>
      <c r="BE771" s="217">
        <f>IF(N771="základní",J771,0)</f>
        <v>0</v>
      </c>
      <c r="BF771" s="217">
        <f>IF(N771="snížená",J771,0)</f>
        <v>0</v>
      </c>
      <c r="BG771" s="217">
        <f>IF(N771="zákl. přenesená",J771,0)</f>
        <v>0</v>
      </c>
      <c r="BH771" s="217">
        <f>IF(N771="sníž. přenesená",J771,0)</f>
        <v>0</v>
      </c>
      <c r="BI771" s="217">
        <f>IF(N771="nulová",J771,0)</f>
        <v>0</v>
      </c>
      <c r="BJ771" s="18" t="s">
        <v>148</v>
      </c>
      <c r="BK771" s="217">
        <f>ROUND(I771*H771,2)</f>
        <v>0</v>
      </c>
      <c r="BL771" s="18" t="s">
        <v>239</v>
      </c>
      <c r="BM771" s="216" t="s">
        <v>1643</v>
      </c>
    </row>
    <row r="772" spans="1:47" s="2" customFormat="1" ht="12">
      <c r="A772" s="39"/>
      <c r="B772" s="40"/>
      <c r="C772" s="41"/>
      <c r="D772" s="218" t="s">
        <v>155</v>
      </c>
      <c r="E772" s="41"/>
      <c r="F772" s="219" t="s">
        <v>1642</v>
      </c>
      <c r="G772" s="41"/>
      <c r="H772" s="41"/>
      <c r="I772" s="220"/>
      <c r="J772" s="41"/>
      <c r="K772" s="41"/>
      <c r="L772" s="45"/>
      <c r="M772" s="221"/>
      <c r="N772" s="222"/>
      <c r="O772" s="85"/>
      <c r="P772" s="85"/>
      <c r="Q772" s="85"/>
      <c r="R772" s="85"/>
      <c r="S772" s="85"/>
      <c r="T772" s="86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T772" s="18" t="s">
        <v>155</v>
      </c>
      <c r="AU772" s="18" t="s">
        <v>86</v>
      </c>
    </row>
    <row r="773" spans="1:65" s="2" customFormat="1" ht="16.5" customHeight="1">
      <c r="A773" s="39"/>
      <c r="B773" s="40"/>
      <c r="C773" s="205" t="s">
        <v>1644</v>
      </c>
      <c r="D773" s="205" t="s">
        <v>151</v>
      </c>
      <c r="E773" s="206" t="s">
        <v>1645</v>
      </c>
      <c r="F773" s="207" t="s">
        <v>1646</v>
      </c>
      <c r="G773" s="208" t="s">
        <v>220</v>
      </c>
      <c r="H773" s="209">
        <v>11</v>
      </c>
      <c r="I773" s="210"/>
      <c r="J773" s="211">
        <f>ROUND(I773*H773,2)</f>
        <v>0</v>
      </c>
      <c r="K773" s="207" t="s">
        <v>37</v>
      </c>
      <c r="L773" s="45"/>
      <c r="M773" s="212" t="s">
        <v>37</v>
      </c>
      <c r="N773" s="213" t="s">
        <v>50</v>
      </c>
      <c r="O773" s="85"/>
      <c r="P773" s="214">
        <f>O773*H773</f>
        <v>0</v>
      </c>
      <c r="Q773" s="214">
        <v>0</v>
      </c>
      <c r="R773" s="214">
        <f>Q773*H773</f>
        <v>0</v>
      </c>
      <c r="S773" s="214">
        <v>0</v>
      </c>
      <c r="T773" s="215">
        <f>S773*H773</f>
        <v>0</v>
      </c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R773" s="216" t="s">
        <v>239</v>
      </c>
      <c r="AT773" s="216" t="s">
        <v>151</v>
      </c>
      <c r="AU773" s="216" t="s">
        <v>86</v>
      </c>
      <c r="AY773" s="18" t="s">
        <v>149</v>
      </c>
      <c r="BE773" s="217">
        <f>IF(N773="základní",J773,0)</f>
        <v>0</v>
      </c>
      <c r="BF773" s="217">
        <f>IF(N773="snížená",J773,0)</f>
        <v>0</v>
      </c>
      <c r="BG773" s="217">
        <f>IF(N773="zákl. přenesená",J773,0)</f>
        <v>0</v>
      </c>
      <c r="BH773" s="217">
        <f>IF(N773="sníž. přenesená",J773,0)</f>
        <v>0</v>
      </c>
      <c r="BI773" s="217">
        <f>IF(N773="nulová",J773,0)</f>
        <v>0</v>
      </c>
      <c r="BJ773" s="18" t="s">
        <v>148</v>
      </c>
      <c r="BK773" s="217">
        <f>ROUND(I773*H773,2)</f>
        <v>0</v>
      </c>
      <c r="BL773" s="18" t="s">
        <v>239</v>
      </c>
      <c r="BM773" s="216" t="s">
        <v>1647</v>
      </c>
    </row>
    <row r="774" spans="1:47" s="2" customFormat="1" ht="12">
      <c r="A774" s="39"/>
      <c r="B774" s="40"/>
      <c r="C774" s="41"/>
      <c r="D774" s="218" t="s">
        <v>155</v>
      </c>
      <c r="E774" s="41"/>
      <c r="F774" s="219" t="s">
        <v>1646</v>
      </c>
      <c r="G774" s="41"/>
      <c r="H774" s="41"/>
      <c r="I774" s="220"/>
      <c r="J774" s="41"/>
      <c r="K774" s="41"/>
      <c r="L774" s="45"/>
      <c r="M774" s="221"/>
      <c r="N774" s="222"/>
      <c r="O774" s="85"/>
      <c r="P774" s="85"/>
      <c r="Q774" s="85"/>
      <c r="R774" s="85"/>
      <c r="S774" s="85"/>
      <c r="T774" s="86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T774" s="18" t="s">
        <v>155</v>
      </c>
      <c r="AU774" s="18" t="s">
        <v>86</v>
      </c>
    </row>
    <row r="775" spans="1:65" s="2" customFormat="1" ht="16.5" customHeight="1">
      <c r="A775" s="39"/>
      <c r="B775" s="40"/>
      <c r="C775" s="205" t="s">
        <v>1259</v>
      </c>
      <c r="D775" s="205" t="s">
        <v>151</v>
      </c>
      <c r="E775" s="206" t="s">
        <v>1648</v>
      </c>
      <c r="F775" s="207" t="s">
        <v>1649</v>
      </c>
      <c r="G775" s="208" t="s">
        <v>220</v>
      </c>
      <c r="H775" s="209">
        <v>28.8</v>
      </c>
      <c r="I775" s="210"/>
      <c r="J775" s="211">
        <f>ROUND(I775*H775,2)</f>
        <v>0</v>
      </c>
      <c r="K775" s="207" t="s">
        <v>37</v>
      </c>
      <c r="L775" s="45"/>
      <c r="M775" s="212" t="s">
        <v>37</v>
      </c>
      <c r="N775" s="213" t="s">
        <v>50</v>
      </c>
      <c r="O775" s="85"/>
      <c r="P775" s="214">
        <f>O775*H775</f>
        <v>0</v>
      </c>
      <c r="Q775" s="214">
        <v>0</v>
      </c>
      <c r="R775" s="214">
        <f>Q775*H775</f>
        <v>0</v>
      </c>
      <c r="S775" s="214">
        <v>0</v>
      </c>
      <c r="T775" s="215">
        <f>S775*H775</f>
        <v>0</v>
      </c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R775" s="216" t="s">
        <v>239</v>
      </c>
      <c r="AT775" s="216" t="s">
        <v>151</v>
      </c>
      <c r="AU775" s="216" t="s">
        <v>86</v>
      </c>
      <c r="AY775" s="18" t="s">
        <v>149</v>
      </c>
      <c r="BE775" s="217">
        <f>IF(N775="základní",J775,0)</f>
        <v>0</v>
      </c>
      <c r="BF775" s="217">
        <f>IF(N775="snížená",J775,0)</f>
        <v>0</v>
      </c>
      <c r="BG775" s="217">
        <f>IF(N775="zákl. přenesená",J775,0)</f>
        <v>0</v>
      </c>
      <c r="BH775" s="217">
        <f>IF(N775="sníž. přenesená",J775,0)</f>
        <v>0</v>
      </c>
      <c r="BI775" s="217">
        <f>IF(N775="nulová",J775,0)</f>
        <v>0</v>
      </c>
      <c r="BJ775" s="18" t="s">
        <v>148</v>
      </c>
      <c r="BK775" s="217">
        <f>ROUND(I775*H775,2)</f>
        <v>0</v>
      </c>
      <c r="BL775" s="18" t="s">
        <v>239</v>
      </c>
      <c r="BM775" s="216" t="s">
        <v>1650</v>
      </c>
    </row>
    <row r="776" spans="1:47" s="2" customFormat="1" ht="12">
      <c r="A776" s="39"/>
      <c r="B776" s="40"/>
      <c r="C776" s="41"/>
      <c r="D776" s="218" t="s">
        <v>155</v>
      </c>
      <c r="E776" s="41"/>
      <c r="F776" s="219" t="s">
        <v>1649</v>
      </c>
      <c r="G776" s="41"/>
      <c r="H776" s="41"/>
      <c r="I776" s="220"/>
      <c r="J776" s="41"/>
      <c r="K776" s="41"/>
      <c r="L776" s="45"/>
      <c r="M776" s="221"/>
      <c r="N776" s="222"/>
      <c r="O776" s="85"/>
      <c r="P776" s="85"/>
      <c r="Q776" s="85"/>
      <c r="R776" s="85"/>
      <c r="S776" s="85"/>
      <c r="T776" s="86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T776" s="18" t="s">
        <v>155</v>
      </c>
      <c r="AU776" s="18" t="s">
        <v>86</v>
      </c>
    </row>
    <row r="777" spans="1:65" s="2" customFormat="1" ht="16.5" customHeight="1">
      <c r="A777" s="39"/>
      <c r="B777" s="40"/>
      <c r="C777" s="205" t="s">
        <v>1651</v>
      </c>
      <c r="D777" s="205" t="s">
        <v>151</v>
      </c>
      <c r="E777" s="206" t="s">
        <v>1652</v>
      </c>
      <c r="F777" s="207" t="s">
        <v>1653</v>
      </c>
      <c r="G777" s="208" t="s">
        <v>220</v>
      </c>
      <c r="H777" s="209">
        <v>6</v>
      </c>
      <c r="I777" s="210"/>
      <c r="J777" s="211">
        <f>ROUND(I777*H777,2)</f>
        <v>0</v>
      </c>
      <c r="K777" s="207" t="s">
        <v>37</v>
      </c>
      <c r="L777" s="45"/>
      <c r="M777" s="212" t="s">
        <v>37</v>
      </c>
      <c r="N777" s="213" t="s">
        <v>50</v>
      </c>
      <c r="O777" s="85"/>
      <c r="P777" s="214">
        <f>O777*H777</f>
        <v>0</v>
      </c>
      <c r="Q777" s="214">
        <v>0</v>
      </c>
      <c r="R777" s="214">
        <f>Q777*H777</f>
        <v>0</v>
      </c>
      <c r="S777" s="214">
        <v>0</v>
      </c>
      <c r="T777" s="215">
        <f>S777*H777</f>
        <v>0</v>
      </c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R777" s="216" t="s">
        <v>239</v>
      </c>
      <c r="AT777" s="216" t="s">
        <v>151</v>
      </c>
      <c r="AU777" s="216" t="s">
        <v>86</v>
      </c>
      <c r="AY777" s="18" t="s">
        <v>149</v>
      </c>
      <c r="BE777" s="217">
        <f>IF(N777="základní",J777,0)</f>
        <v>0</v>
      </c>
      <c r="BF777" s="217">
        <f>IF(N777="snížená",J777,0)</f>
        <v>0</v>
      </c>
      <c r="BG777" s="217">
        <f>IF(N777="zákl. přenesená",J777,0)</f>
        <v>0</v>
      </c>
      <c r="BH777" s="217">
        <f>IF(N777="sníž. přenesená",J777,0)</f>
        <v>0</v>
      </c>
      <c r="BI777" s="217">
        <f>IF(N777="nulová",J777,0)</f>
        <v>0</v>
      </c>
      <c r="BJ777" s="18" t="s">
        <v>148</v>
      </c>
      <c r="BK777" s="217">
        <f>ROUND(I777*H777,2)</f>
        <v>0</v>
      </c>
      <c r="BL777" s="18" t="s">
        <v>239</v>
      </c>
      <c r="BM777" s="216" t="s">
        <v>1654</v>
      </c>
    </row>
    <row r="778" spans="1:47" s="2" customFormat="1" ht="12">
      <c r="A778" s="39"/>
      <c r="B778" s="40"/>
      <c r="C778" s="41"/>
      <c r="D778" s="218" t="s">
        <v>155</v>
      </c>
      <c r="E778" s="41"/>
      <c r="F778" s="219" t="s">
        <v>1653</v>
      </c>
      <c r="G778" s="41"/>
      <c r="H778" s="41"/>
      <c r="I778" s="220"/>
      <c r="J778" s="41"/>
      <c r="K778" s="41"/>
      <c r="L778" s="45"/>
      <c r="M778" s="221"/>
      <c r="N778" s="222"/>
      <c r="O778" s="85"/>
      <c r="P778" s="85"/>
      <c r="Q778" s="85"/>
      <c r="R778" s="85"/>
      <c r="S778" s="85"/>
      <c r="T778" s="86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T778" s="18" t="s">
        <v>155</v>
      </c>
      <c r="AU778" s="18" t="s">
        <v>86</v>
      </c>
    </row>
    <row r="779" spans="1:65" s="2" customFormat="1" ht="16.5" customHeight="1">
      <c r="A779" s="39"/>
      <c r="B779" s="40"/>
      <c r="C779" s="205" t="s">
        <v>1263</v>
      </c>
      <c r="D779" s="205" t="s">
        <v>151</v>
      </c>
      <c r="E779" s="206" t="s">
        <v>1655</v>
      </c>
      <c r="F779" s="207" t="s">
        <v>1656</v>
      </c>
      <c r="G779" s="208" t="s">
        <v>220</v>
      </c>
      <c r="H779" s="209">
        <v>0.7</v>
      </c>
      <c r="I779" s="210"/>
      <c r="J779" s="211">
        <f>ROUND(I779*H779,2)</f>
        <v>0</v>
      </c>
      <c r="K779" s="207" t="s">
        <v>37</v>
      </c>
      <c r="L779" s="45"/>
      <c r="M779" s="212" t="s">
        <v>37</v>
      </c>
      <c r="N779" s="213" t="s">
        <v>50</v>
      </c>
      <c r="O779" s="85"/>
      <c r="P779" s="214">
        <f>O779*H779</f>
        <v>0</v>
      </c>
      <c r="Q779" s="214">
        <v>0</v>
      </c>
      <c r="R779" s="214">
        <f>Q779*H779</f>
        <v>0</v>
      </c>
      <c r="S779" s="214">
        <v>0</v>
      </c>
      <c r="T779" s="215">
        <f>S779*H779</f>
        <v>0</v>
      </c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R779" s="216" t="s">
        <v>239</v>
      </c>
      <c r="AT779" s="216" t="s">
        <v>151</v>
      </c>
      <c r="AU779" s="216" t="s">
        <v>86</v>
      </c>
      <c r="AY779" s="18" t="s">
        <v>149</v>
      </c>
      <c r="BE779" s="217">
        <f>IF(N779="základní",J779,0)</f>
        <v>0</v>
      </c>
      <c r="BF779" s="217">
        <f>IF(N779="snížená",J779,0)</f>
        <v>0</v>
      </c>
      <c r="BG779" s="217">
        <f>IF(N779="zákl. přenesená",J779,0)</f>
        <v>0</v>
      </c>
      <c r="BH779" s="217">
        <f>IF(N779="sníž. přenesená",J779,0)</f>
        <v>0</v>
      </c>
      <c r="BI779" s="217">
        <f>IF(N779="nulová",J779,0)</f>
        <v>0</v>
      </c>
      <c r="BJ779" s="18" t="s">
        <v>148</v>
      </c>
      <c r="BK779" s="217">
        <f>ROUND(I779*H779,2)</f>
        <v>0</v>
      </c>
      <c r="BL779" s="18" t="s">
        <v>239</v>
      </c>
      <c r="BM779" s="216" t="s">
        <v>1657</v>
      </c>
    </row>
    <row r="780" spans="1:47" s="2" customFormat="1" ht="12">
      <c r="A780" s="39"/>
      <c r="B780" s="40"/>
      <c r="C780" s="41"/>
      <c r="D780" s="218" t="s">
        <v>155</v>
      </c>
      <c r="E780" s="41"/>
      <c r="F780" s="219" t="s">
        <v>1656</v>
      </c>
      <c r="G780" s="41"/>
      <c r="H780" s="41"/>
      <c r="I780" s="220"/>
      <c r="J780" s="41"/>
      <c r="K780" s="41"/>
      <c r="L780" s="45"/>
      <c r="M780" s="221"/>
      <c r="N780" s="222"/>
      <c r="O780" s="85"/>
      <c r="P780" s="85"/>
      <c r="Q780" s="85"/>
      <c r="R780" s="85"/>
      <c r="S780" s="85"/>
      <c r="T780" s="86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T780" s="18" t="s">
        <v>155</v>
      </c>
      <c r="AU780" s="18" t="s">
        <v>86</v>
      </c>
    </row>
    <row r="781" spans="1:65" s="2" customFormat="1" ht="16.5" customHeight="1">
      <c r="A781" s="39"/>
      <c r="B781" s="40"/>
      <c r="C781" s="205" t="s">
        <v>1658</v>
      </c>
      <c r="D781" s="205" t="s">
        <v>151</v>
      </c>
      <c r="E781" s="206" t="s">
        <v>1659</v>
      </c>
      <c r="F781" s="207" t="s">
        <v>1660</v>
      </c>
      <c r="G781" s="208" t="s">
        <v>220</v>
      </c>
      <c r="H781" s="209">
        <v>1</v>
      </c>
      <c r="I781" s="210"/>
      <c r="J781" s="211">
        <f>ROUND(I781*H781,2)</f>
        <v>0</v>
      </c>
      <c r="K781" s="207" t="s">
        <v>37</v>
      </c>
      <c r="L781" s="45"/>
      <c r="M781" s="212" t="s">
        <v>37</v>
      </c>
      <c r="N781" s="213" t="s">
        <v>50</v>
      </c>
      <c r="O781" s="85"/>
      <c r="P781" s="214">
        <f>O781*H781</f>
        <v>0</v>
      </c>
      <c r="Q781" s="214">
        <v>0</v>
      </c>
      <c r="R781" s="214">
        <f>Q781*H781</f>
        <v>0</v>
      </c>
      <c r="S781" s="214">
        <v>0</v>
      </c>
      <c r="T781" s="215">
        <f>S781*H781</f>
        <v>0</v>
      </c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R781" s="216" t="s">
        <v>239</v>
      </c>
      <c r="AT781" s="216" t="s">
        <v>151</v>
      </c>
      <c r="AU781" s="216" t="s">
        <v>86</v>
      </c>
      <c r="AY781" s="18" t="s">
        <v>149</v>
      </c>
      <c r="BE781" s="217">
        <f>IF(N781="základní",J781,0)</f>
        <v>0</v>
      </c>
      <c r="BF781" s="217">
        <f>IF(N781="snížená",J781,0)</f>
        <v>0</v>
      </c>
      <c r="BG781" s="217">
        <f>IF(N781="zákl. přenesená",J781,0)</f>
        <v>0</v>
      </c>
      <c r="BH781" s="217">
        <f>IF(N781="sníž. přenesená",J781,0)</f>
        <v>0</v>
      </c>
      <c r="BI781" s="217">
        <f>IF(N781="nulová",J781,0)</f>
        <v>0</v>
      </c>
      <c r="BJ781" s="18" t="s">
        <v>148</v>
      </c>
      <c r="BK781" s="217">
        <f>ROUND(I781*H781,2)</f>
        <v>0</v>
      </c>
      <c r="BL781" s="18" t="s">
        <v>239</v>
      </c>
      <c r="BM781" s="216" t="s">
        <v>1661</v>
      </c>
    </row>
    <row r="782" spans="1:47" s="2" customFormat="1" ht="12">
      <c r="A782" s="39"/>
      <c r="B782" s="40"/>
      <c r="C782" s="41"/>
      <c r="D782" s="218" t="s">
        <v>155</v>
      </c>
      <c r="E782" s="41"/>
      <c r="F782" s="219" t="s">
        <v>1660</v>
      </c>
      <c r="G782" s="41"/>
      <c r="H782" s="41"/>
      <c r="I782" s="220"/>
      <c r="J782" s="41"/>
      <c r="K782" s="41"/>
      <c r="L782" s="45"/>
      <c r="M782" s="221"/>
      <c r="N782" s="222"/>
      <c r="O782" s="85"/>
      <c r="P782" s="85"/>
      <c r="Q782" s="85"/>
      <c r="R782" s="85"/>
      <c r="S782" s="85"/>
      <c r="T782" s="86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T782" s="18" t="s">
        <v>155</v>
      </c>
      <c r="AU782" s="18" t="s">
        <v>86</v>
      </c>
    </row>
    <row r="783" spans="1:65" s="2" customFormat="1" ht="16.5" customHeight="1">
      <c r="A783" s="39"/>
      <c r="B783" s="40"/>
      <c r="C783" s="205" t="s">
        <v>1267</v>
      </c>
      <c r="D783" s="205" t="s">
        <v>151</v>
      </c>
      <c r="E783" s="206" t="s">
        <v>1662</v>
      </c>
      <c r="F783" s="207" t="s">
        <v>1663</v>
      </c>
      <c r="G783" s="208" t="s">
        <v>232</v>
      </c>
      <c r="H783" s="209">
        <v>1</v>
      </c>
      <c r="I783" s="210"/>
      <c r="J783" s="211">
        <f>ROUND(I783*H783,2)</f>
        <v>0</v>
      </c>
      <c r="K783" s="207" t="s">
        <v>37</v>
      </c>
      <c r="L783" s="45"/>
      <c r="M783" s="212" t="s">
        <v>37</v>
      </c>
      <c r="N783" s="213" t="s">
        <v>50</v>
      </c>
      <c r="O783" s="85"/>
      <c r="P783" s="214">
        <f>O783*H783</f>
        <v>0</v>
      </c>
      <c r="Q783" s="214">
        <v>0</v>
      </c>
      <c r="R783" s="214">
        <f>Q783*H783</f>
        <v>0</v>
      </c>
      <c r="S783" s="214">
        <v>0</v>
      </c>
      <c r="T783" s="215">
        <f>S783*H783</f>
        <v>0</v>
      </c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R783" s="216" t="s">
        <v>239</v>
      </c>
      <c r="AT783" s="216" t="s">
        <v>151</v>
      </c>
      <c r="AU783" s="216" t="s">
        <v>86</v>
      </c>
      <c r="AY783" s="18" t="s">
        <v>149</v>
      </c>
      <c r="BE783" s="217">
        <f>IF(N783="základní",J783,0)</f>
        <v>0</v>
      </c>
      <c r="BF783" s="217">
        <f>IF(N783="snížená",J783,0)</f>
        <v>0</v>
      </c>
      <c r="BG783" s="217">
        <f>IF(N783="zákl. přenesená",J783,0)</f>
        <v>0</v>
      </c>
      <c r="BH783" s="217">
        <f>IF(N783="sníž. přenesená",J783,0)</f>
        <v>0</v>
      </c>
      <c r="BI783" s="217">
        <f>IF(N783="nulová",J783,0)</f>
        <v>0</v>
      </c>
      <c r="BJ783" s="18" t="s">
        <v>148</v>
      </c>
      <c r="BK783" s="217">
        <f>ROUND(I783*H783,2)</f>
        <v>0</v>
      </c>
      <c r="BL783" s="18" t="s">
        <v>239</v>
      </c>
      <c r="BM783" s="216" t="s">
        <v>1664</v>
      </c>
    </row>
    <row r="784" spans="1:47" s="2" customFormat="1" ht="12">
      <c r="A784" s="39"/>
      <c r="B784" s="40"/>
      <c r="C784" s="41"/>
      <c r="D784" s="218" t="s">
        <v>155</v>
      </c>
      <c r="E784" s="41"/>
      <c r="F784" s="219" t="s">
        <v>1663</v>
      </c>
      <c r="G784" s="41"/>
      <c r="H784" s="41"/>
      <c r="I784" s="220"/>
      <c r="J784" s="41"/>
      <c r="K784" s="41"/>
      <c r="L784" s="45"/>
      <c r="M784" s="221"/>
      <c r="N784" s="222"/>
      <c r="O784" s="85"/>
      <c r="P784" s="85"/>
      <c r="Q784" s="85"/>
      <c r="R784" s="85"/>
      <c r="S784" s="85"/>
      <c r="T784" s="86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T784" s="18" t="s">
        <v>155</v>
      </c>
      <c r="AU784" s="18" t="s">
        <v>86</v>
      </c>
    </row>
    <row r="785" spans="1:65" s="2" customFormat="1" ht="16.5" customHeight="1">
      <c r="A785" s="39"/>
      <c r="B785" s="40"/>
      <c r="C785" s="205" t="s">
        <v>1665</v>
      </c>
      <c r="D785" s="205" t="s">
        <v>151</v>
      </c>
      <c r="E785" s="206" t="s">
        <v>1666</v>
      </c>
      <c r="F785" s="207" t="s">
        <v>1667</v>
      </c>
      <c r="G785" s="208" t="s">
        <v>232</v>
      </c>
      <c r="H785" s="209">
        <v>1</v>
      </c>
      <c r="I785" s="210"/>
      <c r="J785" s="211">
        <f>ROUND(I785*H785,2)</f>
        <v>0</v>
      </c>
      <c r="K785" s="207" t="s">
        <v>37</v>
      </c>
      <c r="L785" s="45"/>
      <c r="M785" s="212" t="s">
        <v>37</v>
      </c>
      <c r="N785" s="213" t="s">
        <v>50</v>
      </c>
      <c r="O785" s="85"/>
      <c r="P785" s="214">
        <f>O785*H785</f>
        <v>0</v>
      </c>
      <c r="Q785" s="214">
        <v>0</v>
      </c>
      <c r="R785" s="214">
        <f>Q785*H785</f>
        <v>0</v>
      </c>
      <c r="S785" s="214">
        <v>0</v>
      </c>
      <c r="T785" s="215">
        <f>S785*H785</f>
        <v>0</v>
      </c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R785" s="216" t="s">
        <v>239</v>
      </c>
      <c r="AT785" s="216" t="s">
        <v>151</v>
      </c>
      <c r="AU785" s="216" t="s">
        <v>86</v>
      </c>
      <c r="AY785" s="18" t="s">
        <v>149</v>
      </c>
      <c r="BE785" s="217">
        <f>IF(N785="základní",J785,0)</f>
        <v>0</v>
      </c>
      <c r="BF785" s="217">
        <f>IF(N785="snížená",J785,0)</f>
        <v>0</v>
      </c>
      <c r="BG785" s="217">
        <f>IF(N785="zákl. přenesená",J785,0)</f>
        <v>0</v>
      </c>
      <c r="BH785" s="217">
        <f>IF(N785="sníž. přenesená",J785,0)</f>
        <v>0</v>
      </c>
      <c r="BI785" s="217">
        <f>IF(N785="nulová",J785,0)</f>
        <v>0</v>
      </c>
      <c r="BJ785" s="18" t="s">
        <v>148</v>
      </c>
      <c r="BK785" s="217">
        <f>ROUND(I785*H785,2)</f>
        <v>0</v>
      </c>
      <c r="BL785" s="18" t="s">
        <v>239</v>
      </c>
      <c r="BM785" s="216" t="s">
        <v>1668</v>
      </c>
    </row>
    <row r="786" spans="1:47" s="2" customFormat="1" ht="12">
      <c r="A786" s="39"/>
      <c r="B786" s="40"/>
      <c r="C786" s="41"/>
      <c r="D786" s="218" t="s">
        <v>155</v>
      </c>
      <c r="E786" s="41"/>
      <c r="F786" s="219" t="s">
        <v>1667</v>
      </c>
      <c r="G786" s="41"/>
      <c r="H786" s="41"/>
      <c r="I786" s="220"/>
      <c r="J786" s="41"/>
      <c r="K786" s="41"/>
      <c r="L786" s="45"/>
      <c r="M786" s="221"/>
      <c r="N786" s="222"/>
      <c r="O786" s="85"/>
      <c r="P786" s="85"/>
      <c r="Q786" s="85"/>
      <c r="R786" s="85"/>
      <c r="S786" s="85"/>
      <c r="T786" s="86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T786" s="18" t="s">
        <v>155</v>
      </c>
      <c r="AU786" s="18" t="s">
        <v>86</v>
      </c>
    </row>
    <row r="787" spans="1:65" s="2" customFormat="1" ht="16.5" customHeight="1">
      <c r="A787" s="39"/>
      <c r="B787" s="40"/>
      <c r="C787" s="205" t="s">
        <v>1269</v>
      </c>
      <c r="D787" s="205" t="s">
        <v>151</v>
      </c>
      <c r="E787" s="206" t="s">
        <v>1669</v>
      </c>
      <c r="F787" s="207" t="s">
        <v>1670</v>
      </c>
      <c r="G787" s="208" t="s">
        <v>232</v>
      </c>
      <c r="H787" s="209">
        <v>3</v>
      </c>
      <c r="I787" s="210"/>
      <c r="J787" s="211">
        <f>ROUND(I787*H787,2)</f>
        <v>0</v>
      </c>
      <c r="K787" s="207" t="s">
        <v>37</v>
      </c>
      <c r="L787" s="45"/>
      <c r="M787" s="212" t="s">
        <v>37</v>
      </c>
      <c r="N787" s="213" t="s">
        <v>50</v>
      </c>
      <c r="O787" s="85"/>
      <c r="P787" s="214">
        <f>O787*H787</f>
        <v>0</v>
      </c>
      <c r="Q787" s="214">
        <v>0</v>
      </c>
      <c r="R787" s="214">
        <f>Q787*H787</f>
        <v>0</v>
      </c>
      <c r="S787" s="214">
        <v>0</v>
      </c>
      <c r="T787" s="215">
        <f>S787*H787</f>
        <v>0</v>
      </c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R787" s="216" t="s">
        <v>239</v>
      </c>
      <c r="AT787" s="216" t="s">
        <v>151</v>
      </c>
      <c r="AU787" s="216" t="s">
        <v>86</v>
      </c>
      <c r="AY787" s="18" t="s">
        <v>149</v>
      </c>
      <c r="BE787" s="217">
        <f>IF(N787="základní",J787,0)</f>
        <v>0</v>
      </c>
      <c r="BF787" s="217">
        <f>IF(N787="snížená",J787,0)</f>
        <v>0</v>
      </c>
      <c r="BG787" s="217">
        <f>IF(N787="zákl. přenesená",J787,0)</f>
        <v>0</v>
      </c>
      <c r="BH787" s="217">
        <f>IF(N787="sníž. přenesená",J787,0)</f>
        <v>0</v>
      </c>
      <c r="BI787" s="217">
        <f>IF(N787="nulová",J787,0)</f>
        <v>0</v>
      </c>
      <c r="BJ787" s="18" t="s">
        <v>148</v>
      </c>
      <c r="BK787" s="217">
        <f>ROUND(I787*H787,2)</f>
        <v>0</v>
      </c>
      <c r="BL787" s="18" t="s">
        <v>239</v>
      </c>
      <c r="BM787" s="216" t="s">
        <v>1671</v>
      </c>
    </row>
    <row r="788" spans="1:47" s="2" customFormat="1" ht="12">
      <c r="A788" s="39"/>
      <c r="B788" s="40"/>
      <c r="C788" s="41"/>
      <c r="D788" s="218" t="s">
        <v>155</v>
      </c>
      <c r="E788" s="41"/>
      <c r="F788" s="219" t="s">
        <v>1670</v>
      </c>
      <c r="G788" s="41"/>
      <c r="H788" s="41"/>
      <c r="I788" s="220"/>
      <c r="J788" s="41"/>
      <c r="K788" s="41"/>
      <c r="L788" s="45"/>
      <c r="M788" s="221"/>
      <c r="N788" s="222"/>
      <c r="O788" s="85"/>
      <c r="P788" s="85"/>
      <c r="Q788" s="85"/>
      <c r="R788" s="85"/>
      <c r="S788" s="85"/>
      <c r="T788" s="86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T788" s="18" t="s">
        <v>155</v>
      </c>
      <c r="AU788" s="18" t="s">
        <v>86</v>
      </c>
    </row>
    <row r="789" spans="1:65" s="2" customFormat="1" ht="16.5" customHeight="1">
      <c r="A789" s="39"/>
      <c r="B789" s="40"/>
      <c r="C789" s="205" t="s">
        <v>1672</v>
      </c>
      <c r="D789" s="205" t="s">
        <v>151</v>
      </c>
      <c r="E789" s="206" t="s">
        <v>1673</v>
      </c>
      <c r="F789" s="207" t="s">
        <v>1674</v>
      </c>
      <c r="G789" s="208" t="s">
        <v>232</v>
      </c>
      <c r="H789" s="209">
        <v>3</v>
      </c>
      <c r="I789" s="210"/>
      <c r="J789" s="211">
        <f>ROUND(I789*H789,2)</f>
        <v>0</v>
      </c>
      <c r="K789" s="207" t="s">
        <v>37</v>
      </c>
      <c r="L789" s="45"/>
      <c r="M789" s="212" t="s">
        <v>37</v>
      </c>
      <c r="N789" s="213" t="s">
        <v>50</v>
      </c>
      <c r="O789" s="85"/>
      <c r="P789" s="214">
        <f>O789*H789</f>
        <v>0</v>
      </c>
      <c r="Q789" s="214">
        <v>0</v>
      </c>
      <c r="R789" s="214">
        <f>Q789*H789</f>
        <v>0</v>
      </c>
      <c r="S789" s="214">
        <v>0</v>
      </c>
      <c r="T789" s="215">
        <f>S789*H789</f>
        <v>0</v>
      </c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R789" s="216" t="s">
        <v>239</v>
      </c>
      <c r="AT789" s="216" t="s">
        <v>151</v>
      </c>
      <c r="AU789" s="216" t="s">
        <v>86</v>
      </c>
      <c r="AY789" s="18" t="s">
        <v>149</v>
      </c>
      <c r="BE789" s="217">
        <f>IF(N789="základní",J789,0)</f>
        <v>0</v>
      </c>
      <c r="BF789" s="217">
        <f>IF(N789="snížená",J789,0)</f>
        <v>0</v>
      </c>
      <c r="BG789" s="217">
        <f>IF(N789="zákl. přenesená",J789,0)</f>
        <v>0</v>
      </c>
      <c r="BH789" s="217">
        <f>IF(N789="sníž. přenesená",J789,0)</f>
        <v>0</v>
      </c>
      <c r="BI789" s="217">
        <f>IF(N789="nulová",J789,0)</f>
        <v>0</v>
      </c>
      <c r="BJ789" s="18" t="s">
        <v>148</v>
      </c>
      <c r="BK789" s="217">
        <f>ROUND(I789*H789,2)</f>
        <v>0</v>
      </c>
      <c r="BL789" s="18" t="s">
        <v>239</v>
      </c>
      <c r="BM789" s="216" t="s">
        <v>1675</v>
      </c>
    </row>
    <row r="790" spans="1:47" s="2" customFormat="1" ht="12">
      <c r="A790" s="39"/>
      <c r="B790" s="40"/>
      <c r="C790" s="41"/>
      <c r="D790" s="218" t="s">
        <v>155</v>
      </c>
      <c r="E790" s="41"/>
      <c r="F790" s="219" t="s">
        <v>1674</v>
      </c>
      <c r="G790" s="41"/>
      <c r="H790" s="41"/>
      <c r="I790" s="220"/>
      <c r="J790" s="41"/>
      <c r="K790" s="41"/>
      <c r="L790" s="45"/>
      <c r="M790" s="221"/>
      <c r="N790" s="222"/>
      <c r="O790" s="85"/>
      <c r="P790" s="85"/>
      <c r="Q790" s="85"/>
      <c r="R790" s="85"/>
      <c r="S790" s="85"/>
      <c r="T790" s="86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T790" s="18" t="s">
        <v>155</v>
      </c>
      <c r="AU790" s="18" t="s">
        <v>86</v>
      </c>
    </row>
    <row r="791" spans="1:65" s="2" customFormat="1" ht="16.5" customHeight="1">
      <c r="A791" s="39"/>
      <c r="B791" s="40"/>
      <c r="C791" s="205" t="s">
        <v>1273</v>
      </c>
      <c r="D791" s="205" t="s">
        <v>151</v>
      </c>
      <c r="E791" s="206" t="s">
        <v>1676</v>
      </c>
      <c r="F791" s="207" t="s">
        <v>1677</v>
      </c>
      <c r="G791" s="208" t="s">
        <v>232</v>
      </c>
      <c r="H791" s="209">
        <v>3</v>
      </c>
      <c r="I791" s="210"/>
      <c r="J791" s="211">
        <f>ROUND(I791*H791,2)</f>
        <v>0</v>
      </c>
      <c r="K791" s="207" t="s">
        <v>37</v>
      </c>
      <c r="L791" s="45"/>
      <c r="M791" s="212" t="s">
        <v>37</v>
      </c>
      <c r="N791" s="213" t="s">
        <v>50</v>
      </c>
      <c r="O791" s="85"/>
      <c r="P791" s="214">
        <f>O791*H791</f>
        <v>0</v>
      </c>
      <c r="Q791" s="214">
        <v>0</v>
      </c>
      <c r="R791" s="214">
        <f>Q791*H791</f>
        <v>0</v>
      </c>
      <c r="S791" s="214">
        <v>0</v>
      </c>
      <c r="T791" s="215">
        <f>S791*H791</f>
        <v>0</v>
      </c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R791" s="216" t="s">
        <v>239</v>
      </c>
      <c r="AT791" s="216" t="s">
        <v>151</v>
      </c>
      <c r="AU791" s="216" t="s">
        <v>86</v>
      </c>
      <c r="AY791" s="18" t="s">
        <v>149</v>
      </c>
      <c r="BE791" s="217">
        <f>IF(N791="základní",J791,0)</f>
        <v>0</v>
      </c>
      <c r="BF791" s="217">
        <f>IF(N791="snížená",J791,0)</f>
        <v>0</v>
      </c>
      <c r="BG791" s="217">
        <f>IF(N791="zákl. přenesená",J791,0)</f>
        <v>0</v>
      </c>
      <c r="BH791" s="217">
        <f>IF(N791="sníž. přenesená",J791,0)</f>
        <v>0</v>
      </c>
      <c r="BI791" s="217">
        <f>IF(N791="nulová",J791,0)</f>
        <v>0</v>
      </c>
      <c r="BJ791" s="18" t="s">
        <v>148</v>
      </c>
      <c r="BK791" s="217">
        <f>ROUND(I791*H791,2)</f>
        <v>0</v>
      </c>
      <c r="BL791" s="18" t="s">
        <v>239</v>
      </c>
      <c r="BM791" s="216" t="s">
        <v>1678</v>
      </c>
    </row>
    <row r="792" spans="1:47" s="2" customFormat="1" ht="12">
      <c r="A792" s="39"/>
      <c r="B792" s="40"/>
      <c r="C792" s="41"/>
      <c r="D792" s="218" t="s">
        <v>155</v>
      </c>
      <c r="E792" s="41"/>
      <c r="F792" s="219" t="s">
        <v>1677</v>
      </c>
      <c r="G792" s="41"/>
      <c r="H792" s="41"/>
      <c r="I792" s="220"/>
      <c r="J792" s="41"/>
      <c r="K792" s="41"/>
      <c r="L792" s="45"/>
      <c r="M792" s="221"/>
      <c r="N792" s="222"/>
      <c r="O792" s="85"/>
      <c r="P792" s="85"/>
      <c r="Q792" s="85"/>
      <c r="R792" s="85"/>
      <c r="S792" s="85"/>
      <c r="T792" s="86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T792" s="18" t="s">
        <v>155</v>
      </c>
      <c r="AU792" s="18" t="s">
        <v>86</v>
      </c>
    </row>
    <row r="793" spans="1:65" s="2" customFormat="1" ht="24.15" customHeight="1">
      <c r="A793" s="39"/>
      <c r="B793" s="40"/>
      <c r="C793" s="205" t="s">
        <v>1679</v>
      </c>
      <c r="D793" s="205" t="s">
        <v>151</v>
      </c>
      <c r="E793" s="206" t="s">
        <v>1680</v>
      </c>
      <c r="F793" s="207" t="s">
        <v>1681</v>
      </c>
      <c r="G793" s="208" t="s">
        <v>232</v>
      </c>
      <c r="H793" s="209">
        <v>24</v>
      </c>
      <c r="I793" s="210"/>
      <c r="J793" s="211">
        <f>ROUND(I793*H793,2)</f>
        <v>0</v>
      </c>
      <c r="K793" s="207" t="s">
        <v>37</v>
      </c>
      <c r="L793" s="45"/>
      <c r="M793" s="212" t="s">
        <v>37</v>
      </c>
      <c r="N793" s="213" t="s">
        <v>50</v>
      </c>
      <c r="O793" s="85"/>
      <c r="P793" s="214">
        <f>O793*H793</f>
        <v>0</v>
      </c>
      <c r="Q793" s="214">
        <v>0</v>
      </c>
      <c r="R793" s="214">
        <f>Q793*H793</f>
        <v>0</v>
      </c>
      <c r="S793" s="214">
        <v>0</v>
      </c>
      <c r="T793" s="215">
        <f>S793*H793</f>
        <v>0</v>
      </c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R793" s="216" t="s">
        <v>239</v>
      </c>
      <c r="AT793" s="216" t="s">
        <v>151</v>
      </c>
      <c r="AU793" s="216" t="s">
        <v>86</v>
      </c>
      <c r="AY793" s="18" t="s">
        <v>149</v>
      </c>
      <c r="BE793" s="217">
        <f>IF(N793="základní",J793,0)</f>
        <v>0</v>
      </c>
      <c r="BF793" s="217">
        <f>IF(N793="snížená",J793,0)</f>
        <v>0</v>
      </c>
      <c r="BG793" s="217">
        <f>IF(N793="zákl. přenesená",J793,0)</f>
        <v>0</v>
      </c>
      <c r="BH793" s="217">
        <f>IF(N793="sníž. přenesená",J793,0)</f>
        <v>0</v>
      </c>
      <c r="BI793" s="217">
        <f>IF(N793="nulová",J793,0)</f>
        <v>0</v>
      </c>
      <c r="BJ793" s="18" t="s">
        <v>148</v>
      </c>
      <c r="BK793" s="217">
        <f>ROUND(I793*H793,2)</f>
        <v>0</v>
      </c>
      <c r="BL793" s="18" t="s">
        <v>239</v>
      </c>
      <c r="BM793" s="216" t="s">
        <v>1682</v>
      </c>
    </row>
    <row r="794" spans="1:47" s="2" customFormat="1" ht="12">
      <c r="A794" s="39"/>
      <c r="B794" s="40"/>
      <c r="C794" s="41"/>
      <c r="D794" s="218" t="s">
        <v>155</v>
      </c>
      <c r="E794" s="41"/>
      <c r="F794" s="219" t="s">
        <v>1681</v>
      </c>
      <c r="G794" s="41"/>
      <c r="H794" s="41"/>
      <c r="I794" s="220"/>
      <c r="J794" s="41"/>
      <c r="K794" s="41"/>
      <c r="L794" s="45"/>
      <c r="M794" s="221"/>
      <c r="N794" s="222"/>
      <c r="O794" s="85"/>
      <c r="P794" s="85"/>
      <c r="Q794" s="85"/>
      <c r="R794" s="85"/>
      <c r="S794" s="85"/>
      <c r="T794" s="86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T794" s="18" t="s">
        <v>155</v>
      </c>
      <c r="AU794" s="18" t="s">
        <v>86</v>
      </c>
    </row>
    <row r="795" spans="1:65" s="2" customFormat="1" ht="16.5" customHeight="1">
      <c r="A795" s="39"/>
      <c r="B795" s="40"/>
      <c r="C795" s="205" t="s">
        <v>1274</v>
      </c>
      <c r="D795" s="205" t="s">
        <v>151</v>
      </c>
      <c r="E795" s="206" t="s">
        <v>1683</v>
      </c>
      <c r="F795" s="207" t="s">
        <v>1605</v>
      </c>
      <c r="G795" s="208" t="s">
        <v>232</v>
      </c>
      <c r="H795" s="209">
        <v>3</v>
      </c>
      <c r="I795" s="210"/>
      <c r="J795" s="211">
        <f>ROUND(I795*H795,2)</f>
        <v>0</v>
      </c>
      <c r="K795" s="207" t="s">
        <v>37</v>
      </c>
      <c r="L795" s="45"/>
      <c r="M795" s="212" t="s">
        <v>37</v>
      </c>
      <c r="N795" s="213" t="s">
        <v>50</v>
      </c>
      <c r="O795" s="85"/>
      <c r="P795" s="214">
        <f>O795*H795</f>
        <v>0</v>
      </c>
      <c r="Q795" s="214">
        <v>0</v>
      </c>
      <c r="R795" s="214">
        <f>Q795*H795</f>
        <v>0</v>
      </c>
      <c r="S795" s="214">
        <v>0</v>
      </c>
      <c r="T795" s="215">
        <f>S795*H795</f>
        <v>0</v>
      </c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R795" s="216" t="s">
        <v>239</v>
      </c>
      <c r="AT795" s="216" t="s">
        <v>151</v>
      </c>
      <c r="AU795" s="216" t="s">
        <v>86</v>
      </c>
      <c r="AY795" s="18" t="s">
        <v>149</v>
      </c>
      <c r="BE795" s="217">
        <f>IF(N795="základní",J795,0)</f>
        <v>0</v>
      </c>
      <c r="BF795" s="217">
        <f>IF(N795="snížená",J795,0)</f>
        <v>0</v>
      </c>
      <c r="BG795" s="217">
        <f>IF(N795="zákl. přenesená",J795,0)</f>
        <v>0</v>
      </c>
      <c r="BH795" s="217">
        <f>IF(N795="sníž. přenesená",J795,0)</f>
        <v>0</v>
      </c>
      <c r="BI795" s="217">
        <f>IF(N795="nulová",J795,0)</f>
        <v>0</v>
      </c>
      <c r="BJ795" s="18" t="s">
        <v>148</v>
      </c>
      <c r="BK795" s="217">
        <f>ROUND(I795*H795,2)</f>
        <v>0</v>
      </c>
      <c r="BL795" s="18" t="s">
        <v>239</v>
      </c>
      <c r="BM795" s="216" t="s">
        <v>1684</v>
      </c>
    </row>
    <row r="796" spans="1:47" s="2" customFormat="1" ht="12">
      <c r="A796" s="39"/>
      <c r="B796" s="40"/>
      <c r="C796" s="41"/>
      <c r="D796" s="218" t="s">
        <v>155</v>
      </c>
      <c r="E796" s="41"/>
      <c r="F796" s="219" t="s">
        <v>1605</v>
      </c>
      <c r="G796" s="41"/>
      <c r="H796" s="41"/>
      <c r="I796" s="220"/>
      <c r="J796" s="41"/>
      <c r="K796" s="41"/>
      <c r="L796" s="45"/>
      <c r="M796" s="221"/>
      <c r="N796" s="222"/>
      <c r="O796" s="85"/>
      <c r="P796" s="85"/>
      <c r="Q796" s="85"/>
      <c r="R796" s="85"/>
      <c r="S796" s="85"/>
      <c r="T796" s="86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T796" s="18" t="s">
        <v>155</v>
      </c>
      <c r="AU796" s="18" t="s">
        <v>86</v>
      </c>
    </row>
    <row r="797" spans="1:65" s="2" customFormat="1" ht="16.5" customHeight="1">
      <c r="A797" s="39"/>
      <c r="B797" s="40"/>
      <c r="C797" s="205" t="s">
        <v>1685</v>
      </c>
      <c r="D797" s="205" t="s">
        <v>151</v>
      </c>
      <c r="E797" s="206" t="s">
        <v>1686</v>
      </c>
      <c r="F797" s="207" t="s">
        <v>1687</v>
      </c>
      <c r="G797" s="208" t="s">
        <v>220</v>
      </c>
      <c r="H797" s="209">
        <v>47.5</v>
      </c>
      <c r="I797" s="210"/>
      <c r="J797" s="211">
        <f>ROUND(I797*H797,2)</f>
        <v>0</v>
      </c>
      <c r="K797" s="207" t="s">
        <v>37</v>
      </c>
      <c r="L797" s="45"/>
      <c r="M797" s="212" t="s">
        <v>37</v>
      </c>
      <c r="N797" s="213" t="s">
        <v>50</v>
      </c>
      <c r="O797" s="85"/>
      <c r="P797" s="214">
        <f>O797*H797</f>
        <v>0</v>
      </c>
      <c r="Q797" s="214">
        <v>0</v>
      </c>
      <c r="R797" s="214">
        <f>Q797*H797</f>
        <v>0</v>
      </c>
      <c r="S797" s="214">
        <v>0</v>
      </c>
      <c r="T797" s="215">
        <f>S797*H797</f>
        <v>0</v>
      </c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R797" s="216" t="s">
        <v>239</v>
      </c>
      <c r="AT797" s="216" t="s">
        <v>151</v>
      </c>
      <c r="AU797" s="216" t="s">
        <v>86</v>
      </c>
      <c r="AY797" s="18" t="s">
        <v>149</v>
      </c>
      <c r="BE797" s="217">
        <f>IF(N797="základní",J797,0)</f>
        <v>0</v>
      </c>
      <c r="BF797" s="217">
        <f>IF(N797="snížená",J797,0)</f>
        <v>0</v>
      </c>
      <c r="BG797" s="217">
        <f>IF(N797="zákl. přenesená",J797,0)</f>
        <v>0</v>
      </c>
      <c r="BH797" s="217">
        <f>IF(N797="sníž. přenesená",J797,0)</f>
        <v>0</v>
      </c>
      <c r="BI797" s="217">
        <f>IF(N797="nulová",J797,0)</f>
        <v>0</v>
      </c>
      <c r="BJ797" s="18" t="s">
        <v>148</v>
      </c>
      <c r="BK797" s="217">
        <f>ROUND(I797*H797,2)</f>
        <v>0</v>
      </c>
      <c r="BL797" s="18" t="s">
        <v>239</v>
      </c>
      <c r="BM797" s="216" t="s">
        <v>1688</v>
      </c>
    </row>
    <row r="798" spans="1:47" s="2" customFormat="1" ht="12">
      <c r="A798" s="39"/>
      <c r="B798" s="40"/>
      <c r="C798" s="41"/>
      <c r="D798" s="218" t="s">
        <v>155</v>
      </c>
      <c r="E798" s="41"/>
      <c r="F798" s="219" t="s">
        <v>1687</v>
      </c>
      <c r="G798" s="41"/>
      <c r="H798" s="41"/>
      <c r="I798" s="220"/>
      <c r="J798" s="41"/>
      <c r="K798" s="41"/>
      <c r="L798" s="45"/>
      <c r="M798" s="221"/>
      <c r="N798" s="222"/>
      <c r="O798" s="85"/>
      <c r="P798" s="85"/>
      <c r="Q798" s="85"/>
      <c r="R798" s="85"/>
      <c r="S798" s="85"/>
      <c r="T798" s="86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T798" s="18" t="s">
        <v>155</v>
      </c>
      <c r="AU798" s="18" t="s">
        <v>86</v>
      </c>
    </row>
    <row r="799" spans="1:65" s="2" customFormat="1" ht="16.5" customHeight="1">
      <c r="A799" s="39"/>
      <c r="B799" s="40"/>
      <c r="C799" s="205" t="s">
        <v>1278</v>
      </c>
      <c r="D799" s="205" t="s">
        <v>151</v>
      </c>
      <c r="E799" s="206" t="s">
        <v>1689</v>
      </c>
      <c r="F799" s="207" t="s">
        <v>1690</v>
      </c>
      <c r="G799" s="208" t="s">
        <v>220</v>
      </c>
      <c r="H799" s="209">
        <v>48.5</v>
      </c>
      <c r="I799" s="210"/>
      <c r="J799" s="211">
        <f>ROUND(I799*H799,2)</f>
        <v>0</v>
      </c>
      <c r="K799" s="207" t="s">
        <v>37</v>
      </c>
      <c r="L799" s="45"/>
      <c r="M799" s="212" t="s">
        <v>37</v>
      </c>
      <c r="N799" s="213" t="s">
        <v>50</v>
      </c>
      <c r="O799" s="85"/>
      <c r="P799" s="214">
        <f>O799*H799</f>
        <v>0</v>
      </c>
      <c r="Q799" s="214">
        <v>0</v>
      </c>
      <c r="R799" s="214">
        <f>Q799*H799</f>
        <v>0</v>
      </c>
      <c r="S799" s="214">
        <v>0</v>
      </c>
      <c r="T799" s="215">
        <f>S799*H799</f>
        <v>0</v>
      </c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R799" s="216" t="s">
        <v>239</v>
      </c>
      <c r="AT799" s="216" t="s">
        <v>151</v>
      </c>
      <c r="AU799" s="216" t="s">
        <v>86</v>
      </c>
      <c r="AY799" s="18" t="s">
        <v>149</v>
      </c>
      <c r="BE799" s="217">
        <f>IF(N799="základní",J799,0)</f>
        <v>0</v>
      </c>
      <c r="BF799" s="217">
        <f>IF(N799="snížená",J799,0)</f>
        <v>0</v>
      </c>
      <c r="BG799" s="217">
        <f>IF(N799="zákl. přenesená",J799,0)</f>
        <v>0</v>
      </c>
      <c r="BH799" s="217">
        <f>IF(N799="sníž. přenesená",J799,0)</f>
        <v>0</v>
      </c>
      <c r="BI799" s="217">
        <f>IF(N799="nulová",J799,0)</f>
        <v>0</v>
      </c>
      <c r="BJ799" s="18" t="s">
        <v>148</v>
      </c>
      <c r="BK799" s="217">
        <f>ROUND(I799*H799,2)</f>
        <v>0</v>
      </c>
      <c r="BL799" s="18" t="s">
        <v>239</v>
      </c>
      <c r="BM799" s="216" t="s">
        <v>1691</v>
      </c>
    </row>
    <row r="800" spans="1:47" s="2" customFormat="1" ht="12">
      <c r="A800" s="39"/>
      <c r="B800" s="40"/>
      <c r="C800" s="41"/>
      <c r="D800" s="218" t="s">
        <v>155</v>
      </c>
      <c r="E800" s="41"/>
      <c r="F800" s="219" t="s">
        <v>1690</v>
      </c>
      <c r="G800" s="41"/>
      <c r="H800" s="41"/>
      <c r="I800" s="220"/>
      <c r="J800" s="41"/>
      <c r="K800" s="41"/>
      <c r="L800" s="45"/>
      <c r="M800" s="221"/>
      <c r="N800" s="222"/>
      <c r="O800" s="85"/>
      <c r="P800" s="85"/>
      <c r="Q800" s="85"/>
      <c r="R800" s="85"/>
      <c r="S800" s="85"/>
      <c r="T800" s="86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T800" s="18" t="s">
        <v>155</v>
      </c>
      <c r="AU800" s="18" t="s">
        <v>86</v>
      </c>
    </row>
    <row r="801" spans="1:65" s="2" customFormat="1" ht="16.5" customHeight="1">
      <c r="A801" s="39"/>
      <c r="B801" s="40"/>
      <c r="C801" s="205" t="s">
        <v>1692</v>
      </c>
      <c r="D801" s="205" t="s">
        <v>151</v>
      </c>
      <c r="E801" s="206" t="s">
        <v>1693</v>
      </c>
      <c r="F801" s="207" t="s">
        <v>1694</v>
      </c>
      <c r="G801" s="208" t="s">
        <v>320</v>
      </c>
      <c r="H801" s="209">
        <v>1</v>
      </c>
      <c r="I801" s="210"/>
      <c r="J801" s="211">
        <f>ROUND(I801*H801,2)</f>
        <v>0</v>
      </c>
      <c r="K801" s="207" t="s">
        <v>37</v>
      </c>
      <c r="L801" s="45"/>
      <c r="M801" s="212" t="s">
        <v>37</v>
      </c>
      <c r="N801" s="213" t="s">
        <v>50</v>
      </c>
      <c r="O801" s="85"/>
      <c r="P801" s="214">
        <f>O801*H801</f>
        <v>0</v>
      </c>
      <c r="Q801" s="214">
        <v>0</v>
      </c>
      <c r="R801" s="214">
        <f>Q801*H801</f>
        <v>0</v>
      </c>
      <c r="S801" s="214">
        <v>0</v>
      </c>
      <c r="T801" s="215">
        <f>S801*H801</f>
        <v>0</v>
      </c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R801" s="216" t="s">
        <v>239</v>
      </c>
      <c r="AT801" s="216" t="s">
        <v>151</v>
      </c>
      <c r="AU801" s="216" t="s">
        <v>86</v>
      </c>
      <c r="AY801" s="18" t="s">
        <v>149</v>
      </c>
      <c r="BE801" s="217">
        <f>IF(N801="základní",J801,0)</f>
        <v>0</v>
      </c>
      <c r="BF801" s="217">
        <f>IF(N801="snížená",J801,0)</f>
        <v>0</v>
      </c>
      <c r="BG801" s="217">
        <f>IF(N801="zákl. přenesená",J801,0)</f>
        <v>0</v>
      </c>
      <c r="BH801" s="217">
        <f>IF(N801="sníž. přenesená",J801,0)</f>
        <v>0</v>
      </c>
      <c r="BI801" s="217">
        <f>IF(N801="nulová",J801,0)</f>
        <v>0</v>
      </c>
      <c r="BJ801" s="18" t="s">
        <v>148</v>
      </c>
      <c r="BK801" s="217">
        <f>ROUND(I801*H801,2)</f>
        <v>0</v>
      </c>
      <c r="BL801" s="18" t="s">
        <v>239</v>
      </c>
      <c r="BM801" s="216" t="s">
        <v>1695</v>
      </c>
    </row>
    <row r="802" spans="1:47" s="2" customFormat="1" ht="12">
      <c r="A802" s="39"/>
      <c r="B802" s="40"/>
      <c r="C802" s="41"/>
      <c r="D802" s="218" t="s">
        <v>155</v>
      </c>
      <c r="E802" s="41"/>
      <c r="F802" s="219" t="s">
        <v>1694</v>
      </c>
      <c r="G802" s="41"/>
      <c r="H802" s="41"/>
      <c r="I802" s="220"/>
      <c r="J802" s="41"/>
      <c r="K802" s="41"/>
      <c r="L802" s="45"/>
      <c r="M802" s="221"/>
      <c r="N802" s="222"/>
      <c r="O802" s="85"/>
      <c r="P802" s="85"/>
      <c r="Q802" s="85"/>
      <c r="R802" s="85"/>
      <c r="S802" s="85"/>
      <c r="T802" s="86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T802" s="18" t="s">
        <v>155</v>
      </c>
      <c r="AU802" s="18" t="s">
        <v>86</v>
      </c>
    </row>
    <row r="803" spans="1:65" s="2" customFormat="1" ht="16.5" customHeight="1">
      <c r="A803" s="39"/>
      <c r="B803" s="40"/>
      <c r="C803" s="205" t="s">
        <v>1279</v>
      </c>
      <c r="D803" s="205" t="s">
        <v>151</v>
      </c>
      <c r="E803" s="206" t="s">
        <v>1696</v>
      </c>
      <c r="F803" s="207" t="s">
        <v>1697</v>
      </c>
      <c r="G803" s="208" t="s">
        <v>320</v>
      </c>
      <c r="H803" s="209">
        <v>1</v>
      </c>
      <c r="I803" s="210"/>
      <c r="J803" s="211">
        <f>ROUND(I803*H803,2)</f>
        <v>0</v>
      </c>
      <c r="K803" s="207" t="s">
        <v>37</v>
      </c>
      <c r="L803" s="45"/>
      <c r="M803" s="212" t="s">
        <v>37</v>
      </c>
      <c r="N803" s="213" t="s">
        <v>50</v>
      </c>
      <c r="O803" s="85"/>
      <c r="P803" s="214">
        <f>O803*H803</f>
        <v>0</v>
      </c>
      <c r="Q803" s="214">
        <v>0</v>
      </c>
      <c r="R803" s="214">
        <f>Q803*H803</f>
        <v>0</v>
      </c>
      <c r="S803" s="214">
        <v>0</v>
      </c>
      <c r="T803" s="215">
        <f>S803*H803</f>
        <v>0</v>
      </c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R803" s="216" t="s">
        <v>239</v>
      </c>
      <c r="AT803" s="216" t="s">
        <v>151</v>
      </c>
      <c r="AU803" s="216" t="s">
        <v>86</v>
      </c>
      <c r="AY803" s="18" t="s">
        <v>149</v>
      </c>
      <c r="BE803" s="217">
        <f>IF(N803="základní",J803,0)</f>
        <v>0</v>
      </c>
      <c r="BF803" s="217">
        <f>IF(N803="snížená",J803,0)</f>
        <v>0</v>
      </c>
      <c r="BG803" s="217">
        <f>IF(N803="zákl. přenesená",J803,0)</f>
        <v>0</v>
      </c>
      <c r="BH803" s="217">
        <f>IF(N803="sníž. přenesená",J803,0)</f>
        <v>0</v>
      </c>
      <c r="BI803" s="217">
        <f>IF(N803="nulová",J803,0)</f>
        <v>0</v>
      </c>
      <c r="BJ803" s="18" t="s">
        <v>148</v>
      </c>
      <c r="BK803" s="217">
        <f>ROUND(I803*H803,2)</f>
        <v>0</v>
      </c>
      <c r="BL803" s="18" t="s">
        <v>239</v>
      </c>
      <c r="BM803" s="216" t="s">
        <v>1698</v>
      </c>
    </row>
    <row r="804" spans="1:47" s="2" customFormat="1" ht="12">
      <c r="A804" s="39"/>
      <c r="B804" s="40"/>
      <c r="C804" s="41"/>
      <c r="D804" s="218" t="s">
        <v>155</v>
      </c>
      <c r="E804" s="41"/>
      <c r="F804" s="219" t="s">
        <v>1697</v>
      </c>
      <c r="G804" s="41"/>
      <c r="H804" s="41"/>
      <c r="I804" s="220"/>
      <c r="J804" s="41"/>
      <c r="K804" s="41"/>
      <c r="L804" s="45"/>
      <c r="M804" s="221"/>
      <c r="N804" s="222"/>
      <c r="O804" s="85"/>
      <c r="P804" s="85"/>
      <c r="Q804" s="85"/>
      <c r="R804" s="85"/>
      <c r="S804" s="85"/>
      <c r="T804" s="86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T804" s="18" t="s">
        <v>155</v>
      </c>
      <c r="AU804" s="18" t="s">
        <v>86</v>
      </c>
    </row>
    <row r="805" spans="1:63" s="12" customFormat="1" ht="22.8" customHeight="1">
      <c r="A805" s="12"/>
      <c r="B805" s="189"/>
      <c r="C805" s="190"/>
      <c r="D805" s="191" t="s">
        <v>76</v>
      </c>
      <c r="E805" s="203" t="s">
        <v>1699</v>
      </c>
      <c r="F805" s="203" t="s">
        <v>1700</v>
      </c>
      <c r="G805" s="190"/>
      <c r="H805" s="190"/>
      <c r="I805" s="193"/>
      <c r="J805" s="204">
        <f>BK805</f>
        <v>0</v>
      </c>
      <c r="K805" s="190"/>
      <c r="L805" s="195"/>
      <c r="M805" s="196"/>
      <c r="N805" s="197"/>
      <c r="O805" s="197"/>
      <c r="P805" s="198">
        <f>SUM(P806:P809)</f>
        <v>0</v>
      </c>
      <c r="Q805" s="197"/>
      <c r="R805" s="198">
        <f>SUM(R806:R809)</f>
        <v>0</v>
      </c>
      <c r="S805" s="197"/>
      <c r="T805" s="199">
        <f>SUM(T806:T809)</f>
        <v>0</v>
      </c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R805" s="200" t="s">
        <v>86</v>
      </c>
      <c r="AT805" s="201" t="s">
        <v>76</v>
      </c>
      <c r="AU805" s="201" t="s">
        <v>21</v>
      </c>
      <c r="AY805" s="200" t="s">
        <v>149</v>
      </c>
      <c r="BK805" s="202">
        <f>SUM(BK806:BK809)</f>
        <v>0</v>
      </c>
    </row>
    <row r="806" spans="1:65" s="2" customFormat="1" ht="16.5" customHeight="1">
      <c r="A806" s="39"/>
      <c r="B806" s="40"/>
      <c r="C806" s="205" t="s">
        <v>1701</v>
      </c>
      <c r="D806" s="205" t="s">
        <v>151</v>
      </c>
      <c r="E806" s="206" t="s">
        <v>1702</v>
      </c>
      <c r="F806" s="207" t="s">
        <v>1703</v>
      </c>
      <c r="G806" s="208" t="s">
        <v>320</v>
      </c>
      <c r="H806" s="209">
        <v>1</v>
      </c>
      <c r="I806" s="210"/>
      <c r="J806" s="211">
        <f>ROUND(I806*H806,2)</f>
        <v>0</v>
      </c>
      <c r="K806" s="207" t="s">
        <v>37</v>
      </c>
      <c r="L806" s="45"/>
      <c r="M806" s="212" t="s">
        <v>37</v>
      </c>
      <c r="N806" s="213" t="s">
        <v>50</v>
      </c>
      <c r="O806" s="85"/>
      <c r="P806" s="214">
        <f>O806*H806</f>
        <v>0</v>
      </c>
      <c r="Q806" s="214">
        <v>0</v>
      </c>
      <c r="R806" s="214">
        <f>Q806*H806</f>
        <v>0</v>
      </c>
      <c r="S806" s="214">
        <v>0</v>
      </c>
      <c r="T806" s="215">
        <f>S806*H806</f>
        <v>0</v>
      </c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R806" s="216" t="s">
        <v>239</v>
      </c>
      <c r="AT806" s="216" t="s">
        <v>151</v>
      </c>
      <c r="AU806" s="216" t="s">
        <v>86</v>
      </c>
      <c r="AY806" s="18" t="s">
        <v>149</v>
      </c>
      <c r="BE806" s="217">
        <f>IF(N806="základní",J806,0)</f>
        <v>0</v>
      </c>
      <c r="BF806" s="217">
        <f>IF(N806="snížená",J806,0)</f>
        <v>0</v>
      </c>
      <c r="BG806" s="217">
        <f>IF(N806="zákl. přenesená",J806,0)</f>
        <v>0</v>
      </c>
      <c r="BH806" s="217">
        <f>IF(N806="sníž. přenesená",J806,0)</f>
        <v>0</v>
      </c>
      <c r="BI806" s="217">
        <f>IF(N806="nulová",J806,0)</f>
        <v>0</v>
      </c>
      <c r="BJ806" s="18" t="s">
        <v>148</v>
      </c>
      <c r="BK806" s="217">
        <f>ROUND(I806*H806,2)</f>
        <v>0</v>
      </c>
      <c r="BL806" s="18" t="s">
        <v>239</v>
      </c>
      <c r="BM806" s="216" t="s">
        <v>1704</v>
      </c>
    </row>
    <row r="807" spans="1:47" s="2" customFormat="1" ht="12">
      <c r="A807" s="39"/>
      <c r="B807" s="40"/>
      <c r="C807" s="41"/>
      <c r="D807" s="218" t="s">
        <v>155</v>
      </c>
      <c r="E807" s="41"/>
      <c r="F807" s="219" t="s">
        <v>1703</v>
      </c>
      <c r="G807" s="41"/>
      <c r="H807" s="41"/>
      <c r="I807" s="220"/>
      <c r="J807" s="41"/>
      <c r="K807" s="41"/>
      <c r="L807" s="45"/>
      <c r="M807" s="221"/>
      <c r="N807" s="222"/>
      <c r="O807" s="85"/>
      <c r="P807" s="85"/>
      <c r="Q807" s="85"/>
      <c r="R807" s="85"/>
      <c r="S807" s="85"/>
      <c r="T807" s="86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T807" s="18" t="s">
        <v>155</v>
      </c>
      <c r="AU807" s="18" t="s">
        <v>86</v>
      </c>
    </row>
    <row r="808" spans="1:65" s="2" customFormat="1" ht="12">
      <c r="A808" s="39"/>
      <c r="B808" s="40"/>
      <c r="C808" s="205" t="s">
        <v>1283</v>
      </c>
      <c r="D808" s="205" t="s">
        <v>151</v>
      </c>
      <c r="E808" s="206" t="s">
        <v>1705</v>
      </c>
      <c r="F808" s="207" t="s">
        <v>1706</v>
      </c>
      <c r="G808" s="208" t="s">
        <v>320</v>
      </c>
      <c r="H808" s="209">
        <v>1</v>
      </c>
      <c r="I808" s="210"/>
      <c r="J808" s="211">
        <f>ROUND(I808*H808,2)</f>
        <v>0</v>
      </c>
      <c r="K808" s="207" t="s">
        <v>37</v>
      </c>
      <c r="L808" s="45"/>
      <c r="M808" s="212" t="s">
        <v>37</v>
      </c>
      <c r="N808" s="213" t="s">
        <v>50</v>
      </c>
      <c r="O808" s="85"/>
      <c r="P808" s="214">
        <f>O808*H808</f>
        <v>0</v>
      </c>
      <c r="Q808" s="214">
        <v>0</v>
      </c>
      <c r="R808" s="214">
        <f>Q808*H808</f>
        <v>0</v>
      </c>
      <c r="S808" s="214">
        <v>0</v>
      </c>
      <c r="T808" s="215">
        <f>S808*H808</f>
        <v>0</v>
      </c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R808" s="216" t="s">
        <v>239</v>
      </c>
      <c r="AT808" s="216" t="s">
        <v>151</v>
      </c>
      <c r="AU808" s="216" t="s">
        <v>86</v>
      </c>
      <c r="AY808" s="18" t="s">
        <v>149</v>
      </c>
      <c r="BE808" s="217">
        <f>IF(N808="základní",J808,0)</f>
        <v>0</v>
      </c>
      <c r="BF808" s="217">
        <f>IF(N808="snížená",J808,0)</f>
        <v>0</v>
      </c>
      <c r="BG808" s="217">
        <f>IF(N808="zákl. přenesená",J808,0)</f>
        <v>0</v>
      </c>
      <c r="BH808" s="217">
        <f>IF(N808="sníž. přenesená",J808,0)</f>
        <v>0</v>
      </c>
      <c r="BI808" s="217">
        <f>IF(N808="nulová",J808,0)</f>
        <v>0</v>
      </c>
      <c r="BJ808" s="18" t="s">
        <v>148</v>
      </c>
      <c r="BK808" s="217">
        <f>ROUND(I808*H808,2)</f>
        <v>0</v>
      </c>
      <c r="BL808" s="18" t="s">
        <v>239</v>
      </c>
      <c r="BM808" s="216" t="s">
        <v>1707</v>
      </c>
    </row>
    <row r="809" spans="1:47" s="2" customFormat="1" ht="12">
      <c r="A809" s="39"/>
      <c r="B809" s="40"/>
      <c r="C809" s="41"/>
      <c r="D809" s="218" t="s">
        <v>155</v>
      </c>
      <c r="E809" s="41"/>
      <c r="F809" s="219" t="s">
        <v>1706</v>
      </c>
      <c r="G809" s="41"/>
      <c r="H809" s="41"/>
      <c r="I809" s="220"/>
      <c r="J809" s="41"/>
      <c r="K809" s="41"/>
      <c r="L809" s="45"/>
      <c r="M809" s="221"/>
      <c r="N809" s="222"/>
      <c r="O809" s="85"/>
      <c r="P809" s="85"/>
      <c r="Q809" s="85"/>
      <c r="R809" s="85"/>
      <c r="S809" s="85"/>
      <c r="T809" s="86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T809" s="18" t="s">
        <v>155</v>
      </c>
      <c r="AU809" s="18" t="s">
        <v>86</v>
      </c>
    </row>
    <row r="810" spans="1:63" s="12" customFormat="1" ht="22.8" customHeight="1">
      <c r="A810" s="12"/>
      <c r="B810" s="189"/>
      <c r="C810" s="190"/>
      <c r="D810" s="191" t="s">
        <v>76</v>
      </c>
      <c r="E810" s="203" t="s">
        <v>1708</v>
      </c>
      <c r="F810" s="203" t="s">
        <v>1709</v>
      </c>
      <c r="G810" s="190"/>
      <c r="H810" s="190"/>
      <c r="I810" s="193"/>
      <c r="J810" s="204">
        <f>BK810</f>
        <v>0</v>
      </c>
      <c r="K810" s="190"/>
      <c r="L810" s="195"/>
      <c r="M810" s="196"/>
      <c r="N810" s="197"/>
      <c r="O810" s="197"/>
      <c r="P810" s="198">
        <f>SUM(P811:P836)</f>
        <v>0</v>
      </c>
      <c r="Q810" s="197"/>
      <c r="R810" s="198">
        <f>SUM(R811:R836)</f>
        <v>0</v>
      </c>
      <c r="S810" s="197"/>
      <c r="T810" s="199">
        <f>SUM(T811:T836)</f>
        <v>0</v>
      </c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R810" s="200" t="s">
        <v>86</v>
      </c>
      <c r="AT810" s="201" t="s">
        <v>76</v>
      </c>
      <c r="AU810" s="201" t="s">
        <v>21</v>
      </c>
      <c r="AY810" s="200" t="s">
        <v>149</v>
      </c>
      <c r="BK810" s="202">
        <f>SUM(BK811:BK836)</f>
        <v>0</v>
      </c>
    </row>
    <row r="811" spans="1:65" s="2" customFormat="1" ht="16.5" customHeight="1">
      <c r="A811" s="39"/>
      <c r="B811" s="40"/>
      <c r="C811" s="205" t="s">
        <v>1710</v>
      </c>
      <c r="D811" s="205" t="s">
        <v>151</v>
      </c>
      <c r="E811" s="206" t="s">
        <v>1711</v>
      </c>
      <c r="F811" s="207" t="s">
        <v>1712</v>
      </c>
      <c r="G811" s="208" t="s">
        <v>232</v>
      </c>
      <c r="H811" s="209">
        <v>1</v>
      </c>
      <c r="I811" s="210"/>
      <c r="J811" s="211">
        <f>ROUND(I811*H811,2)</f>
        <v>0</v>
      </c>
      <c r="K811" s="207" t="s">
        <v>37</v>
      </c>
      <c r="L811" s="45"/>
      <c r="M811" s="212" t="s">
        <v>37</v>
      </c>
      <c r="N811" s="213" t="s">
        <v>50</v>
      </c>
      <c r="O811" s="85"/>
      <c r="P811" s="214">
        <f>O811*H811</f>
        <v>0</v>
      </c>
      <c r="Q811" s="214">
        <v>0</v>
      </c>
      <c r="R811" s="214">
        <f>Q811*H811</f>
        <v>0</v>
      </c>
      <c r="S811" s="214">
        <v>0</v>
      </c>
      <c r="T811" s="215">
        <f>S811*H811</f>
        <v>0</v>
      </c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R811" s="216" t="s">
        <v>239</v>
      </c>
      <c r="AT811" s="216" t="s">
        <v>151</v>
      </c>
      <c r="AU811" s="216" t="s">
        <v>86</v>
      </c>
      <c r="AY811" s="18" t="s">
        <v>149</v>
      </c>
      <c r="BE811" s="217">
        <f>IF(N811="základní",J811,0)</f>
        <v>0</v>
      </c>
      <c r="BF811" s="217">
        <f>IF(N811="snížená",J811,0)</f>
        <v>0</v>
      </c>
      <c r="BG811" s="217">
        <f>IF(N811="zákl. přenesená",J811,0)</f>
        <v>0</v>
      </c>
      <c r="BH811" s="217">
        <f>IF(N811="sníž. přenesená",J811,0)</f>
        <v>0</v>
      </c>
      <c r="BI811" s="217">
        <f>IF(N811="nulová",J811,0)</f>
        <v>0</v>
      </c>
      <c r="BJ811" s="18" t="s">
        <v>148</v>
      </c>
      <c r="BK811" s="217">
        <f>ROUND(I811*H811,2)</f>
        <v>0</v>
      </c>
      <c r="BL811" s="18" t="s">
        <v>239</v>
      </c>
      <c r="BM811" s="216" t="s">
        <v>1713</v>
      </c>
    </row>
    <row r="812" spans="1:47" s="2" customFormat="1" ht="12">
      <c r="A812" s="39"/>
      <c r="B812" s="40"/>
      <c r="C812" s="41"/>
      <c r="D812" s="218" t="s">
        <v>155</v>
      </c>
      <c r="E812" s="41"/>
      <c r="F812" s="219" t="s">
        <v>1712</v>
      </c>
      <c r="G812" s="41"/>
      <c r="H812" s="41"/>
      <c r="I812" s="220"/>
      <c r="J812" s="41"/>
      <c r="K812" s="41"/>
      <c r="L812" s="45"/>
      <c r="M812" s="221"/>
      <c r="N812" s="222"/>
      <c r="O812" s="85"/>
      <c r="P812" s="85"/>
      <c r="Q812" s="85"/>
      <c r="R812" s="85"/>
      <c r="S812" s="85"/>
      <c r="T812" s="86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T812" s="18" t="s">
        <v>155</v>
      </c>
      <c r="AU812" s="18" t="s">
        <v>86</v>
      </c>
    </row>
    <row r="813" spans="1:65" s="2" customFormat="1" ht="16.5" customHeight="1">
      <c r="A813" s="39"/>
      <c r="B813" s="40"/>
      <c r="C813" s="249" t="s">
        <v>1288</v>
      </c>
      <c r="D813" s="249" t="s">
        <v>252</v>
      </c>
      <c r="E813" s="250" t="s">
        <v>1714</v>
      </c>
      <c r="F813" s="251" t="s">
        <v>1715</v>
      </c>
      <c r="G813" s="252" t="s">
        <v>232</v>
      </c>
      <c r="H813" s="253">
        <v>1</v>
      </c>
      <c r="I813" s="254"/>
      <c r="J813" s="255">
        <f>ROUND(I813*H813,2)</f>
        <v>0</v>
      </c>
      <c r="K813" s="251" t="s">
        <v>37</v>
      </c>
      <c r="L813" s="256"/>
      <c r="M813" s="257" t="s">
        <v>37</v>
      </c>
      <c r="N813" s="258" t="s">
        <v>50</v>
      </c>
      <c r="O813" s="85"/>
      <c r="P813" s="214">
        <f>O813*H813</f>
        <v>0</v>
      </c>
      <c r="Q813" s="214">
        <v>0</v>
      </c>
      <c r="R813" s="214">
        <f>Q813*H813</f>
        <v>0</v>
      </c>
      <c r="S813" s="214">
        <v>0</v>
      </c>
      <c r="T813" s="215">
        <f>S813*H813</f>
        <v>0</v>
      </c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R813" s="216" t="s">
        <v>313</v>
      </c>
      <c r="AT813" s="216" t="s">
        <v>252</v>
      </c>
      <c r="AU813" s="216" t="s">
        <v>86</v>
      </c>
      <c r="AY813" s="18" t="s">
        <v>149</v>
      </c>
      <c r="BE813" s="217">
        <f>IF(N813="základní",J813,0)</f>
        <v>0</v>
      </c>
      <c r="BF813" s="217">
        <f>IF(N813="snížená",J813,0)</f>
        <v>0</v>
      </c>
      <c r="BG813" s="217">
        <f>IF(N813="zákl. přenesená",J813,0)</f>
        <v>0</v>
      </c>
      <c r="BH813" s="217">
        <f>IF(N813="sníž. přenesená",J813,0)</f>
        <v>0</v>
      </c>
      <c r="BI813" s="217">
        <f>IF(N813="nulová",J813,0)</f>
        <v>0</v>
      </c>
      <c r="BJ813" s="18" t="s">
        <v>148</v>
      </c>
      <c r="BK813" s="217">
        <f>ROUND(I813*H813,2)</f>
        <v>0</v>
      </c>
      <c r="BL813" s="18" t="s">
        <v>239</v>
      </c>
      <c r="BM813" s="216" t="s">
        <v>1716</v>
      </c>
    </row>
    <row r="814" spans="1:47" s="2" customFormat="1" ht="12">
      <c r="A814" s="39"/>
      <c r="B814" s="40"/>
      <c r="C814" s="41"/>
      <c r="D814" s="218" t="s">
        <v>155</v>
      </c>
      <c r="E814" s="41"/>
      <c r="F814" s="219" t="s">
        <v>1715</v>
      </c>
      <c r="G814" s="41"/>
      <c r="H814" s="41"/>
      <c r="I814" s="220"/>
      <c r="J814" s="41"/>
      <c r="K814" s="41"/>
      <c r="L814" s="45"/>
      <c r="M814" s="221"/>
      <c r="N814" s="222"/>
      <c r="O814" s="85"/>
      <c r="P814" s="85"/>
      <c r="Q814" s="85"/>
      <c r="R814" s="85"/>
      <c r="S814" s="85"/>
      <c r="T814" s="86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T814" s="18" t="s">
        <v>155</v>
      </c>
      <c r="AU814" s="18" t="s">
        <v>86</v>
      </c>
    </row>
    <row r="815" spans="1:65" s="2" customFormat="1" ht="16.5" customHeight="1">
      <c r="A815" s="39"/>
      <c r="B815" s="40"/>
      <c r="C815" s="249" t="s">
        <v>1717</v>
      </c>
      <c r="D815" s="249" t="s">
        <v>252</v>
      </c>
      <c r="E815" s="250" t="s">
        <v>1718</v>
      </c>
      <c r="F815" s="251" t="s">
        <v>1719</v>
      </c>
      <c r="G815" s="252" t="s">
        <v>232</v>
      </c>
      <c r="H815" s="253">
        <v>1</v>
      </c>
      <c r="I815" s="254"/>
      <c r="J815" s="255">
        <f>ROUND(I815*H815,2)</f>
        <v>0</v>
      </c>
      <c r="K815" s="251" t="s">
        <v>37</v>
      </c>
      <c r="L815" s="256"/>
      <c r="M815" s="257" t="s">
        <v>37</v>
      </c>
      <c r="N815" s="258" t="s">
        <v>50</v>
      </c>
      <c r="O815" s="85"/>
      <c r="P815" s="214">
        <f>O815*H815</f>
        <v>0</v>
      </c>
      <c r="Q815" s="214">
        <v>0</v>
      </c>
      <c r="R815" s="214">
        <f>Q815*H815</f>
        <v>0</v>
      </c>
      <c r="S815" s="214">
        <v>0</v>
      </c>
      <c r="T815" s="215">
        <f>S815*H815</f>
        <v>0</v>
      </c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R815" s="216" t="s">
        <v>313</v>
      </c>
      <c r="AT815" s="216" t="s">
        <v>252</v>
      </c>
      <c r="AU815" s="216" t="s">
        <v>86</v>
      </c>
      <c r="AY815" s="18" t="s">
        <v>149</v>
      </c>
      <c r="BE815" s="217">
        <f>IF(N815="základní",J815,0)</f>
        <v>0</v>
      </c>
      <c r="BF815" s="217">
        <f>IF(N815="snížená",J815,0)</f>
        <v>0</v>
      </c>
      <c r="BG815" s="217">
        <f>IF(N815="zákl. přenesená",J815,0)</f>
        <v>0</v>
      </c>
      <c r="BH815" s="217">
        <f>IF(N815="sníž. přenesená",J815,0)</f>
        <v>0</v>
      </c>
      <c r="BI815" s="217">
        <f>IF(N815="nulová",J815,0)</f>
        <v>0</v>
      </c>
      <c r="BJ815" s="18" t="s">
        <v>148</v>
      </c>
      <c r="BK815" s="217">
        <f>ROUND(I815*H815,2)</f>
        <v>0</v>
      </c>
      <c r="BL815" s="18" t="s">
        <v>239</v>
      </c>
      <c r="BM815" s="216" t="s">
        <v>1720</v>
      </c>
    </row>
    <row r="816" spans="1:47" s="2" customFormat="1" ht="12">
      <c r="A816" s="39"/>
      <c r="B816" s="40"/>
      <c r="C816" s="41"/>
      <c r="D816" s="218" t="s">
        <v>155</v>
      </c>
      <c r="E816" s="41"/>
      <c r="F816" s="219" t="s">
        <v>1719</v>
      </c>
      <c r="G816" s="41"/>
      <c r="H816" s="41"/>
      <c r="I816" s="220"/>
      <c r="J816" s="41"/>
      <c r="K816" s="41"/>
      <c r="L816" s="45"/>
      <c r="M816" s="221"/>
      <c r="N816" s="222"/>
      <c r="O816" s="85"/>
      <c r="P816" s="85"/>
      <c r="Q816" s="85"/>
      <c r="R816" s="85"/>
      <c r="S816" s="85"/>
      <c r="T816" s="86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T816" s="18" t="s">
        <v>155</v>
      </c>
      <c r="AU816" s="18" t="s">
        <v>86</v>
      </c>
    </row>
    <row r="817" spans="1:65" s="2" customFormat="1" ht="16.5" customHeight="1">
      <c r="A817" s="39"/>
      <c r="B817" s="40"/>
      <c r="C817" s="249" t="s">
        <v>1294</v>
      </c>
      <c r="D817" s="249" t="s">
        <v>252</v>
      </c>
      <c r="E817" s="250" t="s">
        <v>1721</v>
      </c>
      <c r="F817" s="251" t="s">
        <v>1722</v>
      </c>
      <c r="G817" s="252" t="s">
        <v>320</v>
      </c>
      <c r="H817" s="253">
        <v>1</v>
      </c>
      <c r="I817" s="254"/>
      <c r="J817" s="255">
        <f>ROUND(I817*H817,2)</f>
        <v>0</v>
      </c>
      <c r="K817" s="251" t="s">
        <v>37</v>
      </c>
      <c r="L817" s="256"/>
      <c r="M817" s="257" t="s">
        <v>37</v>
      </c>
      <c r="N817" s="258" t="s">
        <v>50</v>
      </c>
      <c r="O817" s="85"/>
      <c r="P817" s="214">
        <f>O817*H817</f>
        <v>0</v>
      </c>
      <c r="Q817" s="214">
        <v>0</v>
      </c>
      <c r="R817" s="214">
        <f>Q817*H817</f>
        <v>0</v>
      </c>
      <c r="S817" s="214">
        <v>0</v>
      </c>
      <c r="T817" s="215">
        <f>S817*H817</f>
        <v>0</v>
      </c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R817" s="216" t="s">
        <v>313</v>
      </c>
      <c r="AT817" s="216" t="s">
        <v>252</v>
      </c>
      <c r="AU817" s="216" t="s">
        <v>86</v>
      </c>
      <c r="AY817" s="18" t="s">
        <v>149</v>
      </c>
      <c r="BE817" s="217">
        <f>IF(N817="základní",J817,0)</f>
        <v>0</v>
      </c>
      <c r="BF817" s="217">
        <f>IF(N817="snížená",J817,0)</f>
        <v>0</v>
      </c>
      <c r="BG817" s="217">
        <f>IF(N817="zákl. přenesená",J817,0)</f>
        <v>0</v>
      </c>
      <c r="BH817" s="217">
        <f>IF(N817="sníž. přenesená",J817,0)</f>
        <v>0</v>
      </c>
      <c r="BI817" s="217">
        <f>IF(N817="nulová",J817,0)</f>
        <v>0</v>
      </c>
      <c r="BJ817" s="18" t="s">
        <v>148</v>
      </c>
      <c r="BK817" s="217">
        <f>ROUND(I817*H817,2)</f>
        <v>0</v>
      </c>
      <c r="BL817" s="18" t="s">
        <v>239</v>
      </c>
      <c r="BM817" s="216" t="s">
        <v>1723</v>
      </c>
    </row>
    <row r="818" spans="1:47" s="2" customFormat="1" ht="12">
      <c r="A818" s="39"/>
      <c r="B818" s="40"/>
      <c r="C818" s="41"/>
      <c r="D818" s="218" t="s">
        <v>155</v>
      </c>
      <c r="E818" s="41"/>
      <c r="F818" s="219" t="s">
        <v>1722</v>
      </c>
      <c r="G818" s="41"/>
      <c r="H818" s="41"/>
      <c r="I818" s="220"/>
      <c r="J818" s="41"/>
      <c r="K818" s="41"/>
      <c r="L818" s="45"/>
      <c r="M818" s="221"/>
      <c r="N818" s="222"/>
      <c r="O818" s="85"/>
      <c r="P818" s="85"/>
      <c r="Q818" s="85"/>
      <c r="R818" s="85"/>
      <c r="S818" s="85"/>
      <c r="T818" s="86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T818" s="18" t="s">
        <v>155</v>
      </c>
      <c r="AU818" s="18" t="s">
        <v>86</v>
      </c>
    </row>
    <row r="819" spans="1:65" s="2" customFormat="1" ht="16.5" customHeight="1">
      <c r="A819" s="39"/>
      <c r="B819" s="40"/>
      <c r="C819" s="249" t="s">
        <v>1724</v>
      </c>
      <c r="D819" s="249" t="s">
        <v>252</v>
      </c>
      <c r="E819" s="250" t="s">
        <v>1725</v>
      </c>
      <c r="F819" s="251" t="s">
        <v>1726</v>
      </c>
      <c r="G819" s="252" t="s">
        <v>320</v>
      </c>
      <c r="H819" s="253">
        <v>1</v>
      </c>
      <c r="I819" s="254"/>
      <c r="J819" s="255">
        <f>ROUND(I819*H819,2)</f>
        <v>0</v>
      </c>
      <c r="K819" s="251" t="s">
        <v>37</v>
      </c>
      <c r="L819" s="256"/>
      <c r="M819" s="257" t="s">
        <v>37</v>
      </c>
      <c r="N819" s="258" t="s">
        <v>50</v>
      </c>
      <c r="O819" s="85"/>
      <c r="P819" s="214">
        <f>O819*H819</f>
        <v>0</v>
      </c>
      <c r="Q819" s="214">
        <v>0</v>
      </c>
      <c r="R819" s="214">
        <f>Q819*H819</f>
        <v>0</v>
      </c>
      <c r="S819" s="214">
        <v>0</v>
      </c>
      <c r="T819" s="215">
        <f>S819*H819</f>
        <v>0</v>
      </c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R819" s="216" t="s">
        <v>313</v>
      </c>
      <c r="AT819" s="216" t="s">
        <v>252</v>
      </c>
      <c r="AU819" s="216" t="s">
        <v>86</v>
      </c>
      <c r="AY819" s="18" t="s">
        <v>149</v>
      </c>
      <c r="BE819" s="217">
        <f>IF(N819="základní",J819,0)</f>
        <v>0</v>
      </c>
      <c r="BF819" s="217">
        <f>IF(N819="snížená",J819,0)</f>
        <v>0</v>
      </c>
      <c r="BG819" s="217">
        <f>IF(N819="zákl. přenesená",J819,0)</f>
        <v>0</v>
      </c>
      <c r="BH819" s="217">
        <f>IF(N819="sníž. přenesená",J819,0)</f>
        <v>0</v>
      </c>
      <c r="BI819" s="217">
        <f>IF(N819="nulová",J819,0)</f>
        <v>0</v>
      </c>
      <c r="BJ819" s="18" t="s">
        <v>148</v>
      </c>
      <c r="BK819" s="217">
        <f>ROUND(I819*H819,2)</f>
        <v>0</v>
      </c>
      <c r="BL819" s="18" t="s">
        <v>239</v>
      </c>
      <c r="BM819" s="216" t="s">
        <v>1727</v>
      </c>
    </row>
    <row r="820" spans="1:47" s="2" customFormat="1" ht="12">
      <c r="A820" s="39"/>
      <c r="B820" s="40"/>
      <c r="C820" s="41"/>
      <c r="D820" s="218" t="s">
        <v>155</v>
      </c>
      <c r="E820" s="41"/>
      <c r="F820" s="219" t="s">
        <v>1726</v>
      </c>
      <c r="G820" s="41"/>
      <c r="H820" s="41"/>
      <c r="I820" s="220"/>
      <c r="J820" s="41"/>
      <c r="K820" s="41"/>
      <c r="L820" s="45"/>
      <c r="M820" s="221"/>
      <c r="N820" s="222"/>
      <c r="O820" s="85"/>
      <c r="P820" s="85"/>
      <c r="Q820" s="85"/>
      <c r="R820" s="85"/>
      <c r="S820" s="85"/>
      <c r="T820" s="86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T820" s="18" t="s">
        <v>155</v>
      </c>
      <c r="AU820" s="18" t="s">
        <v>86</v>
      </c>
    </row>
    <row r="821" spans="1:65" s="2" customFormat="1" ht="16.5" customHeight="1">
      <c r="A821" s="39"/>
      <c r="B821" s="40"/>
      <c r="C821" s="249" t="s">
        <v>1297</v>
      </c>
      <c r="D821" s="249" t="s">
        <v>252</v>
      </c>
      <c r="E821" s="250" t="s">
        <v>1728</v>
      </c>
      <c r="F821" s="251" t="s">
        <v>1729</v>
      </c>
      <c r="G821" s="252" t="s">
        <v>320</v>
      </c>
      <c r="H821" s="253">
        <v>1</v>
      </c>
      <c r="I821" s="254"/>
      <c r="J821" s="255">
        <f>ROUND(I821*H821,2)</f>
        <v>0</v>
      </c>
      <c r="K821" s="251" t="s">
        <v>37</v>
      </c>
      <c r="L821" s="256"/>
      <c r="M821" s="257" t="s">
        <v>37</v>
      </c>
      <c r="N821" s="258" t="s">
        <v>50</v>
      </c>
      <c r="O821" s="85"/>
      <c r="P821" s="214">
        <f>O821*H821</f>
        <v>0</v>
      </c>
      <c r="Q821" s="214">
        <v>0</v>
      </c>
      <c r="R821" s="214">
        <f>Q821*H821</f>
        <v>0</v>
      </c>
      <c r="S821" s="214">
        <v>0</v>
      </c>
      <c r="T821" s="215">
        <f>S821*H821</f>
        <v>0</v>
      </c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R821" s="216" t="s">
        <v>313</v>
      </c>
      <c r="AT821" s="216" t="s">
        <v>252</v>
      </c>
      <c r="AU821" s="216" t="s">
        <v>86</v>
      </c>
      <c r="AY821" s="18" t="s">
        <v>149</v>
      </c>
      <c r="BE821" s="217">
        <f>IF(N821="základní",J821,0)</f>
        <v>0</v>
      </c>
      <c r="BF821" s="217">
        <f>IF(N821="snížená",J821,0)</f>
        <v>0</v>
      </c>
      <c r="BG821" s="217">
        <f>IF(N821="zákl. přenesená",J821,0)</f>
        <v>0</v>
      </c>
      <c r="BH821" s="217">
        <f>IF(N821="sníž. přenesená",J821,0)</f>
        <v>0</v>
      </c>
      <c r="BI821" s="217">
        <f>IF(N821="nulová",J821,0)</f>
        <v>0</v>
      </c>
      <c r="BJ821" s="18" t="s">
        <v>148</v>
      </c>
      <c r="BK821" s="217">
        <f>ROUND(I821*H821,2)</f>
        <v>0</v>
      </c>
      <c r="BL821" s="18" t="s">
        <v>239</v>
      </c>
      <c r="BM821" s="216" t="s">
        <v>1730</v>
      </c>
    </row>
    <row r="822" spans="1:47" s="2" customFormat="1" ht="12">
      <c r="A822" s="39"/>
      <c r="B822" s="40"/>
      <c r="C822" s="41"/>
      <c r="D822" s="218" t="s">
        <v>155</v>
      </c>
      <c r="E822" s="41"/>
      <c r="F822" s="219" t="s">
        <v>1729</v>
      </c>
      <c r="G822" s="41"/>
      <c r="H822" s="41"/>
      <c r="I822" s="220"/>
      <c r="J822" s="41"/>
      <c r="K822" s="41"/>
      <c r="L822" s="45"/>
      <c r="M822" s="221"/>
      <c r="N822" s="222"/>
      <c r="O822" s="85"/>
      <c r="P822" s="85"/>
      <c r="Q822" s="85"/>
      <c r="R822" s="85"/>
      <c r="S822" s="85"/>
      <c r="T822" s="86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T822" s="18" t="s">
        <v>155</v>
      </c>
      <c r="AU822" s="18" t="s">
        <v>86</v>
      </c>
    </row>
    <row r="823" spans="1:65" s="2" customFormat="1" ht="16.5" customHeight="1">
      <c r="A823" s="39"/>
      <c r="B823" s="40"/>
      <c r="C823" s="249" t="s">
        <v>1731</v>
      </c>
      <c r="D823" s="249" t="s">
        <v>252</v>
      </c>
      <c r="E823" s="250" t="s">
        <v>1732</v>
      </c>
      <c r="F823" s="251" t="s">
        <v>1733</v>
      </c>
      <c r="G823" s="252" t="s">
        <v>232</v>
      </c>
      <c r="H823" s="253">
        <v>1</v>
      </c>
      <c r="I823" s="254"/>
      <c r="J823" s="255">
        <f>ROUND(I823*H823,2)</f>
        <v>0</v>
      </c>
      <c r="K823" s="251" t="s">
        <v>37</v>
      </c>
      <c r="L823" s="256"/>
      <c r="M823" s="257" t="s">
        <v>37</v>
      </c>
      <c r="N823" s="258" t="s">
        <v>50</v>
      </c>
      <c r="O823" s="85"/>
      <c r="P823" s="214">
        <f>O823*H823</f>
        <v>0</v>
      </c>
      <c r="Q823" s="214">
        <v>0</v>
      </c>
      <c r="R823" s="214">
        <f>Q823*H823</f>
        <v>0</v>
      </c>
      <c r="S823" s="214">
        <v>0</v>
      </c>
      <c r="T823" s="215">
        <f>S823*H823</f>
        <v>0</v>
      </c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R823" s="216" t="s">
        <v>313</v>
      </c>
      <c r="AT823" s="216" t="s">
        <v>252</v>
      </c>
      <c r="AU823" s="216" t="s">
        <v>86</v>
      </c>
      <c r="AY823" s="18" t="s">
        <v>149</v>
      </c>
      <c r="BE823" s="217">
        <f>IF(N823="základní",J823,0)</f>
        <v>0</v>
      </c>
      <c r="BF823" s="217">
        <f>IF(N823="snížená",J823,0)</f>
        <v>0</v>
      </c>
      <c r="BG823" s="217">
        <f>IF(N823="zákl. přenesená",J823,0)</f>
        <v>0</v>
      </c>
      <c r="BH823" s="217">
        <f>IF(N823="sníž. přenesená",J823,0)</f>
        <v>0</v>
      </c>
      <c r="BI823" s="217">
        <f>IF(N823="nulová",J823,0)</f>
        <v>0</v>
      </c>
      <c r="BJ823" s="18" t="s">
        <v>148</v>
      </c>
      <c r="BK823" s="217">
        <f>ROUND(I823*H823,2)</f>
        <v>0</v>
      </c>
      <c r="BL823" s="18" t="s">
        <v>239</v>
      </c>
      <c r="BM823" s="216" t="s">
        <v>1734</v>
      </c>
    </row>
    <row r="824" spans="1:47" s="2" customFormat="1" ht="12">
      <c r="A824" s="39"/>
      <c r="B824" s="40"/>
      <c r="C824" s="41"/>
      <c r="D824" s="218" t="s">
        <v>155</v>
      </c>
      <c r="E824" s="41"/>
      <c r="F824" s="219" t="s">
        <v>1733</v>
      </c>
      <c r="G824" s="41"/>
      <c r="H824" s="41"/>
      <c r="I824" s="220"/>
      <c r="J824" s="41"/>
      <c r="K824" s="41"/>
      <c r="L824" s="45"/>
      <c r="M824" s="221"/>
      <c r="N824" s="222"/>
      <c r="O824" s="85"/>
      <c r="P824" s="85"/>
      <c r="Q824" s="85"/>
      <c r="R824" s="85"/>
      <c r="S824" s="85"/>
      <c r="T824" s="86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T824" s="18" t="s">
        <v>155</v>
      </c>
      <c r="AU824" s="18" t="s">
        <v>86</v>
      </c>
    </row>
    <row r="825" spans="1:65" s="2" customFormat="1" ht="16.5" customHeight="1">
      <c r="A825" s="39"/>
      <c r="B825" s="40"/>
      <c r="C825" s="249" t="s">
        <v>1301</v>
      </c>
      <c r="D825" s="249" t="s">
        <v>252</v>
      </c>
      <c r="E825" s="250" t="s">
        <v>1735</v>
      </c>
      <c r="F825" s="251" t="s">
        <v>1736</v>
      </c>
      <c r="G825" s="252" t="s">
        <v>232</v>
      </c>
      <c r="H825" s="253">
        <v>1</v>
      </c>
      <c r="I825" s="254"/>
      <c r="J825" s="255">
        <f>ROUND(I825*H825,2)</f>
        <v>0</v>
      </c>
      <c r="K825" s="251" t="s">
        <v>37</v>
      </c>
      <c r="L825" s="256"/>
      <c r="M825" s="257" t="s">
        <v>37</v>
      </c>
      <c r="N825" s="258" t="s">
        <v>50</v>
      </c>
      <c r="O825" s="85"/>
      <c r="P825" s="214">
        <f>O825*H825</f>
        <v>0</v>
      </c>
      <c r="Q825" s="214">
        <v>0</v>
      </c>
      <c r="R825" s="214">
        <f>Q825*H825</f>
        <v>0</v>
      </c>
      <c r="S825" s="214">
        <v>0</v>
      </c>
      <c r="T825" s="215">
        <f>S825*H825</f>
        <v>0</v>
      </c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R825" s="216" t="s">
        <v>313</v>
      </c>
      <c r="AT825" s="216" t="s">
        <v>252</v>
      </c>
      <c r="AU825" s="216" t="s">
        <v>86</v>
      </c>
      <c r="AY825" s="18" t="s">
        <v>149</v>
      </c>
      <c r="BE825" s="217">
        <f>IF(N825="základní",J825,0)</f>
        <v>0</v>
      </c>
      <c r="BF825" s="217">
        <f>IF(N825="snížená",J825,0)</f>
        <v>0</v>
      </c>
      <c r="BG825" s="217">
        <f>IF(N825="zákl. přenesená",J825,0)</f>
        <v>0</v>
      </c>
      <c r="BH825" s="217">
        <f>IF(N825="sníž. přenesená",J825,0)</f>
        <v>0</v>
      </c>
      <c r="BI825" s="217">
        <f>IF(N825="nulová",J825,0)</f>
        <v>0</v>
      </c>
      <c r="BJ825" s="18" t="s">
        <v>148</v>
      </c>
      <c r="BK825" s="217">
        <f>ROUND(I825*H825,2)</f>
        <v>0</v>
      </c>
      <c r="BL825" s="18" t="s">
        <v>239</v>
      </c>
      <c r="BM825" s="216" t="s">
        <v>1737</v>
      </c>
    </row>
    <row r="826" spans="1:47" s="2" customFormat="1" ht="12">
      <c r="A826" s="39"/>
      <c r="B826" s="40"/>
      <c r="C826" s="41"/>
      <c r="D826" s="218" t="s">
        <v>155</v>
      </c>
      <c r="E826" s="41"/>
      <c r="F826" s="219" t="s">
        <v>1736</v>
      </c>
      <c r="G826" s="41"/>
      <c r="H826" s="41"/>
      <c r="I826" s="220"/>
      <c r="J826" s="41"/>
      <c r="K826" s="41"/>
      <c r="L826" s="45"/>
      <c r="M826" s="221"/>
      <c r="N826" s="222"/>
      <c r="O826" s="85"/>
      <c r="P826" s="85"/>
      <c r="Q826" s="85"/>
      <c r="R826" s="85"/>
      <c r="S826" s="85"/>
      <c r="T826" s="86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T826" s="18" t="s">
        <v>155</v>
      </c>
      <c r="AU826" s="18" t="s">
        <v>86</v>
      </c>
    </row>
    <row r="827" spans="1:65" s="2" customFormat="1" ht="16.5" customHeight="1">
      <c r="A827" s="39"/>
      <c r="B827" s="40"/>
      <c r="C827" s="249" t="s">
        <v>1738</v>
      </c>
      <c r="D827" s="249" t="s">
        <v>252</v>
      </c>
      <c r="E827" s="250" t="s">
        <v>1739</v>
      </c>
      <c r="F827" s="251" t="s">
        <v>1740</v>
      </c>
      <c r="G827" s="252" t="s">
        <v>232</v>
      </c>
      <c r="H827" s="253">
        <v>2</v>
      </c>
      <c r="I827" s="254"/>
      <c r="J827" s="255">
        <f>ROUND(I827*H827,2)</f>
        <v>0</v>
      </c>
      <c r="K827" s="251" t="s">
        <v>37</v>
      </c>
      <c r="L827" s="256"/>
      <c r="M827" s="257" t="s">
        <v>37</v>
      </c>
      <c r="N827" s="258" t="s">
        <v>50</v>
      </c>
      <c r="O827" s="85"/>
      <c r="P827" s="214">
        <f>O827*H827</f>
        <v>0</v>
      </c>
      <c r="Q827" s="214">
        <v>0</v>
      </c>
      <c r="R827" s="214">
        <f>Q827*H827</f>
        <v>0</v>
      </c>
      <c r="S827" s="214">
        <v>0</v>
      </c>
      <c r="T827" s="215">
        <f>S827*H827</f>
        <v>0</v>
      </c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R827" s="216" t="s">
        <v>313</v>
      </c>
      <c r="AT827" s="216" t="s">
        <v>252</v>
      </c>
      <c r="AU827" s="216" t="s">
        <v>86</v>
      </c>
      <c r="AY827" s="18" t="s">
        <v>149</v>
      </c>
      <c r="BE827" s="217">
        <f>IF(N827="základní",J827,0)</f>
        <v>0</v>
      </c>
      <c r="BF827" s="217">
        <f>IF(N827="snížená",J827,0)</f>
        <v>0</v>
      </c>
      <c r="BG827" s="217">
        <f>IF(N827="zákl. přenesená",J827,0)</f>
        <v>0</v>
      </c>
      <c r="BH827" s="217">
        <f>IF(N827="sníž. přenesená",J827,0)</f>
        <v>0</v>
      </c>
      <c r="BI827" s="217">
        <f>IF(N827="nulová",J827,0)</f>
        <v>0</v>
      </c>
      <c r="BJ827" s="18" t="s">
        <v>148</v>
      </c>
      <c r="BK827" s="217">
        <f>ROUND(I827*H827,2)</f>
        <v>0</v>
      </c>
      <c r="BL827" s="18" t="s">
        <v>239</v>
      </c>
      <c r="BM827" s="216" t="s">
        <v>1741</v>
      </c>
    </row>
    <row r="828" spans="1:47" s="2" customFormat="1" ht="12">
      <c r="A828" s="39"/>
      <c r="B828" s="40"/>
      <c r="C828" s="41"/>
      <c r="D828" s="218" t="s">
        <v>155</v>
      </c>
      <c r="E828" s="41"/>
      <c r="F828" s="219" t="s">
        <v>1740</v>
      </c>
      <c r="G828" s="41"/>
      <c r="H828" s="41"/>
      <c r="I828" s="220"/>
      <c r="J828" s="41"/>
      <c r="K828" s="41"/>
      <c r="L828" s="45"/>
      <c r="M828" s="221"/>
      <c r="N828" s="222"/>
      <c r="O828" s="85"/>
      <c r="P828" s="85"/>
      <c r="Q828" s="85"/>
      <c r="R828" s="85"/>
      <c r="S828" s="85"/>
      <c r="T828" s="86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T828" s="18" t="s">
        <v>155</v>
      </c>
      <c r="AU828" s="18" t="s">
        <v>86</v>
      </c>
    </row>
    <row r="829" spans="1:65" s="2" customFormat="1" ht="16.5" customHeight="1">
      <c r="A829" s="39"/>
      <c r="B829" s="40"/>
      <c r="C829" s="249" t="s">
        <v>1305</v>
      </c>
      <c r="D829" s="249" t="s">
        <v>252</v>
      </c>
      <c r="E829" s="250" t="s">
        <v>1742</v>
      </c>
      <c r="F829" s="251" t="s">
        <v>1743</v>
      </c>
      <c r="G829" s="252" t="s">
        <v>232</v>
      </c>
      <c r="H829" s="253">
        <v>1</v>
      </c>
      <c r="I829" s="254"/>
      <c r="J829" s="255">
        <f>ROUND(I829*H829,2)</f>
        <v>0</v>
      </c>
      <c r="K829" s="251" t="s">
        <v>37</v>
      </c>
      <c r="L829" s="256"/>
      <c r="M829" s="257" t="s">
        <v>37</v>
      </c>
      <c r="N829" s="258" t="s">
        <v>50</v>
      </c>
      <c r="O829" s="85"/>
      <c r="P829" s="214">
        <f>O829*H829</f>
        <v>0</v>
      </c>
      <c r="Q829" s="214">
        <v>0</v>
      </c>
      <c r="R829" s="214">
        <f>Q829*H829</f>
        <v>0</v>
      </c>
      <c r="S829" s="214">
        <v>0</v>
      </c>
      <c r="T829" s="215">
        <f>S829*H829</f>
        <v>0</v>
      </c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R829" s="216" t="s">
        <v>313</v>
      </c>
      <c r="AT829" s="216" t="s">
        <v>252</v>
      </c>
      <c r="AU829" s="216" t="s">
        <v>86</v>
      </c>
      <c r="AY829" s="18" t="s">
        <v>149</v>
      </c>
      <c r="BE829" s="217">
        <f>IF(N829="základní",J829,0)</f>
        <v>0</v>
      </c>
      <c r="BF829" s="217">
        <f>IF(N829="snížená",J829,0)</f>
        <v>0</v>
      </c>
      <c r="BG829" s="217">
        <f>IF(N829="zákl. přenesená",J829,0)</f>
        <v>0</v>
      </c>
      <c r="BH829" s="217">
        <f>IF(N829="sníž. přenesená",J829,0)</f>
        <v>0</v>
      </c>
      <c r="BI829" s="217">
        <f>IF(N829="nulová",J829,0)</f>
        <v>0</v>
      </c>
      <c r="BJ829" s="18" t="s">
        <v>148</v>
      </c>
      <c r="BK829" s="217">
        <f>ROUND(I829*H829,2)</f>
        <v>0</v>
      </c>
      <c r="BL829" s="18" t="s">
        <v>239</v>
      </c>
      <c r="BM829" s="216" t="s">
        <v>1744</v>
      </c>
    </row>
    <row r="830" spans="1:47" s="2" customFormat="1" ht="12">
      <c r="A830" s="39"/>
      <c r="B830" s="40"/>
      <c r="C830" s="41"/>
      <c r="D830" s="218" t="s">
        <v>155</v>
      </c>
      <c r="E830" s="41"/>
      <c r="F830" s="219" t="s">
        <v>1743</v>
      </c>
      <c r="G830" s="41"/>
      <c r="H830" s="41"/>
      <c r="I830" s="220"/>
      <c r="J830" s="41"/>
      <c r="K830" s="41"/>
      <c r="L830" s="45"/>
      <c r="M830" s="221"/>
      <c r="N830" s="222"/>
      <c r="O830" s="85"/>
      <c r="P830" s="85"/>
      <c r="Q830" s="85"/>
      <c r="R830" s="85"/>
      <c r="S830" s="85"/>
      <c r="T830" s="86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T830" s="18" t="s">
        <v>155</v>
      </c>
      <c r="AU830" s="18" t="s">
        <v>86</v>
      </c>
    </row>
    <row r="831" spans="1:65" s="2" customFormat="1" ht="16.5" customHeight="1">
      <c r="A831" s="39"/>
      <c r="B831" s="40"/>
      <c r="C831" s="205" t="s">
        <v>1745</v>
      </c>
      <c r="D831" s="205" t="s">
        <v>151</v>
      </c>
      <c r="E831" s="206" t="s">
        <v>1746</v>
      </c>
      <c r="F831" s="207" t="s">
        <v>1747</v>
      </c>
      <c r="G831" s="208" t="s">
        <v>220</v>
      </c>
      <c r="H831" s="209">
        <v>3</v>
      </c>
      <c r="I831" s="210"/>
      <c r="J831" s="211">
        <f>ROUND(I831*H831,2)</f>
        <v>0</v>
      </c>
      <c r="K831" s="207" t="s">
        <v>37</v>
      </c>
      <c r="L831" s="45"/>
      <c r="M831" s="212" t="s">
        <v>37</v>
      </c>
      <c r="N831" s="213" t="s">
        <v>50</v>
      </c>
      <c r="O831" s="85"/>
      <c r="P831" s="214">
        <f>O831*H831</f>
        <v>0</v>
      </c>
      <c r="Q831" s="214">
        <v>0</v>
      </c>
      <c r="R831" s="214">
        <f>Q831*H831</f>
        <v>0</v>
      </c>
      <c r="S831" s="214">
        <v>0</v>
      </c>
      <c r="T831" s="215">
        <f>S831*H831</f>
        <v>0</v>
      </c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R831" s="216" t="s">
        <v>239</v>
      </c>
      <c r="AT831" s="216" t="s">
        <v>151</v>
      </c>
      <c r="AU831" s="216" t="s">
        <v>86</v>
      </c>
      <c r="AY831" s="18" t="s">
        <v>149</v>
      </c>
      <c r="BE831" s="217">
        <f>IF(N831="základní",J831,0)</f>
        <v>0</v>
      </c>
      <c r="BF831" s="217">
        <f>IF(N831="snížená",J831,0)</f>
        <v>0</v>
      </c>
      <c r="BG831" s="217">
        <f>IF(N831="zákl. přenesená",J831,0)</f>
        <v>0</v>
      </c>
      <c r="BH831" s="217">
        <f>IF(N831="sníž. přenesená",J831,0)</f>
        <v>0</v>
      </c>
      <c r="BI831" s="217">
        <f>IF(N831="nulová",J831,0)</f>
        <v>0</v>
      </c>
      <c r="BJ831" s="18" t="s">
        <v>148</v>
      </c>
      <c r="BK831" s="217">
        <f>ROUND(I831*H831,2)</f>
        <v>0</v>
      </c>
      <c r="BL831" s="18" t="s">
        <v>239</v>
      </c>
      <c r="BM831" s="216" t="s">
        <v>1748</v>
      </c>
    </row>
    <row r="832" spans="1:47" s="2" customFormat="1" ht="12">
      <c r="A832" s="39"/>
      <c r="B832" s="40"/>
      <c r="C832" s="41"/>
      <c r="D832" s="218" t="s">
        <v>155</v>
      </c>
      <c r="E832" s="41"/>
      <c r="F832" s="219" t="s">
        <v>1747</v>
      </c>
      <c r="G832" s="41"/>
      <c r="H832" s="41"/>
      <c r="I832" s="220"/>
      <c r="J832" s="41"/>
      <c r="K832" s="41"/>
      <c r="L832" s="45"/>
      <c r="M832" s="221"/>
      <c r="N832" s="222"/>
      <c r="O832" s="85"/>
      <c r="P832" s="85"/>
      <c r="Q832" s="85"/>
      <c r="R832" s="85"/>
      <c r="S832" s="85"/>
      <c r="T832" s="86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T832" s="18" t="s">
        <v>155</v>
      </c>
      <c r="AU832" s="18" t="s">
        <v>86</v>
      </c>
    </row>
    <row r="833" spans="1:65" s="2" customFormat="1" ht="24.15" customHeight="1">
      <c r="A833" s="39"/>
      <c r="B833" s="40"/>
      <c r="C833" s="205" t="s">
        <v>1312</v>
      </c>
      <c r="D833" s="205" t="s">
        <v>151</v>
      </c>
      <c r="E833" s="206" t="s">
        <v>1749</v>
      </c>
      <c r="F833" s="207" t="s">
        <v>1750</v>
      </c>
      <c r="G833" s="208" t="s">
        <v>320</v>
      </c>
      <c r="H833" s="209">
        <v>1</v>
      </c>
      <c r="I833" s="210"/>
      <c r="J833" s="211">
        <f>ROUND(I833*H833,2)</f>
        <v>0</v>
      </c>
      <c r="K833" s="207" t="s">
        <v>37</v>
      </c>
      <c r="L833" s="45"/>
      <c r="M833" s="212" t="s">
        <v>37</v>
      </c>
      <c r="N833" s="213" t="s">
        <v>50</v>
      </c>
      <c r="O833" s="85"/>
      <c r="P833" s="214">
        <f>O833*H833</f>
        <v>0</v>
      </c>
      <c r="Q833" s="214">
        <v>0</v>
      </c>
      <c r="R833" s="214">
        <f>Q833*H833</f>
        <v>0</v>
      </c>
      <c r="S833" s="214">
        <v>0</v>
      </c>
      <c r="T833" s="215">
        <f>S833*H833</f>
        <v>0</v>
      </c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R833" s="216" t="s">
        <v>239</v>
      </c>
      <c r="AT833" s="216" t="s">
        <v>151</v>
      </c>
      <c r="AU833" s="216" t="s">
        <v>86</v>
      </c>
      <c r="AY833" s="18" t="s">
        <v>149</v>
      </c>
      <c r="BE833" s="217">
        <f>IF(N833="základní",J833,0)</f>
        <v>0</v>
      </c>
      <c r="BF833" s="217">
        <f>IF(N833="snížená",J833,0)</f>
        <v>0</v>
      </c>
      <c r="BG833" s="217">
        <f>IF(N833="zákl. přenesená",J833,0)</f>
        <v>0</v>
      </c>
      <c r="BH833" s="217">
        <f>IF(N833="sníž. přenesená",J833,0)</f>
        <v>0</v>
      </c>
      <c r="BI833" s="217">
        <f>IF(N833="nulová",J833,0)</f>
        <v>0</v>
      </c>
      <c r="BJ833" s="18" t="s">
        <v>148</v>
      </c>
      <c r="BK833" s="217">
        <f>ROUND(I833*H833,2)</f>
        <v>0</v>
      </c>
      <c r="BL833" s="18" t="s">
        <v>239</v>
      </c>
      <c r="BM833" s="216" t="s">
        <v>1751</v>
      </c>
    </row>
    <row r="834" spans="1:47" s="2" customFormat="1" ht="12">
      <c r="A834" s="39"/>
      <c r="B834" s="40"/>
      <c r="C834" s="41"/>
      <c r="D834" s="218" t="s">
        <v>155</v>
      </c>
      <c r="E834" s="41"/>
      <c r="F834" s="219" t="s">
        <v>1750</v>
      </c>
      <c r="G834" s="41"/>
      <c r="H834" s="41"/>
      <c r="I834" s="220"/>
      <c r="J834" s="41"/>
      <c r="K834" s="41"/>
      <c r="L834" s="45"/>
      <c r="M834" s="221"/>
      <c r="N834" s="222"/>
      <c r="O834" s="85"/>
      <c r="P834" s="85"/>
      <c r="Q834" s="85"/>
      <c r="R834" s="85"/>
      <c r="S834" s="85"/>
      <c r="T834" s="86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T834" s="18" t="s">
        <v>155</v>
      </c>
      <c r="AU834" s="18" t="s">
        <v>86</v>
      </c>
    </row>
    <row r="835" spans="1:65" s="2" customFormat="1" ht="16.5" customHeight="1">
      <c r="A835" s="39"/>
      <c r="B835" s="40"/>
      <c r="C835" s="205" t="s">
        <v>1752</v>
      </c>
      <c r="D835" s="205" t="s">
        <v>151</v>
      </c>
      <c r="E835" s="206" t="s">
        <v>1753</v>
      </c>
      <c r="F835" s="207" t="s">
        <v>1754</v>
      </c>
      <c r="G835" s="208" t="s">
        <v>320</v>
      </c>
      <c r="H835" s="209">
        <v>1</v>
      </c>
      <c r="I835" s="210"/>
      <c r="J835" s="211">
        <f>ROUND(I835*H835,2)</f>
        <v>0</v>
      </c>
      <c r="K835" s="207" t="s">
        <v>37</v>
      </c>
      <c r="L835" s="45"/>
      <c r="M835" s="212" t="s">
        <v>37</v>
      </c>
      <c r="N835" s="213" t="s">
        <v>50</v>
      </c>
      <c r="O835" s="85"/>
      <c r="P835" s="214">
        <f>O835*H835</f>
        <v>0</v>
      </c>
      <c r="Q835" s="214">
        <v>0</v>
      </c>
      <c r="R835" s="214">
        <f>Q835*H835</f>
        <v>0</v>
      </c>
      <c r="S835" s="214">
        <v>0</v>
      </c>
      <c r="T835" s="215">
        <f>S835*H835</f>
        <v>0</v>
      </c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R835" s="216" t="s">
        <v>239</v>
      </c>
      <c r="AT835" s="216" t="s">
        <v>151</v>
      </c>
      <c r="AU835" s="216" t="s">
        <v>86</v>
      </c>
      <c r="AY835" s="18" t="s">
        <v>149</v>
      </c>
      <c r="BE835" s="217">
        <f>IF(N835="základní",J835,0)</f>
        <v>0</v>
      </c>
      <c r="BF835" s="217">
        <f>IF(N835="snížená",J835,0)</f>
        <v>0</v>
      </c>
      <c r="BG835" s="217">
        <f>IF(N835="zákl. přenesená",J835,0)</f>
        <v>0</v>
      </c>
      <c r="BH835" s="217">
        <f>IF(N835="sníž. přenesená",J835,0)</f>
        <v>0</v>
      </c>
      <c r="BI835" s="217">
        <f>IF(N835="nulová",J835,0)</f>
        <v>0</v>
      </c>
      <c r="BJ835" s="18" t="s">
        <v>148</v>
      </c>
      <c r="BK835" s="217">
        <f>ROUND(I835*H835,2)</f>
        <v>0</v>
      </c>
      <c r="BL835" s="18" t="s">
        <v>239</v>
      </c>
      <c r="BM835" s="216" t="s">
        <v>1755</v>
      </c>
    </row>
    <row r="836" spans="1:47" s="2" customFormat="1" ht="12">
      <c r="A836" s="39"/>
      <c r="B836" s="40"/>
      <c r="C836" s="41"/>
      <c r="D836" s="218" t="s">
        <v>155</v>
      </c>
      <c r="E836" s="41"/>
      <c r="F836" s="219" t="s">
        <v>1754</v>
      </c>
      <c r="G836" s="41"/>
      <c r="H836" s="41"/>
      <c r="I836" s="220"/>
      <c r="J836" s="41"/>
      <c r="K836" s="41"/>
      <c r="L836" s="45"/>
      <c r="M836" s="221"/>
      <c r="N836" s="222"/>
      <c r="O836" s="85"/>
      <c r="P836" s="85"/>
      <c r="Q836" s="85"/>
      <c r="R836" s="85"/>
      <c r="S836" s="85"/>
      <c r="T836" s="86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T836" s="18" t="s">
        <v>155</v>
      </c>
      <c r="AU836" s="18" t="s">
        <v>86</v>
      </c>
    </row>
    <row r="837" spans="1:63" s="12" customFormat="1" ht="22.8" customHeight="1">
      <c r="A837" s="12"/>
      <c r="B837" s="189"/>
      <c r="C837" s="190"/>
      <c r="D837" s="191" t="s">
        <v>76</v>
      </c>
      <c r="E837" s="203" t="s">
        <v>1756</v>
      </c>
      <c r="F837" s="203" t="s">
        <v>1757</v>
      </c>
      <c r="G837" s="190"/>
      <c r="H837" s="190"/>
      <c r="I837" s="193"/>
      <c r="J837" s="204">
        <f>BK837</f>
        <v>0</v>
      </c>
      <c r="K837" s="190"/>
      <c r="L837" s="195"/>
      <c r="M837" s="196"/>
      <c r="N837" s="197"/>
      <c r="O837" s="197"/>
      <c r="P837" s="198">
        <f>SUM(P838:P845)</f>
        <v>0</v>
      </c>
      <c r="Q837" s="197"/>
      <c r="R837" s="198">
        <f>SUM(R838:R845)</f>
        <v>0</v>
      </c>
      <c r="S837" s="197"/>
      <c r="T837" s="199">
        <f>SUM(T838:T845)</f>
        <v>0</v>
      </c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R837" s="200" t="s">
        <v>86</v>
      </c>
      <c r="AT837" s="201" t="s">
        <v>76</v>
      </c>
      <c r="AU837" s="201" t="s">
        <v>21</v>
      </c>
      <c r="AY837" s="200" t="s">
        <v>149</v>
      </c>
      <c r="BK837" s="202">
        <f>SUM(BK838:BK845)</f>
        <v>0</v>
      </c>
    </row>
    <row r="838" spans="1:65" s="2" customFormat="1" ht="16.5" customHeight="1">
      <c r="A838" s="39"/>
      <c r="B838" s="40"/>
      <c r="C838" s="205" t="s">
        <v>1315</v>
      </c>
      <c r="D838" s="205" t="s">
        <v>151</v>
      </c>
      <c r="E838" s="206" t="s">
        <v>1758</v>
      </c>
      <c r="F838" s="207" t="s">
        <v>1759</v>
      </c>
      <c r="G838" s="208" t="s">
        <v>904</v>
      </c>
      <c r="H838" s="209">
        <v>1</v>
      </c>
      <c r="I838" s="210"/>
      <c r="J838" s="211">
        <f>ROUND(I838*H838,2)</f>
        <v>0</v>
      </c>
      <c r="K838" s="207" t="s">
        <v>37</v>
      </c>
      <c r="L838" s="45"/>
      <c r="M838" s="212" t="s">
        <v>37</v>
      </c>
      <c r="N838" s="213" t="s">
        <v>50</v>
      </c>
      <c r="O838" s="85"/>
      <c r="P838" s="214">
        <f>O838*H838</f>
        <v>0</v>
      </c>
      <c r="Q838" s="214">
        <v>0</v>
      </c>
      <c r="R838" s="214">
        <f>Q838*H838</f>
        <v>0</v>
      </c>
      <c r="S838" s="214">
        <v>0</v>
      </c>
      <c r="T838" s="215">
        <f>S838*H838</f>
        <v>0</v>
      </c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R838" s="216" t="s">
        <v>239</v>
      </c>
      <c r="AT838" s="216" t="s">
        <v>151</v>
      </c>
      <c r="AU838" s="216" t="s">
        <v>86</v>
      </c>
      <c r="AY838" s="18" t="s">
        <v>149</v>
      </c>
      <c r="BE838" s="217">
        <f>IF(N838="základní",J838,0)</f>
        <v>0</v>
      </c>
      <c r="BF838" s="217">
        <f>IF(N838="snížená",J838,0)</f>
        <v>0</v>
      </c>
      <c r="BG838" s="217">
        <f>IF(N838="zákl. přenesená",J838,0)</f>
        <v>0</v>
      </c>
      <c r="BH838" s="217">
        <f>IF(N838="sníž. přenesená",J838,0)</f>
        <v>0</v>
      </c>
      <c r="BI838" s="217">
        <f>IF(N838="nulová",J838,0)</f>
        <v>0</v>
      </c>
      <c r="BJ838" s="18" t="s">
        <v>148</v>
      </c>
      <c r="BK838" s="217">
        <f>ROUND(I838*H838,2)</f>
        <v>0</v>
      </c>
      <c r="BL838" s="18" t="s">
        <v>239</v>
      </c>
      <c r="BM838" s="216" t="s">
        <v>1760</v>
      </c>
    </row>
    <row r="839" spans="1:47" s="2" customFormat="1" ht="12">
      <c r="A839" s="39"/>
      <c r="B839" s="40"/>
      <c r="C839" s="41"/>
      <c r="D839" s="218" t="s">
        <v>155</v>
      </c>
      <c r="E839" s="41"/>
      <c r="F839" s="219" t="s">
        <v>1759</v>
      </c>
      <c r="G839" s="41"/>
      <c r="H839" s="41"/>
      <c r="I839" s="220"/>
      <c r="J839" s="41"/>
      <c r="K839" s="41"/>
      <c r="L839" s="45"/>
      <c r="M839" s="221"/>
      <c r="N839" s="222"/>
      <c r="O839" s="85"/>
      <c r="P839" s="85"/>
      <c r="Q839" s="85"/>
      <c r="R839" s="85"/>
      <c r="S839" s="85"/>
      <c r="T839" s="86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T839" s="18" t="s">
        <v>155</v>
      </c>
      <c r="AU839" s="18" t="s">
        <v>86</v>
      </c>
    </row>
    <row r="840" spans="1:65" s="2" customFormat="1" ht="16.5" customHeight="1">
      <c r="A840" s="39"/>
      <c r="B840" s="40"/>
      <c r="C840" s="205" t="s">
        <v>1761</v>
      </c>
      <c r="D840" s="205" t="s">
        <v>151</v>
      </c>
      <c r="E840" s="206" t="s">
        <v>1762</v>
      </c>
      <c r="F840" s="207" t="s">
        <v>1763</v>
      </c>
      <c r="G840" s="208" t="s">
        <v>904</v>
      </c>
      <c r="H840" s="209">
        <v>1</v>
      </c>
      <c r="I840" s="210"/>
      <c r="J840" s="211">
        <f>ROUND(I840*H840,2)</f>
        <v>0</v>
      </c>
      <c r="K840" s="207" t="s">
        <v>37</v>
      </c>
      <c r="L840" s="45"/>
      <c r="M840" s="212" t="s">
        <v>37</v>
      </c>
      <c r="N840" s="213" t="s">
        <v>50</v>
      </c>
      <c r="O840" s="85"/>
      <c r="P840" s="214">
        <f>O840*H840</f>
        <v>0</v>
      </c>
      <c r="Q840" s="214">
        <v>0</v>
      </c>
      <c r="R840" s="214">
        <f>Q840*H840</f>
        <v>0</v>
      </c>
      <c r="S840" s="214">
        <v>0</v>
      </c>
      <c r="T840" s="215">
        <f>S840*H840</f>
        <v>0</v>
      </c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R840" s="216" t="s">
        <v>239</v>
      </c>
      <c r="AT840" s="216" t="s">
        <v>151</v>
      </c>
      <c r="AU840" s="216" t="s">
        <v>86</v>
      </c>
      <c r="AY840" s="18" t="s">
        <v>149</v>
      </c>
      <c r="BE840" s="217">
        <f>IF(N840="základní",J840,0)</f>
        <v>0</v>
      </c>
      <c r="BF840" s="217">
        <f>IF(N840="snížená",J840,0)</f>
        <v>0</v>
      </c>
      <c r="BG840" s="217">
        <f>IF(N840="zákl. přenesená",J840,0)</f>
        <v>0</v>
      </c>
      <c r="BH840" s="217">
        <f>IF(N840="sníž. přenesená",J840,0)</f>
        <v>0</v>
      </c>
      <c r="BI840" s="217">
        <f>IF(N840="nulová",J840,0)</f>
        <v>0</v>
      </c>
      <c r="BJ840" s="18" t="s">
        <v>148</v>
      </c>
      <c r="BK840" s="217">
        <f>ROUND(I840*H840,2)</f>
        <v>0</v>
      </c>
      <c r="BL840" s="18" t="s">
        <v>239</v>
      </c>
      <c r="BM840" s="216" t="s">
        <v>1764</v>
      </c>
    </row>
    <row r="841" spans="1:47" s="2" customFormat="1" ht="12">
      <c r="A841" s="39"/>
      <c r="B841" s="40"/>
      <c r="C841" s="41"/>
      <c r="D841" s="218" t="s">
        <v>155</v>
      </c>
      <c r="E841" s="41"/>
      <c r="F841" s="219" t="s">
        <v>1763</v>
      </c>
      <c r="G841" s="41"/>
      <c r="H841" s="41"/>
      <c r="I841" s="220"/>
      <c r="J841" s="41"/>
      <c r="K841" s="41"/>
      <c r="L841" s="45"/>
      <c r="M841" s="221"/>
      <c r="N841" s="222"/>
      <c r="O841" s="85"/>
      <c r="P841" s="85"/>
      <c r="Q841" s="85"/>
      <c r="R841" s="85"/>
      <c r="S841" s="85"/>
      <c r="T841" s="86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T841" s="18" t="s">
        <v>155</v>
      </c>
      <c r="AU841" s="18" t="s">
        <v>86</v>
      </c>
    </row>
    <row r="842" spans="1:65" s="2" customFormat="1" ht="24.15" customHeight="1">
      <c r="A842" s="39"/>
      <c r="B842" s="40"/>
      <c r="C842" s="205" t="s">
        <v>1321</v>
      </c>
      <c r="D842" s="205" t="s">
        <v>151</v>
      </c>
      <c r="E842" s="206" t="s">
        <v>1765</v>
      </c>
      <c r="F842" s="207" t="s">
        <v>1766</v>
      </c>
      <c r="G842" s="208" t="s">
        <v>320</v>
      </c>
      <c r="H842" s="209">
        <v>1</v>
      </c>
      <c r="I842" s="210"/>
      <c r="J842" s="211">
        <f>ROUND(I842*H842,2)</f>
        <v>0</v>
      </c>
      <c r="K842" s="207" t="s">
        <v>37</v>
      </c>
      <c r="L842" s="45"/>
      <c r="M842" s="212" t="s">
        <v>37</v>
      </c>
      <c r="N842" s="213" t="s">
        <v>50</v>
      </c>
      <c r="O842" s="85"/>
      <c r="P842" s="214">
        <f>O842*H842</f>
        <v>0</v>
      </c>
      <c r="Q842" s="214">
        <v>0</v>
      </c>
      <c r="R842" s="214">
        <f>Q842*H842</f>
        <v>0</v>
      </c>
      <c r="S842" s="214">
        <v>0</v>
      </c>
      <c r="T842" s="215">
        <f>S842*H842</f>
        <v>0</v>
      </c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R842" s="216" t="s">
        <v>239</v>
      </c>
      <c r="AT842" s="216" t="s">
        <v>151</v>
      </c>
      <c r="AU842" s="216" t="s">
        <v>86</v>
      </c>
      <c r="AY842" s="18" t="s">
        <v>149</v>
      </c>
      <c r="BE842" s="217">
        <f>IF(N842="základní",J842,0)</f>
        <v>0</v>
      </c>
      <c r="BF842" s="217">
        <f>IF(N842="snížená",J842,0)</f>
        <v>0</v>
      </c>
      <c r="BG842" s="217">
        <f>IF(N842="zákl. přenesená",J842,0)</f>
        <v>0</v>
      </c>
      <c r="BH842" s="217">
        <f>IF(N842="sníž. přenesená",J842,0)</f>
        <v>0</v>
      </c>
      <c r="BI842" s="217">
        <f>IF(N842="nulová",J842,0)</f>
        <v>0</v>
      </c>
      <c r="BJ842" s="18" t="s">
        <v>148</v>
      </c>
      <c r="BK842" s="217">
        <f>ROUND(I842*H842,2)</f>
        <v>0</v>
      </c>
      <c r="BL842" s="18" t="s">
        <v>239</v>
      </c>
      <c r="BM842" s="216" t="s">
        <v>1767</v>
      </c>
    </row>
    <row r="843" spans="1:47" s="2" customFormat="1" ht="12">
      <c r="A843" s="39"/>
      <c r="B843" s="40"/>
      <c r="C843" s="41"/>
      <c r="D843" s="218" t="s">
        <v>155</v>
      </c>
      <c r="E843" s="41"/>
      <c r="F843" s="219" t="s">
        <v>1766</v>
      </c>
      <c r="G843" s="41"/>
      <c r="H843" s="41"/>
      <c r="I843" s="220"/>
      <c r="J843" s="41"/>
      <c r="K843" s="41"/>
      <c r="L843" s="45"/>
      <c r="M843" s="221"/>
      <c r="N843" s="222"/>
      <c r="O843" s="85"/>
      <c r="P843" s="85"/>
      <c r="Q843" s="85"/>
      <c r="R843" s="85"/>
      <c r="S843" s="85"/>
      <c r="T843" s="86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T843" s="18" t="s">
        <v>155</v>
      </c>
      <c r="AU843" s="18" t="s">
        <v>86</v>
      </c>
    </row>
    <row r="844" spans="1:65" s="2" customFormat="1" ht="16.5" customHeight="1">
      <c r="A844" s="39"/>
      <c r="B844" s="40"/>
      <c r="C844" s="205" t="s">
        <v>1768</v>
      </c>
      <c r="D844" s="205" t="s">
        <v>151</v>
      </c>
      <c r="E844" s="206" t="s">
        <v>1769</v>
      </c>
      <c r="F844" s="207" t="s">
        <v>1754</v>
      </c>
      <c r="G844" s="208" t="s">
        <v>320</v>
      </c>
      <c r="H844" s="209">
        <v>1</v>
      </c>
      <c r="I844" s="210"/>
      <c r="J844" s="211">
        <f>ROUND(I844*H844,2)</f>
        <v>0</v>
      </c>
      <c r="K844" s="207" t="s">
        <v>37</v>
      </c>
      <c r="L844" s="45"/>
      <c r="M844" s="212" t="s">
        <v>37</v>
      </c>
      <c r="N844" s="213" t="s">
        <v>50</v>
      </c>
      <c r="O844" s="85"/>
      <c r="P844" s="214">
        <f>O844*H844</f>
        <v>0</v>
      </c>
      <c r="Q844" s="214">
        <v>0</v>
      </c>
      <c r="R844" s="214">
        <f>Q844*H844</f>
        <v>0</v>
      </c>
      <c r="S844" s="214">
        <v>0</v>
      </c>
      <c r="T844" s="215">
        <f>S844*H844</f>
        <v>0</v>
      </c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R844" s="216" t="s">
        <v>239</v>
      </c>
      <c r="AT844" s="216" t="s">
        <v>151</v>
      </c>
      <c r="AU844" s="216" t="s">
        <v>86</v>
      </c>
      <c r="AY844" s="18" t="s">
        <v>149</v>
      </c>
      <c r="BE844" s="217">
        <f>IF(N844="základní",J844,0)</f>
        <v>0</v>
      </c>
      <c r="BF844" s="217">
        <f>IF(N844="snížená",J844,0)</f>
        <v>0</v>
      </c>
      <c r="BG844" s="217">
        <f>IF(N844="zákl. přenesená",J844,0)</f>
        <v>0</v>
      </c>
      <c r="BH844" s="217">
        <f>IF(N844="sníž. přenesená",J844,0)</f>
        <v>0</v>
      </c>
      <c r="BI844" s="217">
        <f>IF(N844="nulová",J844,0)</f>
        <v>0</v>
      </c>
      <c r="BJ844" s="18" t="s">
        <v>148</v>
      </c>
      <c r="BK844" s="217">
        <f>ROUND(I844*H844,2)</f>
        <v>0</v>
      </c>
      <c r="BL844" s="18" t="s">
        <v>239</v>
      </c>
      <c r="BM844" s="216" t="s">
        <v>1770</v>
      </c>
    </row>
    <row r="845" spans="1:47" s="2" customFormat="1" ht="12">
      <c r="A845" s="39"/>
      <c r="B845" s="40"/>
      <c r="C845" s="41"/>
      <c r="D845" s="218" t="s">
        <v>155</v>
      </c>
      <c r="E845" s="41"/>
      <c r="F845" s="219" t="s">
        <v>1754</v>
      </c>
      <c r="G845" s="41"/>
      <c r="H845" s="41"/>
      <c r="I845" s="220"/>
      <c r="J845" s="41"/>
      <c r="K845" s="41"/>
      <c r="L845" s="45"/>
      <c r="M845" s="221"/>
      <c r="N845" s="222"/>
      <c r="O845" s="85"/>
      <c r="P845" s="85"/>
      <c r="Q845" s="85"/>
      <c r="R845" s="85"/>
      <c r="S845" s="85"/>
      <c r="T845" s="86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T845" s="18" t="s">
        <v>155</v>
      </c>
      <c r="AU845" s="18" t="s">
        <v>86</v>
      </c>
    </row>
    <row r="846" spans="1:63" s="12" customFormat="1" ht="22.8" customHeight="1">
      <c r="A846" s="12"/>
      <c r="B846" s="189"/>
      <c r="C846" s="190"/>
      <c r="D846" s="191" t="s">
        <v>76</v>
      </c>
      <c r="E846" s="203" t="s">
        <v>1771</v>
      </c>
      <c r="F846" s="203" t="s">
        <v>1772</v>
      </c>
      <c r="G846" s="190"/>
      <c r="H846" s="190"/>
      <c r="I846" s="193"/>
      <c r="J846" s="204">
        <f>BK846</f>
        <v>0</v>
      </c>
      <c r="K846" s="190"/>
      <c r="L846" s="195"/>
      <c r="M846" s="196"/>
      <c r="N846" s="197"/>
      <c r="O846" s="197"/>
      <c r="P846" s="198">
        <f>SUM(P847:P870)</f>
        <v>0</v>
      </c>
      <c r="Q846" s="197"/>
      <c r="R846" s="198">
        <f>SUM(R847:R870)</f>
        <v>0</v>
      </c>
      <c r="S846" s="197"/>
      <c r="T846" s="199">
        <f>SUM(T847:T870)</f>
        <v>0</v>
      </c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R846" s="200" t="s">
        <v>86</v>
      </c>
      <c r="AT846" s="201" t="s">
        <v>76</v>
      </c>
      <c r="AU846" s="201" t="s">
        <v>21</v>
      </c>
      <c r="AY846" s="200" t="s">
        <v>149</v>
      </c>
      <c r="BK846" s="202">
        <f>SUM(BK847:BK870)</f>
        <v>0</v>
      </c>
    </row>
    <row r="847" spans="1:65" s="2" customFormat="1" ht="16.5" customHeight="1">
      <c r="A847" s="39"/>
      <c r="B847" s="40"/>
      <c r="C847" s="205" t="s">
        <v>1324</v>
      </c>
      <c r="D847" s="205" t="s">
        <v>151</v>
      </c>
      <c r="E847" s="206" t="s">
        <v>1773</v>
      </c>
      <c r="F847" s="207" t="s">
        <v>1774</v>
      </c>
      <c r="G847" s="208" t="s">
        <v>220</v>
      </c>
      <c r="H847" s="209">
        <v>205</v>
      </c>
      <c r="I847" s="210"/>
      <c r="J847" s="211">
        <f>ROUND(I847*H847,2)</f>
        <v>0</v>
      </c>
      <c r="K847" s="207" t="s">
        <v>37</v>
      </c>
      <c r="L847" s="45"/>
      <c r="M847" s="212" t="s">
        <v>37</v>
      </c>
      <c r="N847" s="213" t="s">
        <v>50</v>
      </c>
      <c r="O847" s="85"/>
      <c r="P847" s="214">
        <f>O847*H847</f>
        <v>0</v>
      </c>
      <c r="Q847" s="214">
        <v>0</v>
      </c>
      <c r="R847" s="214">
        <f>Q847*H847</f>
        <v>0</v>
      </c>
      <c r="S847" s="214">
        <v>0</v>
      </c>
      <c r="T847" s="215">
        <f>S847*H847</f>
        <v>0</v>
      </c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R847" s="216" t="s">
        <v>239</v>
      </c>
      <c r="AT847" s="216" t="s">
        <v>151</v>
      </c>
      <c r="AU847" s="216" t="s">
        <v>86</v>
      </c>
      <c r="AY847" s="18" t="s">
        <v>149</v>
      </c>
      <c r="BE847" s="217">
        <f>IF(N847="základní",J847,0)</f>
        <v>0</v>
      </c>
      <c r="BF847" s="217">
        <f>IF(N847="snížená",J847,0)</f>
        <v>0</v>
      </c>
      <c r="BG847" s="217">
        <f>IF(N847="zákl. přenesená",J847,0)</f>
        <v>0</v>
      </c>
      <c r="BH847" s="217">
        <f>IF(N847="sníž. přenesená",J847,0)</f>
        <v>0</v>
      </c>
      <c r="BI847" s="217">
        <f>IF(N847="nulová",J847,0)</f>
        <v>0</v>
      </c>
      <c r="BJ847" s="18" t="s">
        <v>148</v>
      </c>
      <c r="BK847" s="217">
        <f>ROUND(I847*H847,2)</f>
        <v>0</v>
      </c>
      <c r="BL847" s="18" t="s">
        <v>239</v>
      </c>
      <c r="BM847" s="216" t="s">
        <v>1775</v>
      </c>
    </row>
    <row r="848" spans="1:47" s="2" customFormat="1" ht="12">
      <c r="A848" s="39"/>
      <c r="B848" s="40"/>
      <c r="C848" s="41"/>
      <c r="D848" s="218" t="s">
        <v>155</v>
      </c>
      <c r="E848" s="41"/>
      <c r="F848" s="219" t="s">
        <v>1774</v>
      </c>
      <c r="G848" s="41"/>
      <c r="H848" s="41"/>
      <c r="I848" s="220"/>
      <c r="J848" s="41"/>
      <c r="K848" s="41"/>
      <c r="L848" s="45"/>
      <c r="M848" s="221"/>
      <c r="N848" s="222"/>
      <c r="O848" s="85"/>
      <c r="P848" s="85"/>
      <c r="Q848" s="85"/>
      <c r="R848" s="85"/>
      <c r="S848" s="85"/>
      <c r="T848" s="86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T848" s="18" t="s">
        <v>155</v>
      </c>
      <c r="AU848" s="18" t="s">
        <v>86</v>
      </c>
    </row>
    <row r="849" spans="1:65" s="2" customFormat="1" ht="16.5" customHeight="1">
      <c r="A849" s="39"/>
      <c r="B849" s="40"/>
      <c r="C849" s="205" t="s">
        <v>1776</v>
      </c>
      <c r="D849" s="205" t="s">
        <v>151</v>
      </c>
      <c r="E849" s="206" t="s">
        <v>1777</v>
      </c>
      <c r="F849" s="207" t="s">
        <v>1778</v>
      </c>
      <c r="G849" s="208" t="s">
        <v>220</v>
      </c>
      <c r="H849" s="209">
        <v>35</v>
      </c>
      <c r="I849" s="210"/>
      <c r="J849" s="211">
        <f>ROUND(I849*H849,2)</f>
        <v>0</v>
      </c>
      <c r="K849" s="207" t="s">
        <v>37</v>
      </c>
      <c r="L849" s="45"/>
      <c r="M849" s="212" t="s">
        <v>37</v>
      </c>
      <c r="N849" s="213" t="s">
        <v>50</v>
      </c>
      <c r="O849" s="85"/>
      <c r="P849" s="214">
        <f>O849*H849</f>
        <v>0</v>
      </c>
      <c r="Q849" s="214">
        <v>0</v>
      </c>
      <c r="R849" s="214">
        <f>Q849*H849</f>
        <v>0</v>
      </c>
      <c r="S849" s="214">
        <v>0</v>
      </c>
      <c r="T849" s="215">
        <f>S849*H849</f>
        <v>0</v>
      </c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R849" s="216" t="s">
        <v>239</v>
      </c>
      <c r="AT849" s="216" t="s">
        <v>151</v>
      </c>
      <c r="AU849" s="216" t="s">
        <v>86</v>
      </c>
      <c r="AY849" s="18" t="s">
        <v>149</v>
      </c>
      <c r="BE849" s="217">
        <f>IF(N849="základní",J849,0)</f>
        <v>0</v>
      </c>
      <c r="BF849" s="217">
        <f>IF(N849="snížená",J849,0)</f>
        <v>0</v>
      </c>
      <c r="BG849" s="217">
        <f>IF(N849="zákl. přenesená",J849,0)</f>
        <v>0</v>
      </c>
      <c r="BH849" s="217">
        <f>IF(N849="sníž. přenesená",J849,0)</f>
        <v>0</v>
      </c>
      <c r="BI849" s="217">
        <f>IF(N849="nulová",J849,0)</f>
        <v>0</v>
      </c>
      <c r="BJ849" s="18" t="s">
        <v>148</v>
      </c>
      <c r="BK849" s="217">
        <f>ROUND(I849*H849,2)</f>
        <v>0</v>
      </c>
      <c r="BL849" s="18" t="s">
        <v>239</v>
      </c>
      <c r="BM849" s="216" t="s">
        <v>1779</v>
      </c>
    </row>
    <row r="850" spans="1:47" s="2" customFormat="1" ht="12">
      <c r="A850" s="39"/>
      <c r="B850" s="40"/>
      <c r="C850" s="41"/>
      <c r="D850" s="218" t="s">
        <v>155</v>
      </c>
      <c r="E850" s="41"/>
      <c r="F850" s="219" t="s">
        <v>1778</v>
      </c>
      <c r="G850" s="41"/>
      <c r="H850" s="41"/>
      <c r="I850" s="220"/>
      <c r="J850" s="41"/>
      <c r="K850" s="41"/>
      <c r="L850" s="45"/>
      <c r="M850" s="221"/>
      <c r="N850" s="222"/>
      <c r="O850" s="85"/>
      <c r="P850" s="85"/>
      <c r="Q850" s="85"/>
      <c r="R850" s="85"/>
      <c r="S850" s="85"/>
      <c r="T850" s="86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T850" s="18" t="s">
        <v>155</v>
      </c>
      <c r="AU850" s="18" t="s">
        <v>86</v>
      </c>
    </row>
    <row r="851" spans="1:65" s="2" customFormat="1" ht="16.5" customHeight="1">
      <c r="A851" s="39"/>
      <c r="B851" s="40"/>
      <c r="C851" s="205" t="s">
        <v>1327</v>
      </c>
      <c r="D851" s="205" t="s">
        <v>151</v>
      </c>
      <c r="E851" s="206" t="s">
        <v>1780</v>
      </c>
      <c r="F851" s="207" t="s">
        <v>1781</v>
      </c>
      <c r="G851" s="208" t="s">
        <v>220</v>
      </c>
      <c r="H851" s="209">
        <v>30</v>
      </c>
      <c r="I851" s="210"/>
      <c r="J851" s="211">
        <f>ROUND(I851*H851,2)</f>
        <v>0</v>
      </c>
      <c r="K851" s="207" t="s">
        <v>37</v>
      </c>
      <c r="L851" s="45"/>
      <c r="M851" s="212" t="s">
        <v>37</v>
      </c>
      <c r="N851" s="213" t="s">
        <v>50</v>
      </c>
      <c r="O851" s="85"/>
      <c r="P851" s="214">
        <f>O851*H851</f>
        <v>0</v>
      </c>
      <c r="Q851" s="214">
        <v>0</v>
      </c>
      <c r="R851" s="214">
        <f>Q851*H851</f>
        <v>0</v>
      </c>
      <c r="S851" s="214">
        <v>0</v>
      </c>
      <c r="T851" s="215">
        <f>S851*H851</f>
        <v>0</v>
      </c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R851" s="216" t="s">
        <v>239</v>
      </c>
      <c r="AT851" s="216" t="s">
        <v>151</v>
      </c>
      <c r="AU851" s="216" t="s">
        <v>86</v>
      </c>
      <c r="AY851" s="18" t="s">
        <v>149</v>
      </c>
      <c r="BE851" s="217">
        <f>IF(N851="základní",J851,0)</f>
        <v>0</v>
      </c>
      <c r="BF851" s="217">
        <f>IF(N851="snížená",J851,0)</f>
        <v>0</v>
      </c>
      <c r="BG851" s="217">
        <f>IF(N851="zákl. přenesená",J851,0)</f>
        <v>0</v>
      </c>
      <c r="BH851" s="217">
        <f>IF(N851="sníž. přenesená",J851,0)</f>
        <v>0</v>
      </c>
      <c r="BI851" s="217">
        <f>IF(N851="nulová",J851,0)</f>
        <v>0</v>
      </c>
      <c r="BJ851" s="18" t="s">
        <v>148</v>
      </c>
      <c r="BK851" s="217">
        <f>ROUND(I851*H851,2)</f>
        <v>0</v>
      </c>
      <c r="BL851" s="18" t="s">
        <v>239</v>
      </c>
      <c r="BM851" s="216" t="s">
        <v>1782</v>
      </c>
    </row>
    <row r="852" spans="1:47" s="2" customFormat="1" ht="12">
      <c r="A852" s="39"/>
      <c r="B852" s="40"/>
      <c r="C852" s="41"/>
      <c r="D852" s="218" t="s">
        <v>155</v>
      </c>
      <c r="E852" s="41"/>
      <c r="F852" s="219" t="s">
        <v>1781</v>
      </c>
      <c r="G852" s="41"/>
      <c r="H852" s="41"/>
      <c r="I852" s="220"/>
      <c r="J852" s="41"/>
      <c r="K852" s="41"/>
      <c r="L852" s="45"/>
      <c r="M852" s="221"/>
      <c r="N852" s="222"/>
      <c r="O852" s="85"/>
      <c r="P852" s="85"/>
      <c r="Q852" s="85"/>
      <c r="R852" s="85"/>
      <c r="S852" s="85"/>
      <c r="T852" s="86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T852" s="18" t="s">
        <v>155</v>
      </c>
      <c r="AU852" s="18" t="s">
        <v>86</v>
      </c>
    </row>
    <row r="853" spans="1:65" s="2" customFormat="1" ht="16.5" customHeight="1">
      <c r="A853" s="39"/>
      <c r="B853" s="40"/>
      <c r="C853" s="205" t="s">
        <v>1783</v>
      </c>
      <c r="D853" s="205" t="s">
        <v>151</v>
      </c>
      <c r="E853" s="206" t="s">
        <v>1784</v>
      </c>
      <c r="F853" s="207" t="s">
        <v>1785</v>
      </c>
      <c r="G853" s="208" t="s">
        <v>220</v>
      </c>
      <c r="H853" s="209">
        <v>60</v>
      </c>
      <c r="I853" s="210"/>
      <c r="J853" s="211">
        <f>ROUND(I853*H853,2)</f>
        <v>0</v>
      </c>
      <c r="K853" s="207" t="s">
        <v>37</v>
      </c>
      <c r="L853" s="45"/>
      <c r="M853" s="212" t="s">
        <v>37</v>
      </c>
      <c r="N853" s="213" t="s">
        <v>50</v>
      </c>
      <c r="O853" s="85"/>
      <c r="P853" s="214">
        <f>O853*H853</f>
        <v>0</v>
      </c>
      <c r="Q853" s="214">
        <v>0</v>
      </c>
      <c r="R853" s="214">
        <f>Q853*H853</f>
        <v>0</v>
      </c>
      <c r="S853" s="214">
        <v>0</v>
      </c>
      <c r="T853" s="215">
        <f>S853*H853</f>
        <v>0</v>
      </c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R853" s="216" t="s">
        <v>239</v>
      </c>
      <c r="AT853" s="216" t="s">
        <v>151</v>
      </c>
      <c r="AU853" s="216" t="s">
        <v>86</v>
      </c>
      <c r="AY853" s="18" t="s">
        <v>149</v>
      </c>
      <c r="BE853" s="217">
        <f>IF(N853="základní",J853,0)</f>
        <v>0</v>
      </c>
      <c r="BF853" s="217">
        <f>IF(N853="snížená",J853,0)</f>
        <v>0</v>
      </c>
      <c r="BG853" s="217">
        <f>IF(N853="zákl. přenesená",J853,0)</f>
        <v>0</v>
      </c>
      <c r="BH853" s="217">
        <f>IF(N853="sníž. přenesená",J853,0)</f>
        <v>0</v>
      </c>
      <c r="BI853" s="217">
        <f>IF(N853="nulová",J853,0)</f>
        <v>0</v>
      </c>
      <c r="BJ853" s="18" t="s">
        <v>148</v>
      </c>
      <c r="BK853" s="217">
        <f>ROUND(I853*H853,2)</f>
        <v>0</v>
      </c>
      <c r="BL853" s="18" t="s">
        <v>239</v>
      </c>
      <c r="BM853" s="216" t="s">
        <v>1786</v>
      </c>
    </row>
    <row r="854" spans="1:47" s="2" customFormat="1" ht="12">
      <c r="A854" s="39"/>
      <c r="B854" s="40"/>
      <c r="C854" s="41"/>
      <c r="D854" s="218" t="s">
        <v>155</v>
      </c>
      <c r="E854" s="41"/>
      <c r="F854" s="219" t="s">
        <v>1785</v>
      </c>
      <c r="G854" s="41"/>
      <c r="H854" s="41"/>
      <c r="I854" s="220"/>
      <c r="J854" s="41"/>
      <c r="K854" s="41"/>
      <c r="L854" s="45"/>
      <c r="M854" s="221"/>
      <c r="N854" s="222"/>
      <c r="O854" s="85"/>
      <c r="P854" s="85"/>
      <c r="Q854" s="85"/>
      <c r="R854" s="85"/>
      <c r="S854" s="85"/>
      <c r="T854" s="86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T854" s="18" t="s">
        <v>155</v>
      </c>
      <c r="AU854" s="18" t="s">
        <v>86</v>
      </c>
    </row>
    <row r="855" spans="1:65" s="2" customFormat="1" ht="16.5" customHeight="1">
      <c r="A855" s="39"/>
      <c r="B855" s="40"/>
      <c r="C855" s="205" t="s">
        <v>1330</v>
      </c>
      <c r="D855" s="205" t="s">
        <v>151</v>
      </c>
      <c r="E855" s="206" t="s">
        <v>1787</v>
      </c>
      <c r="F855" s="207" t="s">
        <v>1788</v>
      </c>
      <c r="G855" s="208" t="s">
        <v>232</v>
      </c>
      <c r="H855" s="209">
        <v>8</v>
      </c>
      <c r="I855" s="210"/>
      <c r="J855" s="211">
        <f>ROUND(I855*H855,2)</f>
        <v>0</v>
      </c>
      <c r="K855" s="207" t="s">
        <v>37</v>
      </c>
      <c r="L855" s="45"/>
      <c r="M855" s="212" t="s">
        <v>37</v>
      </c>
      <c r="N855" s="213" t="s">
        <v>50</v>
      </c>
      <c r="O855" s="85"/>
      <c r="P855" s="214">
        <f>O855*H855</f>
        <v>0</v>
      </c>
      <c r="Q855" s="214">
        <v>0</v>
      </c>
      <c r="R855" s="214">
        <f>Q855*H855</f>
        <v>0</v>
      </c>
      <c r="S855" s="214">
        <v>0</v>
      </c>
      <c r="T855" s="215">
        <f>S855*H855</f>
        <v>0</v>
      </c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R855" s="216" t="s">
        <v>239</v>
      </c>
      <c r="AT855" s="216" t="s">
        <v>151</v>
      </c>
      <c r="AU855" s="216" t="s">
        <v>86</v>
      </c>
      <c r="AY855" s="18" t="s">
        <v>149</v>
      </c>
      <c r="BE855" s="217">
        <f>IF(N855="základní",J855,0)</f>
        <v>0</v>
      </c>
      <c r="BF855" s="217">
        <f>IF(N855="snížená",J855,0)</f>
        <v>0</v>
      </c>
      <c r="BG855" s="217">
        <f>IF(N855="zákl. přenesená",J855,0)</f>
        <v>0</v>
      </c>
      <c r="BH855" s="217">
        <f>IF(N855="sníž. přenesená",J855,0)</f>
        <v>0</v>
      </c>
      <c r="BI855" s="217">
        <f>IF(N855="nulová",J855,0)</f>
        <v>0</v>
      </c>
      <c r="BJ855" s="18" t="s">
        <v>148</v>
      </c>
      <c r="BK855" s="217">
        <f>ROUND(I855*H855,2)</f>
        <v>0</v>
      </c>
      <c r="BL855" s="18" t="s">
        <v>239</v>
      </c>
      <c r="BM855" s="216" t="s">
        <v>1789</v>
      </c>
    </row>
    <row r="856" spans="1:47" s="2" customFormat="1" ht="12">
      <c r="A856" s="39"/>
      <c r="B856" s="40"/>
      <c r="C856" s="41"/>
      <c r="D856" s="218" t="s">
        <v>155</v>
      </c>
      <c r="E856" s="41"/>
      <c r="F856" s="219" t="s">
        <v>1788</v>
      </c>
      <c r="G856" s="41"/>
      <c r="H856" s="41"/>
      <c r="I856" s="220"/>
      <c r="J856" s="41"/>
      <c r="K856" s="41"/>
      <c r="L856" s="45"/>
      <c r="M856" s="221"/>
      <c r="N856" s="222"/>
      <c r="O856" s="85"/>
      <c r="P856" s="85"/>
      <c r="Q856" s="85"/>
      <c r="R856" s="85"/>
      <c r="S856" s="85"/>
      <c r="T856" s="86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T856" s="18" t="s">
        <v>155</v>
      </c>
      <c r="AU856" s="18" t="s">
        <v>86</v>
      </c>
    </row>
    <row r="857" spans="1:65" s="2" customFormat="1" ht="24.15" customHeight="1">
      <c r="A857" s="39"/>
      <c r="B857" s="40"/>
      <c r="C857" s="205" t="s">
        <v>1790</v>
      </c>
      <c r="D857" s="205" t="s">
        <v>151</v>
      </c>
      <c r="E857" s="206" t="s">
        <v>1791</v>
      </c>
      <c r="F857" s="207" t="s">
        <v>1792</v>
      </c>
      <c r="G857" s="208" t="s">
        <v>232</v>
      </c>
      <c r="H857" s="209">
        <v>4</v>
      </c>
      <c r="I857" s="210"/>
      <c r="J857" s="211">
        <f>ROUND(I857*H857,2)</f>
        <v>0</v>
      </c>
      <c r="K857" s="207" t="s">
        <v>37</v>
      </c>
      <c r="L857" s="45"/>
      <c r="M857" s="212" t="s">
        <v>37</v>
      </c>
      <c r="N857" s="213" t="s">
        <v>50</v>
      </c>
      <c r="O857" s="85"/>
      <c r="P857" s="214">
        <f>O857*H857</f>
        <v>0</v>
      </c>
      <c r="Q857" s="214">
        <v>0</v>
      </c>
      <c r="R857" s="214">
        <f>Q857*H857</f>
        <v>0</v>
      </c>
      <c r="S857" s="214">
        <v>0</v>
      </c>
      <c r="T857" s="215">
        <f>S857*H857</f>
        <v>0</v>
      </c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R857" s="216" t="s">
        <v>239</v>
      </c>
      <c r="AT857" s="216" t="s">
        <v>151</v>
      </c>
      <c r="AU857" s="216" t="s">
        <v>86</v>
      </c>
      <c r="AY857" s="18" t="s">
        <v>149</v>
      </c>
      <c r="BE857" s="217">
        <f>IF(N857="základní",J857,0)</f>
        <v>0</v>
      </c>
      <c r="BF857" s="217">
        <f>IF(N857="snížená",J857,0)</f>
        <v>0</v>
      </c>
      <c r="BG857" s="217">
        <f>IF(N857="zákl. přenesená",J857,0)</f>
        <v>0</v>
      </c>
      <c r="BH857" s="217">
        <f>IF(N857="sníž. přenesená",J857,0)</f>
        <v>0</v>
      </c>
      <c r="BI857" s="217">
        <f>IF(N857="nulová",J857,0)</f>
        <v>0</v>
      </c>
      <c r="BJ857" s="18" t="s">
        <v>148</v>
      </c>
      <c r="BK857" s="217">
        <f>ROUND(I857*H857,2)</f>
        <v>0</v>
      </c>
      <c r="BL857" s="18" t="s">
        <v>239</v>
      </c>
      <c r="BM857" s="216" t="s">
        <v>1793</v>
      </c>
    </row>
    <row r="858" spans="1:47" s="2" customFormat="1" ht="12">
      <c r="A858" s="39"/>
      <c r="B858" s="40"/>
      <c r="C858" s="41"/>
      <c r="D858" s="218" t="s">
        <v>155</v>
      </c>
      <c r="E858" s="41"/>
      <c r="F858" s="219" t="s">
        <v>1792</v>
      </c>
      <c r="G858" s="41"/>
      <c r="H858" s="41"/>
      <c r="I858" s="220"/>
      <c r="J858" s="41"/>
      <c r="K858" s="41"/>
      <c r="L858" s="45"/>
      <c r="M858" s="221"/>
      <c r="N858" s="222"/>
      <c r="O858" s="85"/>
      <c r="P858" s="85"/>
      <c r="Q858" s="85"/>
      <c r="R858" s="85"/>
      <c r="S858" s="85"/>
      <c r="T858" s="86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T858" s="18" t="s">
        <v>155</v>
      </c>
      <c r="AU858" s="18" t="s">
        <v>86</v>
      </c>
    </row>
    <row r="859" spans="1:65" s="2" customFormat="1" ht="24.15" customHeight="1">
      <c r="A859" s="39"/>
      <c r="B859" s="40"/>
      <c r="C859" s="205" t="s">
        <v>1334</v>
      </c>
      <c r="D859" s="205" t="s">
        <v>151</v>
      </c>
      <c r="E859" s="206" t="s">
        <v>1794</v>
      </c>
      <c r="F859" s="207" t="s">
        <v>1795</v>
      </c>
      <c r="G859" s="208" t="s">
        <v>232</v>
      </c>
      <c r="H859" s="209">
        <v>12</v>
      </c>
      <c r="I859" s="210"/>
      <c r="J859" s="211">
        <f>ROUND(I859*H859,2)</f>
        <v>0</v>
      </c>
      <c r="K859" s="207" t="s">
        <v>37</v>
      </c>
      <c r="L859" s="45"/>
      <c r="M859" s="212" t="s">
        <v>37</v>
      </c>
      <c r="N859" s="213" t="s">
        <v>50</v>
      </c>
      <c r="O859" s="85"/>
      <c r="P859" s="214">
        <f>O859*H859</f>
        <v>0</v>
      </c>
      <c r="Q859" s="214">
        <v>0</v>
      </c>
      <c r="R859" s="214">
        <f>Q859*H859</f>
        <v>0</v>
      </c>
      <c r="S859" s="214">
        <v>0</v>
      </c>
      <c r="T859" s="215">
        <f>S859*H859</f>
        <v>0</v>
      </c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R859" s="216" t="s">
        <v>239</v>
      </c>
      <c r="AT859" s="216" t="s">
        <v>151</v>
      </c>
      <c r="AU859" s="216" t="s">
        <v>86</v>
      </c>
      <c r="AY859" s="18" t="s">
        <v>149</v>
      </c>
      <c r="BE859" s="217">
        <f>IF(N859="základní",J859,0)</f>
        <v>0</v>
      </c>
      <c r="BF859" s="217">
        <f>IF(N859="snížená",J859,0)</f>
        <v>0</v>
      </c>
      <c r="BG859" s="217">
        <f>IF(N859="zákl. přenesená",J859,0)</f>
        <v>0</v>
      </c>
      <c r="BH859" s="217">
        <f>IF(N859="sníž. přenesená",J859,0)</f>
        <v>0</v>
      </c>
      <c r="BI859" s="217">
        <f>IF(N859="nulová",J859,0)</f>
        <v>0</v>
      </c>
      <c r="BJ859" s="18" t="s">
        <v>148</v>
      </c>
      <c r="BK859" s="217">
        <f>ROUND(I859*H859,2)</f>
        <v>0</v>
      </c>
      <c r="BL859" s="18" t="s">
        <v>239</v>
      </c>
      <c r="BM859" s="216" t="s">
        <v>1796</v>
      </c>
    </row>
    <row r="860" spans="1:47" s="2" customFormat="1" ht="12">
      <c r="A860" s="39"/>
      <c r="B860" s="40"/>
      <c r="C860" s="41"/>
      <c r="D860" s="218" t="s">
        <v>155</v>
      </c>
      <c r="E860" s="41"/>
      <c r="F860" s="219" t="s">
        <v>1795</v>
      </c>
      <c r="G860" s="41"/>
      <c r="H860" s="41"/>
      <c r="I860" s="220"/>
      <c r="J860" s="41"/>
      <c r="K860" s="41"/>
      <c r="L860" s="45"/>
      <c r="M860" s="221"/>
      <c r="N860" s="222"/>
      <c r="O860" s="85"/>
      <c r="P860" s="85"/>
      <c r="Q860" s="85"/>
      <c r="R860" s="85"/>
      <c r="S860" s="85"/>
      <c r="T860" s="86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T860" s="18" t="s">
        <v>155</v>
      </c>
      <c r="AU860" s="18" t="s">
        <v>86</v>
      </c>
    </row>
    <row r="861" spans="1:65" s="2" customFormat="1" ht="24.15" customHeight="1">
      <c r="A861" s="39"/>
      <c r="B861" s="40"/>
      <c r="C861" s="205" t="s">
        <v>1797</v>
      </c>
      <c r="D861" s="205" t="s">
        <v>151</v>
      </c>
      <c r="E861" s="206" t="s">
        <v>1798</v>
      </c>
      <c r="F861" s="207" t="s">
        <v>1799</v>
      </c>
      <c r="G861" s="208" t="s">
        <v>232</v>
      </c>
      <c r="H861" s="209">
        <v>6</v>
      </c>
      <c r="I861" s="210"/>
      <c r="J861" s="211">
        <f>ROUND(I861*H861,2)</f>
        <v>0</v>
      </c>
      <c r="K861" s="207" t="s">
        <v>37</v>
      </c>
      <c r="L861" s="45"/>
      <c r="M861" s="212" t="s">
        <v>37</v>
      </c>
      <c r="N861" s="213" t="s">
        <v>50</v>
      </c>
      <c r="O861" s="85"/>
      <c r="P861" s="214">
        <f>O861*H861</f>
        <v>0</v>
      </c>
      <c r="Q861" s="214">
        <v>0</v>
      </c>
      <c r="R861" s="214">
        <f>Q861*H861</f>
        <v>0</v>
      </c>
      <c r="S861" s="214">
        <v>0</v>
      </c>
      <c r="T861" s="215">
        <f>S861*H861</f>
        <v>0</v>
      </c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R861" s="216" t="s">
        <v>239</v>
      </c>
      <c r="AT861" s="216" t="s">
        <v>151</v>
      </c>
      <c r="AU861" s="216" t="s">
        <v>86</v>
      </c>
      <c r="AY861" s="18" t="s">
        <v>149</v>
      </c>
      <c r="BE861" s="217">
        <f>IF(N861="základní",J861,0)</f>
        <v>0</v>
      </c>
      <c r="BF861" s="217">
        <f>IF(N861="snížená",J861,0)</f>
        <v>0</v>
      </c>
      <c r="BG861" s="217">
        <f>IF(N861="zákl. přenesená",J861,0)</f>
        <v>0</v>
      </c>
      <c r="BH861" s="217">
        <f>IF(N861="sníž. přenesená",J861,0)</f>
        <v>0</v>
      </c>
      <c r="BI861" s="217">
        <f>IF(N861="nulová",J861,0)</f>
        <v>0</v>
      </c>
      <c r="BJ861" s="18" t="s">
        <v>148</v>
      </c>
      <c r="BK861" s="217">
        <f>ROUND(I861*H861,2)</f>
        <v>0</v>
      </c>
      <c r="BL861" s="18" t="s">
        <v>239</v>
      </c>
      <c r="BM861" s="216" t="s">
        <v>1800</v>
      </c>
    </row>
    <row r="862" spans="1:47" s="2" customFormat="1" ht="12">
      <c r="A862" s="39"/>
      <c r="B862" s="40"/>
      <c r="C862" s="41"/>
      <c r="D862" s="218" t="s">
        <v>155</v>
      </c>
      <c r="E862" s="41"/>
      <c r="F862" s="219" t="s">
        <v>1799</v>
      </c>
      <c r="G862" s="41"/>
      <c r="H862" s="41"/>
      <c r="I862" s="220"/>
      <c r="J862" s="41"/>
      <c r="K862" s="41"/>
      <c r="L862" s="45"/>
      <c r="M862" s="221"/>
      <c r="N862" s="222"/>
      <c r="O862" s="85"/>
      <c r="P862" s="85"/>
      <c r="Q862" s="85"/>
      <c r="R862" s="85"/>
      <c r="S862" s="85"/>
      <c r="T862" s="86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T862" s="18" t="s">
        <v>155</v>
      </c>
      <c r="AU862" s="18" t="s">
        <v>86</v>
      </c>
    </row>
    <row r="863" spans="1:65" s="2" customFormat="1" ht="16.5" customHeight="1">
      <c r="A863" s="39"/>
      <c r="B863" s="40"/>
      <c r="C863" s="205" t="s">
        <v>1336</v>
      </c>
      <c r="D863" s="205" t="s">
        <v>151</v>
      </c>
      <c r="E863" s="206" t="s">
        <v>1801</v>
      </c>
      <c r="F863" s="207" t="s">
        <v>1802</v>
      </c>
      <c r="G863" s="208" t="s">
        <v>232</v>
      </c>
      <c r="H863" s="209">
        <v>2</v>
      </c>
      <c r="I863" s="210"/>
      <c r="J863" s="211">
        <f>ROUND(I863*H863,2)</f>
        <v>0</v>
      </c>
      <c r="K863" s="207" t="s">
        <v>37</v>
      </c>
      <c r="L863" s="45"/>
      <c r="M863" s="212" t="s">
        <v>37</v>
      </c>
      <c r="N863" s="213" t="s">
        <v>50</v>
      </c>
      <c r="O863" s="85"/>
      <c r="P863" s="214">
        <f>O863*H863</f>
        <v>0</v>
      </c>
      <c r="Q863" s="214">
        <v>0</v>
      </c>
      <c r="R863" s="214">
        <f>Q863*H863</f>
        <v>0</v>
      </c>
      <c r="S863" s="214">
        <v>0</v>
      </c>
      <c r="T863" s="215">
        <f>S863*H863</f>
        <v>0</v>
      </c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R863" s="216" t="s">
        <v>239</v>
      </c>
      <c r="AT863" s="216" t="s">
        <v>151</v>
      </c>
      <c r="AU863" s="216" t="s">
        <v>86</v>
      </c>
      <c r="AY863" s="18" t="s">
        <v>149</v>
      </c>
      <c r="BE863" s="217">
        <f>IF(N863="základní",J863,0)</f>
        <v>0</v>
      </c>
      <c r="BF863" s="217">
        <f>IF(N863="snížená",J863,0)</f>
        <v>0</v>
      </c>
      <c r="BG863" s="217">
        <f>IF(N863="zákl. přenesená",J863,0)</f>
        <v>0</v>
      </c>
      <c r="BH863" s="217">
        <f>IF(N863="sníž. přenesená",J863,0)</f>
        <v>0</v>
      </c>
      <c r="BI863" s="217">
        <f>IF(N863="nulová",J863,0)</f>
        <v>0</v>
      </c>
      <c r="BJ863" s="18" t="s">
        <v>148</v>
      </c>
      <c r="BK863" s="217">
        <f>ROUND(I863*H863,2)</f>
        <v>0</v>
      </c>
      <c r="BL863" s="18" t="s">
        <v>239</v>
      </c>
      <c r="BM863" s="216" t="s">
        <v>1803</v>
      </c>
    </row>
    <row r="864" spans="1:47" s="2" customFormat="1" ht="12">
      <c r="A864" s="39"/>
      <c r="B864" s="40"/>
      <c r="C864" s="41"/>
      <c r="D864" s="218" t="s">
        <v>155</v>
      </c>
      <c r="E864" s="41"/>
      <c r="F864" s="219" t="s">
        <v>1802</v>
      </c>
      <c r="G864" s="41"/>
      <c r="H864" s="41"/>
      <c r="I864" s="220"/>
      <c r="J864" s="41"/>
      <c r="K864" s="41"/>
      <c r="L864" s="45"/>
      <c r="M864" s="221"/>
      <c r="N864" s="222"/>
      <c r="O864" s="85"/>
      <c r="P864" s="85"/>
      <c r="Q864" s="85"/>
      <c r="R864" s="85"/>
      <c r="S864" s="85"/>
      <c r="T864" s="86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T864" s="18" t="s">
        <v>155</v>
      </c>
      <c r="AU864" s="18" t="s">
        <v>86</v>
      </c>
    </row>
    <row r="865" spans="1:65" s="2" customFormat="1" ht="16.5" customHeight="1">
      <c r="A865" s="39"/>
      <c r="B865" s="40"/>
      <c r="C865" s="205" t="s">
        <v>1804</v>
      </c>
      <c r="D865" s="205" t="s">
        <v>151</v>
      </c>
      <c r="E865" s="206" t="s">
        <v>1805</v>
      </c>
      <c r="F865" s="207" t="s">
        <v>1806</v>
      </c>
      <c r="G865" s="208" t="s">
        <v>220</v>
      </c>
      <c r="H865" s="209">
        <v>330</v>
      </c>
      <c r="I865" s="210"/>
      <c r="J865" s="211">
        <f>ROUND(I865*H865,2)</f>
        <v>0</v>
      </c>
      <c r="K865" s="207" t="s">
        <v>37</v>
      </c>
      <c r="L865" s="45"/>
      <c r="M865" s="212" t="s">
        <v>37</v>
      </c>
      <c r="N865" s="213" t="s">
        <v>50</v>
      </c>
      <c r="O865" s="85"/>
      <c r="P865" s="214">
        <f>O865*H865</f>
        <v>0</v>
      </c>
      <c r="Q865" s="214">
        <v>0</v>
      </c>
      <c r="R865" s="214">
        <f>Q865*H865</f>
        <v>0</v>
      </c>
      <c r="S865" s="214">
        <v>0</v>
      </c>
      <c r="T865" s="215">
        <f>S865*H865</f>
        <v>0</v>
      </c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R865" s="216" t="s">
        <v>239</v>
      </c>
      <c r="AT865" s="216" t="s">
        <v>151</v>
      </c>
      <c r="AU865" s="216" t="s">
        <v>86</v>
      </c>
      <c r="AY865" s="18" t="s">
        <v>149</v>
      </c>
      <c r="BE865" s="217">
        <f>IF(N865="základní",J865,0)</f>
        <v>0</v>
      </c>
      <c r="BF865" s="217">
        <f>IF(N865="snížená",J865,0)</f>
        <v>0</v>
      </c>
      <c r="BG865" s="217">
        <f>IF(N865="zákl. přenesená",J865,0)</f>
        <v>0</v>
      </c>
      <c r="BH865" s="217">
        <f>IF(N865="sníž. přenesená",J865,0)</f>
        <v>0</v>
      </c>
      <c r="BI865" s="217">
        <f>IF(N865="nulová",J865,0)</f>
        <v>0</v>
      </c>
      <c r="BJ865" s="18" t="s">
        <v>148</v>
      </c>
      <c r="BK865" s="217">
        <f>ROUND(I865*H865,2)</f>
        <v>0</v>
      </c>
      <c r="BL865" s="18" t="s">
        <v>239</v>
      </c>
      <c r="BM865" s="216" t="s">
        <v>1807</v>
      </c>
    </row>
    <row r="866" spans="1:47" s="2" customFormat="1" ht="12">
      <c r="A866" s="39"/>
      <c r="B866" s="40"/>
      <c r="C866" s="41"/>
      <c r="D866" s="218" t="s">
        <v>155</v>
      </c>
      <c r="E866" s="41"/>
      <c r="F866" s="219" t="s">
        <v>1806</v>
      </c>
      <c r="G866" s="41"/>
      <c r="H866" s="41"/>
      <c r="I866" s="220"/>
      <c r="J866" s="41"/>
      <c r="K866" s="41"/>
      <c r="L866" s="45"/>
      <c r="M866" s="221"/>
      <c r="N866" s="222"/>
      <c r="O866" s="85"/>
      <c r="P866" s="85"/>
      <c r="Q866" s="85"/>
      <c r="R866" s="85"/>
      <c r="S866" s="85"/>
      <c r="T866" s="86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T866" s="18" t="s">
        <v>155</v>
      </c>
      <c r="AU866" s="18" t="s">
        <v>86</v>
      </c>
    </row>
    <row r="867" spans="1:65" s="2" customFormat="1" ht="24.15" customHeight="1">
      <c r="A867" s="39"/>
      <c r="B867" s="40"/>
      <c r="C867" s="205" t="s">
        <v>1340</v>
      </c>
      <c r="D867" s="205" t="s">
        <v>151</v>
      </c>
      <c r="E867" s="206" t="s">
        <v>1808</v>
      </c>
      <c r="F867" s="207" t="s">
        <v>1809</v>
      </c>
      <c r="G867" s="208" t="s">
        <v>320</v>
      </c>
      <c r="H867" s="209">
        <v>1</v>
      </c>
      <c r="I867" s="210"/>
      <c r="J867" s="211">
        <f>ROUND(I867*H867,2)</f>
        <v>0</v>
      </c>
      <c r="K867" s="207" t="s">
        <v>37</v>
      </c>
      <c r="L867" s="45"/>
      <c r="M867" s="212" t="s">
        <v>37</v>
      </c>
      <c r="N867" s="213" t="s">
        <v>50</v>
      </c>
      <c r="O867" s="85"/>
      <c r="P867" s="214">
        <f>O867*H867</f>
        <v>0</v>
      </c>
      <c r="Q867" s="214">
        <v>0</v>
      </c>
      <c r="R867" s="214">
        <f>Q867*H867</f>
        <v>0</v>
      </c>
      <c r="S867" s="214">
        <v>0</v>
      </c>
      <c r="T867" s="215">
        <f>S867*H867</f>
        <v>0</v>
      </c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R867" s="216" t="s">
        <v>239</v>
      </c>
      <c r="AT867" s="216" t="s">
        <v>151</v>
      </c>
      <c r="AU867" s="216" t="s">
        <v>86</v>
      </c>
      <c r="AY867" s="18" t="s">
        <v>149</v>
      </c>
      <c r="BE867" s="217">
        <f>IF(N867="základní",J867,0)</f>
        <v>0</v>
      </c>
      <c r="BF867" s="217">
        <f>IF(N867="snížená",J867,0)</f>
        <v>0</v>
      </c>
      <c r="BG867" s="217">
        <f>IF(N867="zákl. přenesená",J867,0)</f>
        <v>0</v>
      </c>
      <c r="BH867" s="217">
        <f>IF(N867="sníž. přenesená",J867,0)</f>
        <v>0</v>
      </c>
      <c r="BI867" s="217">
        <f>IF(N867="nulová",J867,0)</f>
        <v>0</v>
      </c>
      <c r="BJ867" s="18" t="s">
        <v>148</v>
      </c>
      <c r="BK867" s="217">
        <f>ROUND(I867*H867,2)</f>
        <v>0</v>
      </c>
      <c r="BL867" s="18" t="s">
        <v>239</v>
      </c>
      <c r="BM867" s="216" t="s">
        <v>1810</v>
      </c>
    </row>
    <row r="868" spans="1:47" s="2" customFormat="1" ht="12">
      <c r="A868" s="39"/>
      <c r="B868" s="40"/>
      <c r="C868" s="41"/>
      <c r="D868" s="218" t="s">
        <v>155</v>
      </c>
      <c r="E868" s="41"/>
      <c r="F868" s="219" t="s">
        <v>1809</v>
      </c>
      <c r="G868" s="41"/>
      <c r="H868" s="41"/>
      <c r="I868" s="220"/>
      <c r="J868" s="41"/>
      <c r="K868" s="41"/>
      <c r="L868" s="45"/>
      <c r="M868" s="221"/>
      <c r="N868" s="222"/>
      <c r="O868" s="85"/>
      <c r="P868" s="85"/>
      <c r="Q868" s="85"/>
      <c r="R868" s="85"/>
      <c r="S868" s="85"/>
      <c r="T868" s="86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T868" s="18" t="s">
        <v>155</v>
      </c>
      <c r="AU868" s="18" t="s">
        <v>86</v>
      </c>
    </row>
    <row r="869" spans="1:65" s="2" customFormat="1" ht="16.5" customHeight="1">
      <c r="A869" s="39"/>
      <c r="B869" s="40"/>
      <c r="C869" s="205" t="s">
        <v>1811</v>
      </c>
      <c r="D869" s="205" t="s">
        <v>151</v>
      </c>
      <c r="E869" s="206" t="s">
        <v>1812</v>
      </c>
      <c r="F869" s="207" t="s">
        <v>1754</v>
      </c>
      <c r="G869" s="208" t="s">
        <v>320</v>
      </c>
      <c r="H869" s="209">
        <v>1</v>
      </c>
      <c r="I869" s="210"/>
      <c r="J869" s="211">
        <f>ROUND(I869*H869,2)</f>
        <v>0</v>
      </c>
      <c r="K869" s="207" t="s">
        <v>37</v>
      </c>
      <c r="L869" s="45"/>
      <c r="M869" s="212" t="s">
        <v>37</v>
      </c>
      <c r="N869" s="213" t="s">
        <v>50</v>
      </c>
      <c r="O869" s="85"/>
      <c r="P869" s="214">
        <f>O869*H869</f>
        <v>0</v>
      </c>
      <c r="Q869" s="214">
        <v>0</v>
      </c>
      <c r="R869" s="214">
        <f>Q869*H869</f>
        <v>0</v>
      </c>
      <c r="S869" s="214">
        <v>0</v>
      </c>
      <c r="T869" s="215">
        <f>S869*H869</f>
        <v>0</v>
      </c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R869" s="216" t="s">
        <v>239</v>
      </c>
      <c r="AT869" s="216" t="s">
        <v>151</v>
      </c>
      <c r="AU869" s="216" t="s">
        <v>86</v>
      </c>
      <c r="AY869" s="18" t="s">
        <v>149</v>
      </c>
      <c r="BE869" s="217">
        <f>IF(N869="základní",J869,0)</f>
        <v>0</v>
      </c>
      <c r="BF869" s="217">
        <f>IF(N869="snížená",J869,0)</f>
        <v>0</v>
      </c>
      <c r="BG869" s="217">
        <f>IF(N869="zákl. přenesená",J869,0)</f>
        <v>0</v>
      </c>
      <c r="BH869" s="217">
        <f>IF(N869="sníž. přenesená",J869,0)</f>
        <v>0</v>
      </c>
      <c r="BI869" s="217">
        <f>IF(N869="nulová",J869,0)</f>
        <v>0</v>
      </c>
      <c r="BJ869" s="18" t="s">
        <v>148</v>
      </c>
      <c r="BK869" s="217">
        <f>ROUND(I869*H869,2)</f>
        <v>0</v>
      </c>
      <c r="BL869" s="18" t="s">
        <v>239</v>
      </c>
      <c r="BM869" s="216" t="s">
        <v>1813</v>
      </c>
    </row>
    <row r="870" spans="1:47" s="2" customFormat="1" ht="12">
      <c r="A870" s="39"/>
      <c r="B870" s="40"/>
      <c r="C870" s="41"/>
      <c r="D870" s="218" t="s">
        <v>155</v>
      </c>
      <c r="E870" s="41"/>
      <c r="F870" s="219" t="s">
        <v>1754</v>
      </c>
      <c r="G870" s="41"/>
      <c r="H870" s="41"/>
      <c r="I870" s="220"/>
      <c r="J870" s="41"/>
      <c r="K870" s="41"/>
      <c r="L870" s="45"/>
      <c r="M870" s="221"/>
      <c r="N870" s="222"/>
      <c r="O870" s="85"/>
      <c r="P870" s="85"/>
      <c r="Q870" s="85"/>
      <c r="R870" s="85"/>
      <c r="S870" s="85"/>
      <c r="T870" s="86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T870" s="18" t="s">
        <v>155</v>
      </c>
      <c r="AU870" s="18" t="s">
        <v>86</v>
      </c>
    </row>
    <row r="871" spans="1:63" s="12" customFormat="1" ht="22.8" customHeight="1">
      <c r="A871" s="12"/>
      <c r="B871" s="189"/>
      <c r="C871" s="190"/>
      <c r="D871" s="191" t="s">
        <v>76</v>
      </c>
      <c r="E871" s="203" t="s">
        <v>1814</v>
      </c>
      <c r="F871" s="203" t="s">
        <v>1815</v>
      </c>
      <c r="G871" s="190"/>
      <c r="H871" s="190"/>
      <c r="I871" s="193"/>
      <c r="J871" s="204">
        <f>BK871</f>
        <v>0</v>
      </c>
      <c r="K871" s="190"/>
      <c r="L871" s="195"/>
      <c r="M871" s="196"/>
      <c r="N871" s="197"/>
      <c r="O871" s="197"/>
      <c r="P871" s="198">
        <f>SUM(P872:P889)</f>
        <v>0</v>
      </c>
      <c r="Q871" s="197"/>
      <c r="R871" s="198">
        <f>SUM(R872:R889)</f>
        <v>0</v>
      </c>
      <c r="S871" s="197"/>
      <c r="T871" s="199">
        <f>SUM(T872:T889)</f>
        <v>0</v>
      </c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R871" s="200" t="s">
        <v>86</v>
      </c>
      <c r="AT871" s="201" t="s">
        <v>76</v>
      </c>
      <c r="AU871" s="201" t="s">
        <v>21</v>
      </c>
      <c r="AY871" s="200" t="s">
        <v>149</v>
      </c>
      <c r="BK871" s="202">
        <f>SUM(BK872:BK889)</f>
        <v>0</v>
      </c>
    </row>
    <row r="872" spans="1:65" s="2" customFormat="1" ht="16.5" customHeight="1">
      <c r="A872" s="39"/>
      <c r="B872" s="40"/>
      <c r="C872" s="205" t="s">
        <v>1343</v>
      </c>
      <c r="D872" s="205" t="s">
        <v>151</v>
      </c>
      <c r="E872" s="206" t="s">
        <v>1816</v>
      </c>
      <c r="F872" s="207" t="s">
        <v>1817</v>
      </c>
      <c r="G872" s="208" t="s">
        <v>232</v>
      </c>
      <c r="H872" s="209">
        <v>4</v>
      </c>
      <c r="I872" s="210"/>
      <c r="J872" s="211">
        <f>ROUND(I872*H872,2)</f>
        <v>0</v>
      </c>
      <c r="K872" s="207" t="s">
        <v>37</v>
      </c>
      <c r="L872" s="45"/>
      <c r="M872" s="212" t="s">
        <v>37</v>
      </c>
      <c r="N872" s="213" t="s">
        <v>50</v>
      </c>
      <c r="O872" s="85"/>
      <c r="P872" s="214">
        <f>O872*H872</f>
        <v>0</v>
      </c>
      <c r="Q872" s="214">
        <v>0</v>
      </c>
      <c r="R872" s="214">
        <f>Q872*H872</f>
        <v>0</v>
      </c>
      <c r="S872" s="214">
        <v>0</v>
      </c>
      <c r="T872" s="215">
        <f>S872*H872</f>
        <v>0</v>
      </c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R872" s="216" t="s">
        <v>239</v>
      </c>
      <c r="AT872" s="216" t="s">
        <v>151</v>
      </c>
      <c r="AU872" s="216" t="s">
        <v>86</v>
      </c>
      <c r="AY872" s="18" t="s">
        <v>149</v>
      </c>
      <c r="BE872" s="217">
        <f>IF(N872="základní",J872,0)</f>
        <v>0</v>
      </c>
      <c r="BF872" s="217">
        <f>IF(N872="snížená",J872,0)</f>
        <v>0</v>
      </c>
      <c r="BG872" s="217">
        <f>IF(N872="zákl. přenesená",J872,0)</f>
        <v>0</v>
      </c>
      <c r="BH872" s="217">
        <f>IF(N872="sníž. přenesená",J872,0)</f>
        <v>0</v>
      </c>
      <c r="BI872" s="217">
        <f>IF(N872="nulová",J872,0)</f>
        <v>0</v>
      </c>
      <c r="BJ872" s="18" t="s">
        <v>148</v>
      </c>
      <c r="BK872" s="217">
        <f>ROUND(I872*H872,2)</f>
        <v>0</v>
      </c>
      <c r="BL872" s="18" t="s">
        <v>239</v>
      </c>
      <c r="BM872" s="216" t="s">
        <v>1818</v>
      </c>
    </row>
    <row r="873" spans="1:47" s="2" customFormat="1" ht="12">
      <c r="A873" s="39"/>
      <c r="B873" s="40"/>
      <c r="C873" s="41"/>
      <c r="D873" s="218" t="s">
        <v>155</v>
      </c>
      <c r="E873" s="41"/>
      <c r="F873" s="219" t="s">
        <v>1817</v>
      </c>
      <c r="G873" s="41"/>
      <c r="H873" s="41"/>
      <c r="I873" s="220"/>
      <c r="J873" s="41"/>
      <c r="K873" s="41"/>
      <c r="L873" s="45"/>
      <c r="M873" s="221"/>
      <c r="N873" s="222"/>
      <c r="O873" s="85"/>
      <c r="P873" s="85"/>
      <c r="Q873" s="85"/>
      <c r="R873" s="85"/>
      <c r="S873" s="85"/>
      <c r="T873" s="86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T873" s="18" t="s">
        <v>155</v>
      </c>
      <c r="AU873" s="18" t="s">
        <v>86</v>
      </c>
    </row>
    <row r="874" spans="1:65" s="2" customFormat="1" ht="16.5" customHeight="1">
      <c r="A874" s="39"/>
      <c r="B874" s="40"/>
      <c r="C874" s="205" t="s">
        <v>1819</v>
      </c>
      <c r="D874" s="205" t="s">
        <v>151</v>
      </c>
      <c r="E874" s="206" t="s">
        <v>1820</v>
      </c>
      <c r="F874" s="207" t="s">
        <v>1821</v>
      </c>
      <c r="G874" s="208" t="s">
        <v>232</v>
      </c>
      <c r="H874" s="209">
        <v>32</v>
      </c>
      <c r="I874" s="210"/>
      <c r="J874" s="211">
        <f>ROUND(I874*H874,2)</f>
        <v>0</v>
      </c>
      <c r="K874" s="207" t="s">
        <v>37</v>
      </c>
      <c r="L874" s="45"/>
      <c r="M874" s="212" t="s">
        <v>37</v>
      </c>
      <c r="N874" s="213" t="s">
        <v>50</v>
      </c>
      <c r="O874" s="85"/>
      <c r="P874" s="214">
        <f>O874*H874</f>
        <v>0</v>
      </c>
      <c r="Q874" s="214">
        <v>0</v>
      </c>
      <c r="R874" s="214">
        <f>Q874*H874</f>
        <v>0</v>
      </c>
      <c r="S874" s="214">
        <v>0</v>
      </c>
      <c r="T874" s="215">
        <f>S874*H874</f>
        <v>0</v>
      </c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R874" s="216" t="s">
        <v>239</v>
      </c>
      <c r="AT874" s="216" t="s">
        <v>151</v>
      </c>
      <c r="AU874" s="216" t="s">
        <v>86</v>
      </c>
      <c r="AY874" s="18" t="s">
        <v>149</v>
      </c>
      <c r="BE874" s="217">
        <f>IF(N874="základní",J874,0)</f>
        <v>0</v>
      </c>
      <c r="BF874" s="217">
        <f>IF(N874="snížená",J874,0)</f>
        <v>0</v>
      </c>
      <c r="BG874" s="217">
        <f>IF(N874="zákl. přenesená",J874,0)</f>
        <v>0</v>
      </c>
      <c r="BH874" s="217">
        <f>IF(N874="sníž. přenesená",J874,0)</f>
        <v>0</v>
      </c>
      <c r="BI874" s="217">
        <f>IF(N874="nulová",J874,0)</f>
        <v>0</v>
      </c>
      <c r="BJ874" s="18" t="s">
        <v>148</v>
      </c>
      <c r="BK874" s="217">
        <f>ROUND(I874*H874,2)</f>
        <v>0</v>
      </c>
      <c r="BL874" s="18" t="s">
        <v>239</v>
      </c>
      <c r="BM874" s="216" t="s">
        <v>1822</v>
      </c>
    </row>
    <row r="875" spans="1:47" s="2" customFormat="1" ht="12">
      <c r="A875" s="39"/>
      <c r="B875" s="40"/>
      <c r="C875" s="41"/>
      <c r="D875" s="218" t="s">
        <v>155</v>
      </c>
      <c r="E875" s="41"/>
      <c r="F875" s="219" t="s">
        <v>1821</v>
      </c>
      <c r="G875" s="41"/>
      <c r="H875" s="41"/>
      <c r="I875" s="220"/>
      <c r="J875" s="41"/>
      <c r="K875" s="41"/>
      <c r="L875" s="45"/>
      <c r="M875" s="221"/>
      <c r="N875" s="222"/>
      <c r="O875" s="85"/>
      <c r="P875" s="85"/>
      <c r="Q875" s="85"/>
      <c r="R875" s="85"/>
      <c r="S875" s="85"/>
      <c r="T875" s="86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T875" s="18" t="s">
        <v>155</v>
      </c>
      <c r="AU875" s="18" t="s">
        <v>86</v>
      </c>
    </row>
    <row r="876" spans="1:65" s="2" customFormat="1" ht="16.5" customHeight="1">
      <c r="A876" s="39"/>
      <c r="B876" s="40"/>
      <c r="C876" s="205" t="s">
        <v>1347</v>
      </c>
      <c r="D876" s="205" t="s">
        <v>151</v>
      </c>
      <c r="E876" s="206" t="s">
        <v>1823</v>
      </c>
      <c r="F876" s="207" t="s">
        <v>1824</v>
      </c>
      <c r="G876" s="208" t="s">
        <v>232</v>
      </c>
      <c r="H876" s="209">
        <v>3</v>
      </c>
      <c r="I876" s="210"/>
      <c r="J876" s="211">
        <f>ROUND(I876*H876,2)</f>
        <v>0</v>
      </c>
      <c r="K876" s="207" t="s">
        <v>37</v>
      </c>
      <c r="L876" s="45"/>
      <c r="M876" s="212" t="s">
        <v>37</v>
      </c>
      <c r="N876" s="213" t="s">
        <v>50</v>
      </c>
      <c r="O876" s="85"/>
      <c r="P876" s="214">
        <f>O876*H876</f>
        <v>0</v>
      </c>
      <c r="Q876" s="214">
        <v>0</v>
      </c>
      <c r="R876" s="214">
        <f>Q876*H876</f>
        <v>0</v>
      </c>
      <c r="S876" s="214">
        <v>0</v>
      </c>
      <c r="T876" s="215">
        <f>S876*H876</f>
        <v>0</v>
      </c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R876" s="216" t="s">
        <v>239</v>
      </c>
      <c r="AT876" s="216" t="s">
        <v>151</v>
      </c>
      <c r="AU876" s="216" t="s">
        <v>86</v>
      </c>
      <c r="AY876" s="18" t="s">
        <v>149</v>
      </c>
      <c r="BE876" s="217">
        <f>IF(N876="základní",J876,0)</f>
        <v>0</v>
      </c>
      <c r="BF876" s="217">
        <f>IF(N876="snížená",J876,0)</f>
        <v>0</v>
      </c>
      <c r="BG876" s="217">
        <f>IF(N876="zákl. přenesená",J876,0)</f>
        <v>0</v>
      </c>
      <c r="BH876" s="217">
        <f>IF(N876="sníž. přenesená",J876,0)</f>
        <v>0</v>
      </c>
      <c r="BI876" s="217">
        <f>IF(N876="nulová",J876,0)</f>
        <v>0</v>
      </c>
      <c r="BJ876" s="18" t="s">
        <v>148</v>
      </c>
      <c r="BK876" s="217">
        <f>ROUND(I876*H876,2)</f>
        <v>0</v>
      </c>
      <c r="BL876" s="18" t="s">
        <v>239</v>
      </c>
      <c r="BM876" s="216" t="s">
        <v>1825</v>
      </c>
    </row>
    <row r="877" spans="1:47" s="2" customFormat="1" ht="12">
      <c r="A877" s="39"/>
      <c r="B877" s="40"/>
      <c r="C877" s="41"/>
      <c r="D877" s="218" t="s">
        <v>155</v>
      </c>
      <c r="E877" s="41"/>
      <c r="F877" s="219" t="s">
        <v>1824</v>
      </c>
      <c r="G877" s="41"/>
      <c r="H877" s="41"/>
      <c r="I877" s="220"/>
      <c r="J877" s="41"/>
      <c r="K877" s="41"/>
      <c r="L877" s="45"/>
      <c r="M877" s="221"/>
      <c r="N877" s="222"/>
      <c r="O877" s="85"/>
      <c r="P877" s="85"/>
      <c r="Q877" s="85"/>
      <c r="R877" s="85"/>
      <c r="S877" s="85"/>
      <c r="T877" s="86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T877" s="18" t="s">
        <v>155</v>
      </c>
      <c r="AU877" s="18" t="s">
        <v>86</v>
      </c>
    </row>
    <row r="878" spans="1:65" s="2" customFormat="1" ht="16.5" customHeight="1">
      <c r="A878" s="39"/>
      <c r="B878" s="40"/>
      <c r="C878" s="249" t="s">
        <v>1826</v>
      </c>
      <c r="D878" s="249" t="s">
        <v>252</v>
      </c>
      <c r="E878" s="250" t="s">
        <v>1827</v>
      </c>
      <c r="F878" s="251" t="s">
        <v>1828</v>
      </c>
      <c r="G878" s="252" t="s">
        <v>232</v>
      </c>
      <c r="H878" s="253">
        <v>2</v>
      </c>
      <c r="I878" s="254"/>
      <c r="J878" s="255">
        <f>ROUND(I878*H878,2)</f>
        <v>0</v>
      </c>
      <c r="K878" s="251" t="s">
        <v>37</v>
      </c>
      <c r="L878" s="256"/>
      <c r="M878" s="257" t="s">
        <v>37</v>
      </c>
      <c r="N878" s="258" t="s">
        <v>50</v>
      </c>
      <c r="O878" s="85"/>
      <c r="P878" s="214">
        <f>O878*H878</f>
        <v>0</v>
      </c>
      <c r="Q878" s="214">
        <v>0</v>
      </c>
      <c r="R878" s="214">
        <f>Q878*H878</f>
        <v>0</v>
      </c>
      <c r="S878" s="214">
        <v>0</v>
      </c>
      <c r="T878" s="215">
        <f>S878*H878</f>
        <v>0</v>
      </c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R878" s="216" t="s">
        <v>313</v>
      </c>
      <c r="AT878" s="216" t="s">
        <v>252</v>
      </c>
      <c r="AU878" s="216" t="s">
        <v>86</v>
      </c>
      <c r="AY878" s="18" t="s">
        <v>149</v>
      </c>
      <c r="BE878" s="217">
        <f>IF(N878="základní",J878,0)</f>
        <v>0</v>
      </c>
      <c r="BF878" s="217">
        <f>IF(N878="snížená",J878,0)</f>
        <v>0</v>
      </c>
      <c r="BG878" s="217">
        <f>IF(N878="zákl. přenesená",J878,0)</f>
        <v>0</v>
      </c>
      <c r="BH878" s="217">
        <f>IF(N878="sníž. přenesená",J878,0)</f>
        <v>0</v>
      </c>
      <c r="BI878" s="217">
        <f>IF(N878="nulová",J878,0)</f>
        <v>0</v>
      </c>
      <c r="BJ878" s="18" t="s">
        <v>148</v>
      </c>
      <c r="BK878" s="217">
        <f>ROUND(I878*H878,2)</f>
        <v>0</v>
      </c>
      <c r="BL878" s="18" t="s">
        <v>239</v>
      </c>
      <c r="BM878" s="216" t="s">
        <v>1829</v>
      </c>
    </row>
    <row r="879" spans="1:47" s="2" customFormat="1" ht="12">
      <c r="A879" s="39"/>
      <c r="B879" s="40"/>
      <c r="C879" s="41"/>
      <c r="D879" s="218" t="s">
        <v>155</v>
      </c>
      <c r="E879" s="41"/>
      <c r="F879" s="219" t="s">
        <v>1828</v>
      </c>
      <c r="G879" s="41"/>
      <c r="H879" s="41"/>
      <c r="I879" s="220"/>
      <c r="J879" s="41"/>
      <c r="K879" s="41"/>
      <c r="L879" s="45"/>
      <c r="M879" s="221"/>
      <c r="N879" s="222"/>
      <c r="O879" s="85"/>
      <c r="P879" s="85"/>
      <c r="Q879" s="85"/>
      <c r="R879" s="85"/>
      <c r="S879" s="85"/>
      <c r="T879" s="86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T879" s="18" t="s">
        <v>155</v>
      </c>
      <c r="AU879" s="18" t="s">
        <v>86</v>
      </c>
    </row>
    <row r="880" spans="1:65" s="2" customFormat="1" ht="16.5" customHeight="1">
      <c r="A880" s="39"/>
      <c r="B880" s="40"/>
      <c r="C880" s="249" t="s">
        <v>1350</v>
      </c>
      <c r="D880" s="249" t="s">
        <v>252</v>
      </c>
      <c r="E880" s="250" t="s">
        <v>1830</v>
      </c>
      <c r="F880" s="251" t="s">
        <v>1831</v>
      </c>
      <c r="G880" s="252" t="s">
        <v>232</v>
      </c>
      <c r="H880" s="253">
        <v>1</v>
      </c>
      <c r="I880" s="254"/>
      <c r="J880" s="255">
        <f>ROUND(I880*H880,2)</f>
        <v>0</v>
      </c>
      <c r="K880" s="251" t="s">
        <v>37</v>
      </c>
      <c r="L880" s="256"/>
      <c r="M880" s="257" t="s">
        <v>37</v>
      </c>
      <c r="N880" s="258" t="s">
        <v>50</v>
      </c>
      <c r="O880" s="85"/>
      <c r="P880" s="214">
        <f>O880*H880</f>
        <v>0</v>
      </c>
      <c r="Q880" s="214">
        <v>0</v>
      </c>
      <c r="R880" s="214">
        <f>Q880*H880</f>
        <v>0</v>
      </c>
      <c r="S880" s="214">
        <v>0</v>
      </c>
      <c r="T880" s="215">
        <f>S880*H880</f>
        <v>0</v>
      </c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R880" s="216" t="s">
        <v>313</v>
      </c>
      <c r="AT880" s="216" t="s">
        <v>252</v>
      </c>
      <c r="AU880" s="216" t="s">
        <v>86</v>
      </c>
      <c r="AY880" s="18" t="s">
        <v>149</v>
      </c>
      <c r="BE880" s="217">
        <f>IF(N880="základní",J880,0)</f>
        <v>0</v>
      </c>
      <c r="BF880" s="217">
        <f>IF(N880="snížená",J880,0)</f>
        <v>0</v>
      </c>
      <c r="BG880" s="217">
        <f>IF(N880="zákl. přenesená",J880,0)</f>
        <v>0</v>
      </c>
      <c r="BH880" s="217">
        <f>IF(N880="sníž. přenesená",J880,0)</f>
        <v>0</v>
      </c>
      <c r="BI880" s="217">
        <f>IF(N880="nulová",J880,0)</f>
        <v>0</v>
      </c>
      <c r="BJ880" s="18" t="s">
        <v>148</v>
      </c>
      <c r="BK880" s="217">
        <f>ROUND(I880*H880,2)</f>
        <v>0</v>
      </c>
      <c r="BL880" s="18" t="s">
        <v>239</v>
      </c>
      <c r="BM880" s="216" t="s">
        <v>1832</v>
      </c>
    </row>
    <row r="881" spans="1:47" s="2" customFormat="1" ht="12">
      <c r="A881" s="39"/>
      <c r="B881" s="40"/>
      <c r="C881" s="41"/>
      <c r="D881" s="218" t="s">
        <v>155</v>
      </c>
      <c r="E881" s="41"/>
      <c r="F881" s="219" t="s">
        <v>1831</v>
      </c>
      <c r="G881" s="41"/>
      <c r="H881" s="41"/>
      <c r="I881" s="220"/>
      <c r="J881" s="41"/>
      <c r="K881" s="41"/>
      <c r="L881" s="45"/>
      <c r="M881" s="221"/>
      <c r="N881" s="222"/>
      <c r="O881" s="85"/>
      <c r="P881" s="85"/>
      <c r="Q881" s="85"/>
      <c r="R881" s="85"/>
      <c r="S881" s="85"/>
      <c r="T881" s="86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T881" s="18" t="s">
        <v>155</v>
      </c>
      <c r="AU881" s="18" t="s">
        <v>86</v>
      </c>
    </row>
    <row r="882" spans="1:65" s="2" customFormat="1" ht="16.5" customHeight="1">
      <c r="A882" s="39"/>
      <c r="B882" s="40"/>
      <c r="C882" s="249" t="s">
        <v>1833</v>
      </c>
      <c r="D882" s="249" t="s">
        <v>252</v>
      </c>
      <c r="E882" s="250" t="s">
        <v>1834</v>
      </c>
      <c r="F882" s="251" t="s">
        <v>1835</v>
      </c>
      <c r="G882" s="252" t="s">
        <v>232</v>
      </c>
      <c r="H882" s="253">
        <v>3</v>
      </c>
      <c r="I882" s="254"/>
      <c r="J882" s="255">
        <f>ROUND(I882*H882,2)</f>
        <v>0</v>
      </c>
      <c r="K882" s="251" t="s">
        <v>37</v>
      </c>
      <c r="L882" s="256"/>
      <c r="M882" s="257" t="s">
        <v>37</v>
      </c>
      <c r="N882" s="258" t="s">
        <v>50</v>
      </c>
      <c r="O882" s="85"/>
      <c r="P882" s="214">
        <f>O882*H882</f>
        <v>0</v>
      </c>
      <c r="Q882" s="214">
        <v>0</v>
      </c>
      <c r="R882" s="214">
        <f>Q882*H882</f>
        <v>0</v>
      </c>
      <c r="S882" s="214">
        <v>0</v>
      </c>
      <c r="T882" s="215">
        <f>S882*H882</f>
        <v>0</v>
      </c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R882" s="216" t="s">
        <v>313</v>
      </c>
      <c r="AT882" s="216" t="s">
        <v>252</v>
      </c>
      <c r="AU882" s="216" t="s">
        <v>86</v>
      </c>
      <c r="AY882" s="18" t="s">
        <v>149</v>
      </c>
      <c r="BE882" s="217">
        <f>IF(N882="základní",J882,0)</f>
        <v>0</v>
      </c>
      <c r="BF882" s="217">
        <f>IF(N882="snížená",J882,0)</f>
        <v>0</v>
      </c>
      <c r="BG882" s="217">
        <f>IF(N882="zákl. přenesená",J882,0)</f>
        <v>0</v>
      </c>
      <c r="BH882" s="217">
        <f>IF(N882="sníž. přenesená",J882,0)</f>
        <v>0</v>
      </c>
      <c r="BI882" s="217">
        <f>IF(N882="nulová",J882,0)</f>
        <v>0</v>
      </c>
      <c r="BJ882" s="18" t="s">
        <v>148</v>
      </c>
      <c r="BK882" s="217">
        <f>ROUND(I882*H882,2)</f>
        <v>0</v>
      </c>
      <c r="BL882" s="18" t="s">
        <v>239</v>
      </c>
      <c r="BM882" s="216" t="s">
        <v>1836</v>
      </c>
    </row>
    <row r="883" spans="1:47" s="2" customFormat="1" ht="12">
      <c r="A883" s="39"/>
      <c r="B883" s="40"/>
      <c r="C883" s="41"/>
      <c r="D883" s="218" t="s">
        <v>155</v>
      </c>
      <c r="E883" s="41"/>
      <c r="F883" s="219" t="s">
        <v>1835</v>
      </c>
      <c r="G883" s="41"/>
      <c r="H883" s="41"/>
      <c r="I883" s="220"/>
      <c r="J883" s="41"/>
      <c r="K883" s="41"/>
      <c r="L883" s="45"/>
      <c r="M883" s="221"/>
      <c r="N883" s="222"/>
      <c r="O883" s="85"/>
      <c r="P883" s="85"/>
      <c r="Q883" s="85"/>
      <c r="R883" s="85"/>
      <c r="S883" s="85"/>
      <c r="T883" s="86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T883" s="18" t="s">
        <v>155</v>
      </c>
      <c r="AU883" s="18" t="s">
        <v>86</v>
      </c>
    </row>
    <row r="884" spans="1:65" s="2" customFormat="1" ht="16.5" customHeight="1">
      <c r="A884" s="39"/>
      <c r="B884" s="40"/>
      <c r="C884" s="249" t="s">
        <v>1354</v>
      </c>
      <c r="D884" s="249" t="s">
        <v>252</v>
      </c>
      <c r="E884" s="250" t="s">
        <v>1837</v>
      </c>
      <c r="F884" s="251" t="s">
        <v>1838</v>
      </c>
      <c r="G884" s="252" t="s">
        <v>232</v>
      </c>
      <c r="H884" s="253">
        <v>16</v>
      </c>
      <c r="I884" s="254"/>
      <c r="J884" s="255">
        <f>ROUND(I884*H884,2)</f>
        <v>0</v>
      </c>
      <c r="K884" s="251" t="s">
        <v>37</v>
      </c>
      <c r="L884" s="256"/>
      <c r="M884" s="257" t="s">
        <v>37</v>
      </c>
      <c r="N884" s="258" t="s">
        <v>50</v>
      </c>
      <c r="O884" s="85"/>
      <c r="P884" s="214">
        <f>O884*H884</f>
        <v>0</v>
      </c>
      <c r="Q884" s="214">
        <v>0</v>
      </c>
      <c r="R884" s="214">
        <f>Q884*H884</f>
        <v>0</v>
      </c>
      <c r="S884" s="214">
        <v>0</v>
      </c>
      <c r="T884" s="215">
        <f>S884*H884</f>
        <v>0</v>
      </c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R884" s="216" t="s">
        <v>313</v>
      </c>
      <c r="AT884" s="216" t="s">
        <v>252</v>
      </c>
      <c r="AU884" s="216" t="s">
        <v>86</v>
      </c>
      <c r="AY884" s="18" t="s">
        <v>149</v>
      </c>
      <c r="BE884" s="217">
        <f>IF(N884="základní",J884,0)</f>
        <v>0</v>
      </c>
      <c r="BF884" s="217">
        <f>IF(N884="snížená",J884,0)</f>
        <v>0</v>
      </c>
      <c r="BG884" s="217">
        <f>IF(N884="zákl. přenesená",J884,0)</f>
        <v>0</v>
      </c>
      <c r="BH884" s="217">
        <f>IF(N884="sníž. přenesená",J884,0)</f>
        <v>0</v>
      </c>
      <c r="BI884" s="217">
        <f>IF(N884="nulová",J884,0)</f>
        <v>0</v>
      </c>
      <c r="BJ884" s="18" t="s">
        <v>148</v>
      </c>
      <c r="BK884" s="217">
        <f>ROUND(I884*H884,2)</f>
        <v>0</v>
      </c>
      <c r="BL884" s="18" t="s">
        <v>239</v>
      </c>
      <c r="BM884" s="216" t="s">
        <v>1839</v>
      </c>
    </row>
    <row r="885" spans="1:47" s="2" customFormat="1" ht="12">
      <c r="A885" s="39"/>
      <c r="B885" s="40"/>
      <c r="C885" s="41"/>
      <c r="D885" s="218" t="s">
        <v>155</v>
      </c>
      <c r="E885" s="41"/>
      <c r="F885" s="219" t="s">
        <v>1838</v>
      </c>
      <c r="G885" s="41"/>
      <c r="H885" s="41"/>
      <c r="I885" s="220"/>
      <c r="J885" s="41"/>
      <c r="K885" s="41"/>
      <c r="L885" s="45"/>
      <c r="M885" s="221"/>
      <c r="N885" s="222"/>
      <c r="O885" s="85"/>
      <c r="P885" s="85"/>
      <c r="Q885" s="85"/>
      <c r="R885" s="85"/>
      <c r="S885" s="85"/>
      <c r="T885" s="86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T885" s="18" t="s">
        <v>155</v>
      </c>
      <c r="AU885" s="18" t="s">
        <v>86</v>
      </c>
    </row>
    <row r="886" spans="1:65" s="2" customFormat="1" ht="24.15" customHeight="1">
      <c r="A886" s="39"/>
      <c r="B886" s="40"/>
      <c r="C886" s="205" t="s">
        <v>1840</v>
      </c>
      <c r="D886" s="205" t="s">
        <v>151</v>
      </c>
      <c r="E886" s="206" t="s">
        <v>1841</v>
      </c>
      <c r="F886" s="207" t="s">
        <v>1842</v>
      </c>
      <c r="G886" s="208" t="s">
        <v>320</v>
      </c>
      <c r="H886" s="209">
        <v>1</v>
      </c>
      <c r="I886" s="210"/>
      <c r="J886" s="211">
        <f>ROUND(I886*H886,2)</f>
        <v>0</v>
      </c>
      <c r="K886" s="207" t="s">
        <v>37</v>
      </c>
      <c r="L886" s="45"/>
      <c r="M886" s="212" t="s">
        <v>37</v>
      </c>
      <c r="N886" s="213" t="s">
        <v>50</v>
      </c>
      <c r="O886" s="85"/>
      <c r="P886" s="214">
        <f>O886*H886</f>
        <v>0</v>
      </c>
      <c r="Q886" s="214">
        <v>0</v>
      </c>
      <c r="R886" s="214">
        <f>Q886*H886</f>
        <v>0</v>
      </c>
      <c r="S886" s="214">
        <v>0</v>
      </c>
      <c r="T886" s="215">
        <f>S886*H886</f>
        <v>0</v>
      </c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R886" s="216" t="s">
        <v>239</v>
      </c>
      <c r="AT886" s="216" t="s">
        <v>151</v>
      </c>
      <c r="AU886" s="216" t="s">
        <v>86</v>
      </c>
      <c r="AY886" s="18" t="s">
        <v>149</v>
      </c>
      <c r="BE886" s="217">
        <f>IF(N886="základní",J886,0)</f>
        <v>0</v>
      </c>
      <c r="BF886" s="217">
        <f>IF(N886="snížená",J886,0)</f>
        <v>0</v>
      </c>
      <c r="BG886" s="217">
        <f>IF(N886="zákl. přenesená",J886,0)</f>
        <v>0</v>
      </c>
      <c r="BH886" s="217">
        <f>IF(N886="sníž. přenesená",J886,0)</f>
        <v>0</v>
      </c>
      <c r="BI886" s="217">
        <f>IF(N886="nulová",J886,0)</f>
        <v>0</v>
      </c>
      <c r="BJ886" s="18" t="s">
        <v>148</v>
      </c>
      <c r="BK886" s="217">
        <f>ROUND(I886*H886,2)</f>
        <v>0</v>
      </c>
      <c r="BL886" s="18" t="s">
        <v>239</v>
      </c>
      <c r="BM886" s="216" t="s">
        <v>1843</v>
      </c>
    </row>
    <row r="887" spans="1:47" s="2" customFormat="1" ht="12">
      <c r="A887" s="39"/>
      <c r="B887" s="40"/>
      <c r="C887" s="41"/>
      <c r="D887" s="218" t="s">
        <v>155</v>
      </c>
      <c r="E887" s="41"/>
      <c r="F887" s="219" t="s">
        <v>1842</v>
      </c>
      <c r="G887" s="41"/>
      <c r="H887" s="41"/>
      <c r="I887" s="220"/>
      <c r="J887" s="41"/>
      <c r="K887" s="41"/>
      <c r="L887" s="45"/>
      <c r="M887" s="221"/>
      <c r="N887" s="222"/>
      <c r="O887" s="85"/>
      <c r="P887" s="85"/>
      <c r="Q887" s="85"/>
      <c r="R887" s="85"/>
      <c r="S887" s="85"/>
      <c r="T887" s="86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T887" s="18" t="s">
        <v>155</v>
      </c>
      <c r="AU887" s="18" t="s">
        <v>86</v>
      </c>
    </row>
    <row r="888" spans="1:65" s="2" customFormat="1" ht="16.5" customHeight="1">
      <c r="A888" s="39"/>
      <c r="B888" s="40"/>
      <c r="C888" s="205" t="s">
        <v>1357</v>
      </c>
      <c r="D888" s="205" t="s">
        <v>151</v>
      </c>
      <c r="E888" s="206" t="s">
        <v>1844</v>
      </c>
      <c r="F888" s="207" t="s">
        <v>1754</v>
      </c>
      <c r="G888" s="208" t="s">
        <v>320</v>
      </c>
      <c r="H888" s="209">
        <v>1</v>
      </c>
      <c r="I888" s="210"/>
      <c r="J888" s="211">
        <f>ROUND(I888*H888,2)</f>
        <v>0</v>
      </c>
      <c r="K888" s="207" t="s">
        <v>37</v>
      </c>
      <c r="L888" s="45"/>
      <c r="M888" s="212" t="s">
        <v>37</v>
      </c>
      <c r="N888" s="213" t="s">
        <v>50</v>
      </c>
      <c r="O888" s="85"/>
      <c r="P888" s="214">
        <f>O888*H888</f>
        <v>0</v>
      </c>
      <c r="Q888" s="214">
        <v>0</v>
      </c>
      <c r="R888" s="214">
        <f>Q888*H888</f>
        <v>0</v>
      </c>
      <c r="S888" s="214">
        <v>0</v>
      </c>
      <c r="T888" s="215">
        <f>S888*H888</f>
        <v>0</v>
      </c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R888" s="216" t="s">
        <v>239</v>
      </c>
      <c r="AT888" s="216" t="s">
        <v>151</v>
      </c>
      <c r="AU888" s="216" t="s">
        <v>86</v>
      </c>
      <c r="AY888" s="18" t="s">
        <v>149</v>
      </c>
      <c r="BE888" s="217">
        <f>IF(N888="základní",J888,0)</f>
        <v>0</v>
      </c>
      <c r="BF888" s="217">
        <f>IF(N888="snížená",J888,0)</f>
        <v>0</v>
      </c>
      <c r="BG888" s="217">
        <f>IF(N888="zákl. přenesená",J888,0)</f>
        <v>0</v>
      </c>
      <c r="BH888" s="217">
        <f>IF(N888="sníž. přenesená",J888,0)</f>
        <v>0</v>
      </c>
      <c r="BI888" s="217">
        <f>IF(N888="nulová",J888,0)</f>
        <v>0</v>
      </c>
      <c r="BJ888" s="18" t="s">
        <v>148</v>
      </c>
      <c r="BK888" s="217">
        <f>ROUND(I888*H888,2)</f>
        <v>0</v>
      </c>
      <c r="BL888" s="18" t="s">
        <v>239</v>
      </c>
      <c r="BM888" s="216" t="s">
        <v>1845</v>
      </c>
    </row>
    <row r="889" spans="1:47" s="2" customFormat="1" ht="12">
      <c r="A889" s="39"/>
      <c r="B889" s="40"/>
      <c r="C889" s="41"/>
      <c r="D889" s="218" t="s">
        <v>155</v>
      </c>
      <c r="E889" s="41"/>
      <c r="F889" s="219" t="s">
        <v>1754</v>
      </c>
      <c r="G889" s="41"/>
      <c r="H889" s="41"/>
      <c r="I889" s="220"/>
      <c r="J889" s="41"/>
      <c r="K889" s="41"/>
      <c r="L889" s="45"/>
      <c r="M889" s="221"/>
      <c r="N889" s="222"/>
      <c r="O889" s="85"/>
      <c r="P889" s="85"/>
      <c r="Q889" s="85"/>
      <c r="R889" s="85"/>
      <c r="S889" s="85"/>
      <c r="T889" s="86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T889" s="18" t="s">
        <v>155</v>
      </c>
      <c r="AU889" s="18" t="s">
        <v>86</v>
      </c>
    </row>
    <row r="890" spans="1:63" s="12" customFormat="1" ht="22.8" customHeight="1">
      <c r="A890" s="12"/>
      <c r="B890" s="189"/>
      <c r="C890" s="190"/>
      <c r="D890" s="191" t="s">
        <v>76</v>
      </c>
      <c r="E890" s="203" t="s">
        <v>170</v>
      </c>
      <c r="F890" s="203" t="s">
        <v>1846</v>
      </c>
      <c r="G890" s="190"/>
      <c r="H890" s="190"/>
      <c r="I890" s="193"/>
      <c r="J890" s="204">
        <f>BK890</f>
        <v>0</v>
      </c>
      <c r="K890" s="190"/>
      <c r="L890" s="195"/>
      <c r="M890" s="196"/>
      <c r="N890" s="197"/>
      <c r="O890" s="197"/>
      <c r="P890" s="198">
        <f>SUM(P891:P916)</f>
        <v>0</v>
      </c>
      <c r="Q890" s="197"/>
      <c r="R890" s="198">
        <f>SUM(R891:R916)</f>
        <v>0</v>
      </c>
      <c r="S890" s="197"/>
      <c r="T890" s="199">
        <f>SUM(T891:T916)</f>
        <v>0</v>
      </c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R890" s="200" t="s">
        <v>21</v>
      </c>
      <c r="AT890" s="201" t="s">
        <v>76</v>
      </c>
      <c r="AU890" s="201" t="s">
        <v>21</v>
      </c>
      <c r="AY890" s="200" t="s">
        <v>149</v>
      </c>
      <c r="BK890" s="202">
        <f>SUM(BK891:BK916)</f>
        <v>0</v>
      </c>
    </row>
    <row r="891" spans="1:65" s="2" customFormat="1" ht="16.5" customHeight="1">
      <c r="A891" s="39"/>
      <c r="B891" s="40"/>
      <c r="C891" s="205" t="s">
        <v>1847</v>
      </c>
      <c r="D891" s="205" t="s">
        <v>151</v>
      </c>
      <c r="E891" s="206" t="s">
        <v>1848</v>
      </c>
      <c r="F891" s="207" t="s">
        <v>1849</v>
      </c>
      <c r="G891" s="208" t="s">
        <v>232</v>
      </c>
      <c r="H891" s="209">
        <v>9</v>
      </c>
      <c r="I891" s="210"/>
      <c r="J891" s="211">
        <f>ROUND(I891*H891,2)</f>
        <v>0</v>
      </c>
      <c r="K891" s="207" t="s">
        <v>37</v>
      </c>
      <c r="L891" s="45"/>
      <c r="M891" s="212" t="s">
        <v>37</v>
      </c>
      <c r="N891" s="213" t="s">
        <v>50</v>
      </c>
      <c r="O891" s="85"/>
      <c r="P891" s="214">
        <f>O891*H891</f>
        <v>0</v>
      </c>
      <c r="Q891" s="214">
        <v>0</v>
      </c>
      <c r="R891" s="214">
        <f>Q891*H891</f>
        <v>0</v>
      </c>
      <c r="S891" s="214">
        <v>0</v>
      </c>
      <c r="T891" s="215">
        <f>S891*H891</f>
        <v>0</v>
      </c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R891" s="216" t="s">
        <v>148</v>
      </c>
      <c r="AT891" s="216" t="s">
        <v>151</v>
      </c>
      <c r="AU891" s="216" t="s">
        <v>86</v>
      </c>
      <c r="AY891" s="18" t="s">
        <v>149</v>
      </c>
      <c r="BE891" s="217">
        <f>IF(N891="základní",J891,0)</f>
        <v>0</v>
      </c>
      <c r="BF891" s="217">
        <f>IF(N891="snížená",J891,0)</f>
        <v>0</v>
      </c>
      <c r="BG891" s="217">
        <f>IF(N891="zákl. přenesená",J891,0)</f>
        <v>0</v>
      </c>
      <c r="BH891" s="217">
        <f>IF(N891="sníž. přenesená",J891,0)</f>
        <v>0</v>
      </c>
      <c r="BI891" s="217">
        <f>IF(N891="nulová",J891,0)</f>
        <v>0</v>
      </c>
      <c r="BJ891" s="18" t="s">
        <v>148</v>
      </c>
      <c r="BK891" s="217">
        <f>ROUND(I891*H891,2)</f>
        <v>0</v>
      </c>
      <c r="BL891" s="18" t="s">
        <v>148</v>
      </c>
      <c r="BM891" s="216" t="s">
        <v>1850</v>
      </c>
    </row>
    <row r="892" spans="1:47" s="2" customFormat="1" ht="12">
      <c r="A892" s="39"/>
      <c r="B892" s="40"/>
      <c r="C892" s="41"/>
      <c r="D892" s="218" t="s">
        <v>155</v>
      </c>
      <c r="E892" s="41"/>
      <c r="F892" s="219" t="s">
        <v>1849</v>
      </c>
      <c r="G892" s="41"/>
      <c r="H892" s="41"/>
      <c r="I892" s="220"/>
      <c r="J892" s="41"/>
      <c r="K892" s="41"/>
      <c r="L892" s="45"/>
      <c r="M892" s="221"/>
      <c r="N892" s="222"/>
      <c r="O892" s="85"/>
      <c r="P892" s="85"/>
      <c r="Q892" s="85"/>
      <c r="R892" s="85"/>
      <c r="S892" s="85"/>
      <c r="T892" s="86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T892" s="18" t="s">
        <v>155</v>
      </c>
      <c r="AU892" s="18" t="s">
        <v>86</v>
      </c>
    </row>
    <row r="893" spans="1:65" s="2" customFormat="1" ht="16.5" customHeight="1">
      <c r="A893" s="39"/>
      <c r="B893" s="40"/>
      <c r="C893" s="205" t="s">
        <v>1361</v>
      </c>
      <c r="D893" s="205" t="s">
        <v>151</v>
      </c>
      <c r="E893" s="206" t="s">
        <v>1851</v>
      </c>
      <c r="F893" s="207" t="s">
        <v>1852</v>
      </c>
      <c r="G893" s="208" t="s">
        <v>232</v>
      </c>
      <c r="H893" s="209">
        <v>6</v>
      </c>
      <c r="I893" s="210"/>
      <c r="J893" s="211">
        <f>ROUND(I893*H893,2)</f>
        <v>0</v>
      </c>
      <c r="K893" s="207" t="s">
        <v>37</v>
      </c>
      <c r="L893" s="45"/>
      <c r="M893" s="212" t="s">
        <v>37</v>
      </c>
      <c r="N893" s="213" t="s">
        <v>50</v>
      </c>
      <c r="O893" s="85"/>
      <c r="P893" s="214">
        <f>O893*H893</f>
        <v>0</v>
      </c>
      <c r="Q893" s="214">
        <v>0</v>
      </c>
      <c r="R893" s="214">
        <f>Q893*H893</f>
        <v>0</v>
      </c>
      <c r="S893" s="214">
        <v>0</v>
      </c>
      <c r="T893" s="215">
        <f>S893*H893</f>
        <v>0</v>
      </c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R893" s="216" t="s">
        <v>148</v>
      </c>
      <c r="AT893" s="216" t="s">
        <v>151</v>
      </c>
      <c r="AU893" s="216" t="s">
        <v>86</v>
      </c>
      <c r="AY893" s="18" t="s">
        <v>149</v>
      </c>
      <c r="BE893" s="217">
        <f>IF(N893="základní",J893,0)</f>
        <v>0</v>
      </c>
      <c r="BF893" s="217">
        <f>IF(N893="snížená",J893,0)</f>
        <v>0</v>
      </c>
      <c r="BG893" s="217">
        <f>IF(N893="zákl. přenesená",J893,0)</f>
        <v>0</v>
      </c>
      <c r="BH893" s="217">
        <f>IF(N893="sníž. přenesená",J893,0)</f>
        <v>0</v>
      </c>
      <c r="BI893" s="217">
        <f>IF(N893="nulová",J893,0)</f>
        <v>0</v>
      </c>
      <c r="BJ893" s="18" t="s">
        <v>148</v>
      </c>
      <c r="BK893" s="217">
        <f>ROUND(I893*H893,2)</f>
        <v>0</v>
      </c>
      <c r="BL893" s="18" t="s">
        <v>148</v>
      </c>
      <c r="BM893" s="216" t="s">
        <v>1853</v>
      </c>
    </row>
    <row r="894" spans="1:47" s="2" customFormat="1" ht="12">
      <c r="A894" s="39"/>
      <c r="B894" s="40"/>
      <c r="C894" s="41"/>
      <c r="D894" s="218" t="s">
        <v>155</v>
      </c>
      <c r="E894" s="41"/>
      <c r="F894" s="219" t="s">
        <v>1852</v>
      </c>
      <c r="G894" s="41"/>
      <c r="H894" s="41"/>
      <c r="I894" s="220"/>
      <c r="J894" s="41"/>
      <c r="K894" s="41"/>
      <c r="L894" s="45"/>
      <c r="M894" s="221"/>
      <c r="N894" s="222"/>
      <c r="O894" s="85"/>
      <c r="P894" s="85"/>
      <c r="Q894" s="85"/>
      <c r="R894" s="85"/>
      <c r="S894" s="85"/>
      <c r="T894" s="86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T894" s="18" t="s">
        <v>155</v>
      </c>
      <c r="AU894" s="18" t="s">
        <v>86</v>
      </c>
    </row>
    <row r="895" spans="1:65" s="2" customFormat="1" ht="16.5" customHeight="1">
      <c r="A895" s="39"/>
      <c r="B895" s="40"/>
      <c r="C895" s="205" t="s">
        <v>1854</v>
      </c>
      <c r="D895" s="205" t="s">
        <v>151</v>
      </c>
      <c r="E895" s="206" t="s">
        <v>1855</v>
      </c>
      <c r="F895" s="207" t="s">
        <v>1856</v>
      </c>
      <c r="G895" s="208" t="s">
        <v>232</v>
      </c>
      <c r="H895" s="209">
        <v>1</v>
      </c>
      <c r="I895" s="210"/>
      <c r="J895" s="211">
        <f>ROUND(I895*H895,2)</f>
        <v>0</v>
      </c>
      <c r="K895" s="207" t="s">
        <v>37</v>
      </c>
      <c r="L895" s="45"/>
      <c r="M895" s="212" t="s">
        <v>37</v>
      </c>
      <c r="N895" s="213" t="s">
        <v>50</v>
      </c>
      <c r="O895" s="85"/>
      <c r="P895" s="214">
        <f>O895*H895</f>
        <v>0</v>
      </c>
      <c r="Q895" s="214">
        <v>0</v>
      </c>
      <c r="R895" s="214">
        <f>Q895*H895</f>
        <v>0</v>
      </c>
      <c r="S895" s="214">
        <v>0</v>
      </c>
      <c r="T895" s="215">
        <f>S895*H895</f>
        <v>0</v>
      </c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R895" s="216" t="s">
        <v>148</v>
      </c>
      <c r="AT895" s="216" t="s">
        <v>151</v>
      </c>
      <c r="AU895" s="216" t="s">
        <v>86</v>
      </c>
      <c r="AY895" s="18" t="s">
        <v>149</v>
      </c>
      <c r="BE895" s="217">
        <f>IF(N895="základní",J895,0)</f>
        <v>0</v>
      </c>
      <c r="BF895" s="217">
        <f>IF(N895="snížená",J895,0)</f>
        <v>0</v>
      </c>
      <c r="BG895" s="217">
        <f>IF(N895="zákl. přenesená",J895,0)</f>
        <v>0</v>
      </c>
      <c r="BH895" s="217">
        <f>IF(N895="sníž. přenesená",J895,0)</f>
        <v>0</v>
      </c>
      <c r="BI895" s="217">
        <f>IF(N895="nulová",J895,0)</f>
        <v>0</v>
      </c>
      <c r="BJ895" s="18" t="s">
        <v>148</v>
      </c>
      <c r="BK895" s="217">
        <f>ROUND(I895*H895,2)</f>
        <v>0</v>
      </c>
      <c r="BL895" s="18" t="s">
        <v>148</v>
      </c>
      <c r="BM895" s="216" t="s">
        <v>1857</v>
      </c>
    </row>
    <row r="896" spans="1:47" s="2" customFormat="1" ht="12">
      <c r="A896" s="39"/>
      <c r="B896" s="40"/>
      <c r="C896" s="41"/>
      <c r="D896" s="218" t="s">
        <v>155</v>
      </c>
      <c r="E896" s="41"/>
      <c r="F896" s="219" t="s">
        <v>1856</v>
      </c>
      <c r="G896" s="41"/>
      <c r="H896" s="41"/>
      <c r="I896" s="220"/>
      <c r="J896" s="41"/>
      <c r="K896" s="41"/>
      <c r="L896" s="45"/>
      <c r="M896" s="221"/>
      <c r="N896" s="222"/>
      <c r="O896" s="85"/>
      <c r="P896" s="85"/>
      <c r="Q896" s="85"/>
      <c r="R896" s="85"/>
      <c r="S896" s="85"/>
      <c r="T896" s="86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T896" s="18" t="s">
        <v>155</v>
      </c>
      <c r="AU896" s="18" t="s">
        <v>86</v>
      </c>
    </row>
    <row r="897" spans="1:65" s="2" customFormat="1" ht="16.5" customHeight="1">
      <c r="A897" s="39"/>
      <c r="B897" s="40"/>
      <c r="C897" s="205" t="s">
        <v>1364</v>
      </c>
      <c r="D897" s="205" t="s">
        <v>151</v>
      </c>
      <c r="E897" s="206" t="s">
        <v>1858</v>
      </c>
      <c r="F897" s="207" t="s">
        <v>1859</v>
      </c>
      <c r="G897" s="208" t="s">
        <v>320</v>
      </c>
      <c r="H897" s="209">
        <v>16</v>
      </c>
      <c r="I897" s="210"/>
      <c r="J897" s="211">
        <f>ROUND(I897*H897,2)</f>
        <v>0</v>
      </c>
      <c r="K897" s="207" t="s">
        <v>37</v>
      </c>
      <c r="L897" s="45"/>
      <c r="M897" s="212" t="s">
        <v>37</v>
      </c>
      <c r="N897" s="213" t="s">
        <v>50</v>
      </c>
      <c r="O897" s="85"/>
      <c r="P897" s="214">
        <f>O897*H897</f>
        <v>0</v>
      </c>
      <c r="Q897" s="214">
        <v>0</v>
      </c>
      <c r="R897" s="214">
        <f>Q897*H897</f>
        <v>0</v>
      </c>
      <c r="S897" s="214">
        <v>0</v>
      </c>
      <c r="T897" s="215">
        <f>S897*H897</f>
        <v>0</v>
      </c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R897" s="216" t="s">
        <v>148</v>
      </c>
      <c r="AT897" s="216" t="s">
        <v>151</v>
      </c>
      <c r="AU897" s="216" t="s">
        <v>86</v>
      </c>
      <c r="AY897" s="18" t="s">
        <v>149</v>
      </c>
      <c r="BE897" s="217">
        <f>IF(N897="základní",J897,0)</f>
        <v>0</v>
      </c>
      <c r="BF897" s="217">
        <f>IF(N897="snížená",J897,0)</f>
        <v>0</v>
      </c>
      <c r="BG897" s="217">
        <f>IF(N897="zákl. přenesená",J897,0)</f>
        <v>0</v>
      </c>
      <c r="BH897" s="217">
        <f>IF(N897="sníž. přenesená",J897,0)</f>
        <v>0</v>
      </c>
      <c r="BI897" s="217">
        <f>IF(N897="nulová",J897,0)</f>
        <v>0</v>
      </c>
      <c r="BJ897" s="18" t="s">
        <v>148</v>
      </c>
      <c r="BK897" s="217">
        <f>ROUND(I897*H897,2)</f>
        <v>0</v>
      </c>
      <c r="BL897" s="18" t="s">
        <v>148</v>
      </c>
      <c r="BM897" s="216" t="s">
        <v>1860</v>
      </c>
    </row>
    <row r="898" spans="1:47" s="2" customFormat="1" ht="12">
      <c r="A898" s="39"/>
      <c r="B898" s="40"/>
      <c r="C898" s="41"/>
      <c r="D898" s="218" t="s">
        <v>155</v>
      </c>
      <c r="E898" s="41"/>
      <c r="F898" s="219" t="s">
        <v>1859</v>
      </c>
      <c r="G898" s="41"/>
      <c r="H898" s="41"/>
      <c r="I898" s="220"/>
      <c r="J898" s="41"/>
      <c r="K898" s="41"/>
      <c r="L898" s="45"/>
      <c r="M898" s="221"/>
      <c r="N898" s="222"/>
      <c r="O898" s="85"/>
      <c r="P898" s="85"/>
      <c r="Q898" s="85"/>
      <c r="R898" s="85"/>
      <c r="S898" s="85"/>
      <c r="T898" s="86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T898" s="18" t="s">
        <v>155</v>
      </c>
      <c r="AU898" s="18" t="s">
        <v>86</v>
      </c>
    </row>
    <row r="899" spans="1:65" s="2" customFormat="1" ht="16.5" customHeight="1">
      <c r="A899" s="39"/>
      <c r="B899" s="40"/>
      <c r="C899" s="249" t="s">
        <v>1861</v>
      </c>
      <c r="D899" s="249" t="s">
        <v>252</v>
      </c>
      <c r="E899" s="250" t="s">
        <v>1705</v>
      </c>
      <c r="F899" s="251" t="s">
        <v>1862</v>
      </c>
      <c r="G899" s="252" t="s">
        <v>232</v>
      </c>
      <c r="H899" s="253">
        <v>2</v>
      </c>
      <c r="I899" s="254"/>
      <c r="J899" s="255">
        <f>ROUND(I899*H899,2)</f>
        <v>0</v>
      </c>
      <c r="K899" s="251" t="s">
        <v>37</v>
      </c>
      <c r="L899" s="256"/>
      <c r="M899" s="257" t="s">
        <v>37</v>
      </c>
      <c r="N899" s="258" t="s">
        <v>50</v>
      </c>
      <c r="O899" s="85"/>
      <c r="P899" s="214">
        <f>O899*H899</f>
        <v>0</v>
      </c>
      <c r="Q899" s="214">
        <v>0</v>
      </c>
      <c r="R899" s="214">
        <f>Q899*H899</f>
        <v>0</v>
      </c>
      <c r="S899" s="214">
        <v>0</v>
      </c>
      <c r="T899" s="215">
        <f>S899*H899</f>
        <v>0</v>
      </c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R899" s="216" t="s">
        <v>164</v>
      </c>
      <c r="AT899" s="216" t="s">
        <v>252</v>
      </c>
      <c r="AU899" s="216" t="s">
        <v>86</v>
      </c>
      <c r="AY899" s="18" t="s">
        <v>149</v>
      </c>
      <c r="BE899" s="217">
        <f>IF(N899="základní",J899,0)</f>
        <v>0</v>
      </c>
      <c r="BF899" s="217">
        <f>IF(N899="snížená",J899,0)</f>
        <v>0</v>
      </c>
      <c r="BG899" s="217">
        <f>IF(N899="zákl. přenesená",J899,0)</f>
        <v>0</v>
      </c>
      <c r="BH899" s="217">
        <f>IF(N899="sníž. přenesená",J899,0)</f>
        <v>0</v>
      </c>
      <c r="BI899" s="217">
        <f>IF(N899="nulová",J899,0)</f>
        <v>0</v>
      </c>
      <c r="BJ899" s="18" t="s">
        <v>148</v>
      </c>
      <c r="BK899" s="217">
        <f>ROUND(I899*H899,2)</f>
        <v>0</v>
      </c>
      <c r="BL899" s="18" t="s">
        <v>148</v>
      </c>
      <c r="BM899" s="216" t="s">
        <v>1863</v>
      </c>
    </row>
    <row r="900" spans="1:47" s="2" customFormat="1" ht="12">
      <c r="A900" s="39"/>
      <c r="B900" s="40"/>
      <c r="C900" s="41"/>
      <c r="D900" s="218" t="s">
        <v>155</v>
      </c>
      <c r="E900" s="41"/>
      <c r="F900" s="219" t="s">
        <v>1862</v>
      </c>
      <c r="G900" s="41"/>
      <c r="H900" s="41"/>
      <c r="I900" s="220"/>
      <c r="J900" s="41"/>
      <c r="K900" s="41"/>
      <c r="L900" s="45"/>
      <c r="M900" s="221"/>
      <c r="N900" s="222"/>
      <c r="O900" s="85"/>
      <c r="P900" s="85"/>
      <c r="Q900" s="85"/>
      <c r="R900" s="85"/>
      <c r="S900" s="85"/>
      <c r="T900" s="86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T900" s="18" t="s">
        <v>155</v>
      </c>
      <c r="AU900" s="18" t="s">
        <v>86</v>
      </c>
    </row>
    <row r="901" spans="1:65" s="2" customFormat="1" ht="16.5" customHeight="1">
      <c r="A901" s="39"/>
      <c r="B901" s="40"/>
      <c r="C901" s="249" t="s">
        <v>1368</v>
      </c>
      <c r="D901" s="249" t="s">
        <v>252</v>
      </c>
      <c r="E901" s="250" t="s">
        <v>1864</v>
      </c>
      <c r="F901" s="251" t="s">
        <v>1865</v>
      </c>
      <c r="G901" s="252" t="s">
        <v>232</v>
      </c>
      <c r="H901" s="253">
        <v>1</v>
      </c>
      <c r="I901" s="254"/>
      <c r="J901" s="255">
        <f>ROUND(I901*H901,2)</f>
        <v>0</v>
      </c>
      <c r="K901" s="251" t="s">
        <v>37</v>
      </c>
      <c r="L901" s="256"/>
      <c r="M901" s="257" t="s">
        <v>37</v>
      </c>
      <c r="N901" s="258" t="s">
        <v>50</v>
      </c>
      <c r="O901" s="85"/>
      <c r="P901" s="214">
        <f>O901*H901</f>
        <v>0</v>
      </c>
      <c r="Q901" s="214">
        <v>0</v>
      </c>
      <c r="R901" s="214">
        <f>Q901*H901</f>
        <v>0</v>
      </c>
      <c r="S901" s="214">
        <v>0</v>
      </c>
      <c r="T901" s="215">
        <f>S901*H901</f>
        <v>0</v>
      </c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R901" s="216" t="s">
        <v>164</v>
      </c>
      <c r="AT901" s="216" t="s">
        <v>252</v>
      </c>
      <c r="AU901" s="216" t="s">
        <v>86</v>
      </c>
      <c r="AY901" s="18" t="s">
        <v>149</v>
      </c>
      <c r="BE901" s="217">
        <f>IF(N901="základní",J901,0)</f>
        <v>0</v>
      </c>
      <c r="BF901" s="217">
        <f>IF(N901="snížená",J901,0)</f>
        <v>0</v>
      </c>
      <c r="BG901" s="217">
        <f>IF(N901="zákl. přenesená",J901,0)</f>
        <v>0</v>
      </c>
      <c r="BH901" s="217">
        <f>IF(N901="sníž. přenesená",J901,0)</f>
        <v>0</v>
      </c>
      <c r="BI901" s="217">
        <f>IF(N901="nulová",J901,0)</f>
        <v>0</v>
      </c>
      <c r="BJ901" s="18" t="s">
        <v>148</v>
      </c>
      <c r="BK901" s="217">
        <f>ROUND(I901*H901,2)</f>
        <v>0</v>
      </c>
      <c r="BL901" s="18" t="s">
        <v>148</v>
      </c>
      <c r="BM901" s="216" t="s">
        <v>1866</v>
      </c>
    </row>
    <row r="902" spans="1:47" s="2" customFormat="1" ht="12">
      <c r="A902" s="39"/>
      <c r="B902" s="40"/>
      <c r="C902" s="41"/>
      <c r="D902" s="218" t="s">
        <v>155</v>
      </c>
      <c r="E902" s="41"/>
      <c r="F902" s="219" t="s">
        <v>1865</v>
      </c>
      <c r="G902" s="41"/>
      <c r="H902" s="41"/>
      <c r="I902" s="220"/>
      <c r="J902" s="41"/>
      <c r="K902" s="41"/>
      <c r="L902" s="45"/>
      <c r="M902" s="221"/>
      <c r="N902" s="222"/>
      <c r="O902" s="85"/>
      <c r="P902" s="85"/>
      <c r="Q902" s="85"/>
      <c r="R902" s="85"/>
      <c r="S902" s="85"/>
      <c r="T902" s="86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T902" s="18" t="s">
        <v>155</v>
      </c>
      <c r="AU902" s="18" t="s">
        <v>86</v>
      </c>
    </row>
    <row r="903" spans="1:65" s="2" customFormat="1" ht="16.5" customHeight="1">
      <c r="A903" s="39"/>
      <c r="B903" s="40"/>
      <c r="C903" s="249" t="s">
        <v>1867</v>
      </c>
      <c r="D903" s="249" t="s">
        <v>252</v>
      </c>
      <c r="E903" s="250" t="s">
        <v>1868</v>
      </c>
      <c r="F903" s="251" t="s">
        <v>1869</v>
      </c>
      <c r="G903" s="252" t="s">
        <v>232</v>
      </c>
      <c r="H903" s="253">
        <v>3</v>
      </c>
      <c r="I903" s="254"/>
      <c r="J903" s="255">
        <f>ROUND(I903*H903,2)</f>
        <v>0</v>
      </c>
      <c r="K903" s="251" t="s">
        <v>37</v>
      </c>
      <c r="L903" s="256"/>
      <c r="M903" s="257" t="s">
        <v>37</v>
      </c>
      <c r="N903" s="258" t="s">
        <v>50</v>
      </c>
      <c r="O903" s="85"/>
      <c r="P903" s="214">
        <f>O903*H903</f>
        <v>0</v>
      </c>
      <c r="Q903" s="214">
        <v>0</v>
      </c>
      <c r="R903" s="214">
        <f>Q903*H903</f>
        <v>0</v>
      </c>
      <c r="S903" s="214">
        <v>0</v>
      </c>
      <c r="T903" s="215">
        <f>S903*H903</f>
        <v>0</v>
      </c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R903" s="216" t="s">
        <v>164</v>
      </c>
      <c r="AT903" s="216" t="s">
        <v>252</v>
      </c>
      <c r="AU903" s="216" t="s">
        <v>86</v>
      </c>
      <c r="AY903" s="18" t="s">
        <v>149</v>
      </c>
      <c r="BE903" s="217">
        <f>IF(N903="základní",J903,0)</f>
        <v>0</v>
      </c>
      <c r="BF903" s="217">
        <f>IF(N903="snížená",J903,0)</f>
        <v>0</v>
      </c>
      <c r="BG903" s="217">
        <f>IF(N903="zákl. přenesená",J903,0)</f>
        <v>0</v>
      </c>
      <c r="BH903" s="217">
        <f>IF(N903="sníž. přenesená",J903,0)</f>
        <v>0</v>
      </c>
      <c r="BI903" s="217">
        <f>IF(N903="nulová",J903,0)</f>
        <v>0</v>
      </c>
      <c r="BJ903" s="18" t="s">
        <v>148</v>
      </c>
      <c r="BK903" s="217">
        <f>ROUND(I903*H903,2)</f>
        <v>0</v>
      </c>
      <c r="BL903" s="18" t="s">
        <v>148</v>
      </c>
      <c r="BM903" s="216" t="s">
        <v>1870</v>
      </c>
    </row>
    <row r="904" spans="1:47" s="2" customFormat="1" ht="12">
      <c r="A904" s="39"/>
      <c r="B904" s="40"/>
      <c r="C904" s="41"/>
      <c r="D904" s="218" t="s">
        <v>155</v>
      </c>
      <c r="E904" s="41"/>
      <c r="F904" s="219" t="s">
        <v>1869</v>
      </c>
      <c r="G904" s="41"/>
      <c r="H904" s="41"/>
      <c r="I904" s="220"/>
      <c r="J904" s="41"/>
      <c r="K904" s="41"/>
      <c r="L904" s="45"/>
      <c r="M904" s="221"/>
      <c r="N904" s="222"/>
      <c r="O904" s="85"/>
      <c r="P904" s="85"/>
      <c r="Q904" s="85"/>
      <c r="R904" s="85"/>
      <c r="S904" s="85"/>
      <c r="T904" s="86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T904" s="18" t="s">
        <v>155</v>
      </c>
      <c r="AU904" s="18" t="s">
        <v>86</v>
      </c>
    </row>
    <row r="905" spans="1:65" s="2" customFormat="1" ht="16.5" customHeight="1">
      <c r="A905" s="39"/>
      <c r="B905" s="40"/>
      <c r="C905" s="249" t="s">
        <v>1371</v>
      </c>
      <c r="D905" s="249" t="s">
        <v>252</v>
      </c>
      <c r="E905" s="250" t="s">
        <v>1871</v>
      </c>
      <c r="F905" s="251" t="s">
        <v>1872</v>
      </c>
      <c r="G905" s="252" t="s">
        <v>232</v>
      </c>
      <c r="H905" s="253">
        <v>3</v>
      </c>
      <c r="I905" s="254"/>
      <c r="J905" s="255">
        <f>ROUND(I905*H905,2)</f>
        <v>0</v>
      </c>
      <c r="K905" s="251" t="s">
        <v>37</v>
      </c>
      <c r="L905" s="256"/>
      <c r="M905" s="257" t="s">
        <v>37</v>
      </c>
      <c r="N905" s="258" t="s">
        <v>50</v>
      </c>
      <c r="O905" s="85"/>
      <c r="P905" s="214">
        <f>O905*H905</f>
        <v>0</v>
      </c>
      <c r="Q905" s="214">
        <v>0</v>
      </c>
      <c r="R905" s="214">
        <f>Q905*H905</f>
        <v>0</v>
      </c>
      <c r="S905" s="214">
        <v>0</v>
      </c>
      <c r="T905" s="215">
        <f>S905*H905</f>
        <v>0</v>
      </c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R905" s="216" t="s">
        <v>164</v>
      </c>
      <c r="AT905" s="216" t="s">
        <v>252</v>
      </c>
      <c r="AU905" s="216" t="s">
        <v>86</v>
      </c>
      <c r="AY905" s="18" t="s">
        <v>149</v>
      </c>
      <c r="BE905" s="217">
        <f>IF(N905="základní",J905,0)</f>
        <v>0</v>
      </c>
      <c r="BF905" s="217">
        <f>IF(N905="snížená",J905,0)</f>
        <v>0</v>
      </c>
      <c r="BG905" s="217">
        <f>IF(N905="zákl. přenesená",J905,0)</f>
        <v>0</v>
      </c>
      <c r="BH905" s="217">
        <f>IF(N905="sníž. přenesená",J905,0)</f>
        <v>0</v>
      </c>
      <c r="BI905" s="217">
        <f>IF(N905="nulová",J905,0)</f>
        <v>0</v>
      </c>
      <c r="BJ905" s="18" t="s">
        <v>148</v>
      </c>
      <c r="BK905" s="217">
        <f>ROUND(I905*H905,2)</f>
        <v>0</v>
      </c>
      <c r="BL905" s="18" t="s">
        <v>148</v>
      </c>
      <c r="BM905" s="216" t="s">
        <v>1873</v>
      </c>
    </row>
    <row r="906" spans="1:47" s="2" customFormat="1" ht="12">
      <c r="A906" s="39"/>
      <c r="B906" s="40"/>
      <c r="C906" s="41"/>
      <c r="D906" s="218" t="s">
        <v>155</v>
      </c>
      <c r="E906" s="41"/>
      <c r="F906" s="219" t="s">
        <v>1872</v>
      </c>
      <c r="G906" s="41"/>
      <c r="H906" s="41"/>
      <c r="I906" s="220"/>
      <c r="J906" s="41"/>
      <c r="K906" s="41"/>
      <c r="L906" s="45"/>
      <c r="M906" s="221"/>
      <c r="N906" s="222"/>
      <c r="O906" s="85"/>
      <c r="P906" s="85"/>
      <c r="Q906" s="85"/>
      <c r="R906" s="85"/>
      <c r="S906" s="85"/>
      <c r="T906" s="86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T906" s="18" t="s">
        <v>155</v>
      </c>
      <c r="AU906" s="18" t="s">
        <v>86</v>
      </c>
    </row>
    <row r="907" spans="1:65" s="2" customFormat="1" ht="16.5" customHeight="1">
      <c r="A907" s="39"/>
      <c r="B907" s="40"/>
      <c r="C907" s="249" t="s">
        <v>1874</v>
      </c>
      <c r="D907" s="249" t="s">
        <v>252</v>
      </c>
      <c r="E907" s="250" t="s">
        <v>1875</v>
      </c>
      <c r="F907" s="251" t="s">
        <v>1876</v>
      </c>
      <c r="G907" s="252" t="s">
        <v>232</v>
      </c>
      <c r="H907" s="253">
        <v>3</v>
      </c>
      <c r="I907" s="254"/>
      <c r="J907" s="255">
        <f>ROUND(I907*H907,2)</f>
        <v>0</v>
      </c>
      <c r="K907" s="251" t="s">
        <v>37</v>
      </c>
      <c r="L907" s="256"/>
      <c r="M907" s="257" t="s">
        <v>37</v>
      </c>
      <c r="N907" s="258" t="s">
        <v>50</v>
      </c>
      <c r="O907" s="85"/>
      <c r="P907" s="214">
        <f>O907*H907</f>
        <v>0</v>
      </c>
      <c r="Q907" s="214">
        <v>0</v>
      </c>
      <c r="R907" s="214">
        <f>Q907*H907</f>
        <v>0</v>
      </c>
      <c r="S907" s="214">
        <v>0</v>
      </c>
      <c r="T907" s="215">
        <f>S907*H907</f>
        <v>0</v>
      </c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R907" s="216" t="s">
        <v>164</v>
      </c>
      <c r="AT907" s="216" t="s">
        <v>252</v>
      </c>
      <c r="AU907" s="216" t="s">
        <v>86</v>
      </c>
      <c r="AY907" s="18" t="s">
        <v>149</v>
      </c>
      <c r="BE907" s="217">
        <f>IF(N907="základní",J907,0)</f>
        <v>0</v>
      </c>
      <c r="BF907" s="217">
        <f>IF(N907="snížená",J907,0)</f>
        <v>0</v>
      </c>
      <c r="BG907" s="217">
        <f>IF(N907="zákl. přenesená",J907,0)</f>
        <v>0</v>
      </c>
      <c r="BH907" s="217">
        <f>IF(N907="sníž. přenesená",J907,0)</f>
        <v>0</v>
      </c>
      <c r="BI907" s="217">
        <f>IF(N907="nulová",J907,0)</f>
        <v>0</v>
      </c>
      <c r="BJ907" s="18" t="s">
        <v>148</v>
      </c>
      <c r="BK907" s="217">
        <f>ROUND(I907*H907,2)</f>
        <v>0</v>
      </c>
      <c r="BL907" s="18" t="s">
        <v>148</v>
      </c>
      <c r="BM907" s="216" t="s">
        <v>1877</v>
      </c>
    </row>
    <row r="908" spans="1:47" s="2" customFormat="1" ht="12">
      <c r="A908" s="39"/>
      <c r="B908" s="40"/>
      <c r="C908" s="41"/>
      <c r="D908" s="218" t="s">
        <v>155</v>
      </c>
      <c r="E908" s="41"/>
      <c r="F908" s="219" t="s">
        <v>1876</v>
      </c>
      <c r="G908" s="41"/>
      <c r="H908" s="41"/>
      <c r="I908" s="220"/>
      <c r="J908" s="41"/>
      <c r="K908" s="41"/>
      <c r="L908" s="45"/>
      <c r="M908" s="221"/>
      <c r="N908" s="222"/>
      <c r="O908" s="85"/>
      <c r="P908" s="85"/>
      <c r="Q908" s="85"/>
      <c r="R908" s="85"/>
      <c r="S908" s="85"/>
      <c r="T908" s="86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T908" s="18" t="s">
        <v>155</v>
      </c>
      <c r="AU908" s="18" t="s">
        <v>86</v>
      </c>
    </row>
    <row r="909" spans="1:65" s="2" customFormat="1" ht="16.5" customHeight="1">
      <c r="A909" s="39"/>
      <c r="B909" s="40"/>
      <c r="C909" s="249" t="s">
        <v>1375</v>
      </c>
      <c r="D909" s="249" t="s">
        <v>252</v>
      </c>
      <c r="E909" s="250" t="s">
        <v>1878</v>
      </c>
      <c r="F909" s="251" t="s">
        <v>1879</v>
      </c>
      <c r="G909" s="252" t="s">
        <v>232</v>
      </c>
      <c r="H909" s="253">
        <v>3</v>
      </c>
      <c r="I909" s="254"/>
      <c r="J909" s="255">
        <f>ROUND(I909*H909,2)</f>
        <v>0</v>
      </c>
      <c r="K909" s="251" t="s">
        <v>37</v>
      </c>
      <c r="L909" s="256"/>
      <c r="M909" s="257" t="s">
        <v>37</v>
      </c>
      <c r="N909" s="258" t="s">
        <v>50</v>
      </c>
      <c r="O909" s="85"/>
      <c r="P909" s="214">
        <f>O909*H909</f>
        <v>0</v>
      </c>
      <c r="Q909" s="214">
        <v>0</v>
      </c>
      <c r="R909" s="214">
        <f>Q909*H909</f>
        <v>0</v>
      </c>
      <c r="S909" s="214">
        <v>0</v>
      </c>
      <c r="T909" s="215">
        <f>S909*H909</f>
        <v>0</v>
      </c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R909" s="216" t="s">
        <v>164</v>
      </c>
      <c r="AT909" s="216" t="s">
        <v>252</v>
      </c>
      <c r="AU909" s="216" t="s">
        <v>86</v>
      </c>
      <c r="AY909" s="18" t="s">
        <v>149</v>
      </c>
      <c r="BE909" s="217">
        <f>IF(N909="základní",J909,0)</f>
        <v>0</v>
      </c>
      <c r="BF909" s="217">
        <f>IF(N909="snížená",J909,0)</f>
        <v>0</v>
      </c>
      <c r="BG909" s="217">
        <f>IF(N909="zákl. přenesená",J909,0)</f>
        <v>0</v>
      </c>
      <c r="BH909" s="217">
        <f>IF(N909="sníž. přenesená",J909,0)</f>
        <v>0</v>
      </c>
      <c r="BI909" s="217">
        <f>IF(N909="nulová",J909,0)</f>
        <v>0</v>
      </c>
      <c r="BJ909" s="18" t="s">
        <v>148</v>
      </c>
      <c r="BK909" s="217">
        <f>ROUND(I909*H909,2)</f>
        <v>0</v>
      </c>
      <c r="BL909" s="18" t="s">
        <v>148</v>
      </c>
      <c r="BM909" s="216" t="s">
        <v>1880</v>
      </c>
    </row>
    <row r="910" spans="1:47" s="2" customFormat="1" ht="12">
      <c r="A910" s="39"/>
      <c r="B910" s="40"/>
      <c r="C910" s="41"/>
      <c r="D910" s="218" t="s">
        <v>155</v>
      </c>
      <c r="E910" s="41"/>
      <c r="F910" s="219" t="s">
        <v>1879</v>
      </c>
      <c r="G910" s="41"/>
      <c r="H910" s="41"/>
      <c r="I910" s="220"/>
      <c r="J910" s="41"/>
      <c r="K910" s="41"/>
      <c r="L910" s="45"/>
      <c r="M910" s="221"/>
      <c r="N910" s="222"/>
      <c r="O910" s="85"/>
      <c r="P910" s="85"/>
      <c r="Q910" s="85"/>
      <c r="R910" s="85"/>
      <c r="S910" s="85"/>
      <c r="T910" s="86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T910" s="18" t="s">
        <v>155</v>
      </c>
      <c r="AU910" s="18" t="s">
        <v>86</v>
      </c>
    </row>
    <row r="911" spans="1:65" s="2" customFormat="1" ht="16.5" customHeight="1">
      <c r="A911" s="39"/>
      <c r="B911" s="40"/>
      <c r="C911" s="249" t="s">
        <v>1881</v>
      </c>
      <c r="D911" s="249" t="s">
        <v>252</v>
      </c>
      <c r="E911" s="250" t="s">
        <v>1882</v>
      </c>
      <c r="F911" s="251" t="s">
        <v>1883</v>
      </c>
      <c r="G911" s="252" t="s">
        <v>232</v>
      </c>
      <c r="H911" s="253">
        <v>1</v>
      </c>
      <c r="I911" s="254"/>
      <c r="J911" s="255">
        <f>ROUND(I911*H911,2)</f>
        <v>0</v>
      </c>
      <c r="K911" s="251" t="s">
        <v>37</v>
      </c>
      <c r="L911" s="256"/>
      <c r="M911" s="257" t="s">
        <v>37</v>
      </c>
      <c r="N911" s="258" t="s">
        <v>50</v>
      </c>
      <c r="O911" s="85"/>
      <c r="P911" s="214">
        <f>O911*H911</f>
        <v>0</v>
      </c>
      <c r="Q911" s="214">
        <v>0</v>
      </c>
      <c r="R911" s="214">
        <f>Q911*H911</f>
        <v>0</v>
      </c>
      <c r="S911" s="214">
        <v>0</v>
      </c>
      <c r="T911" s="215">
        <f>S911*H911</f>
        <v>0</v>
      </c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R911" s="216" t="s">
        <v>164</v>
      </c>
      <c r="AT911" s="216" t="s">
        <v>252</v>
      </c>
      <c r="AU911" s="216" t="s">
        <v>86</v>
      </c>
      <c r="AY911" s="18" t="s">
        <v>149</v>
      </c>
      <c r="BE911" s="217">
        <f>IF(N911="základní",J911,0)</f>
        <v>0</v>
      </c>
      <c r="BF911" s="217">
        <f>IF(N911="snížená",J911,0)</f>
        <v>0</v>
      </c>
      <c r="BG911" s="217">
        <f>IF(N911="zákl. přenesená",J911,0)</f>
        <v>0</v>
      </c>
      <c r="BH911" s="217">
        <f>IF(N911="sníž. přenesená",J911,0)</f>
        <v>0</v>
      </c>
      <c r="BI911" s="217">
        <f>IF(N911="nulová",J911,0)</f>
        <v>0</v>
      </c>
      <c r="BJ911" s="18" t="s">
        <v>148</v>
      </c>
      <c r="BK911" s="217">
        <f>ROUND(I911*H911,2)</f>
        <v>0</v>
      </c>
      <c r="BL911" s="18" t="s">
        <v>148</v>
      </c>
      <c r="BM911" s="216" t="s">
        <v>1884</v>
      </c>
    </row>
    <row r="912" spans="1:47" s="2" customFormat="1" ht="12">
      <c r="A912" s="39"/>
      <c r="B912" s="40"/>
      <c r="C912" s="41"/>
      <c r="D912" s="218" t="s">
        <v>155</v>
      </c>
      <c r="E912" s="41"/>
      <c r="F912" s="219" t="s">
        <v>1883</v>
      </c>
      <c r="G912" s="41"/>
      <c r="H912" s="41"/>
      <c r="I912" s="220"/>
      <c r="J912" s="41"/>
      <c r="K912" s="41"/>
      <c r="L912" s="45"/>
      <c r="M912" s="221"/>
      <c r="N912" s="222"/>
      <c r="O912" s="85"/>
      <c r="P912" s="85"/>
      <c r="Q912" s="85"/>
      <c r="R912" s="85"/>
      <c r="S912" s="85"/>
      <c r="T912" s="86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T912" s="18" t="s">
        <v>155</v>
      </c>
      <c r="AU912" s="18" t="s">
        <v>86</v>
      </c>
    </row>
    <row r="913" spans="1:65" s="2" customFormat="1" ht="24.15" customHeight="1">
      <c r="A913" s="39"/>
      <c r="B913" s="40"/>
      <c r="C913" s="205" t="s">
        <v>1377</v>
      </c>
      <c r="D913" s="205" t="s">
        <v>151</v>
      </c>
      <c r="E913" s="206" t="s">
        <v>1885</v>
      </c>
      <c r="F913" s="207" t="s">
        <v>1886</v>
      </c>
      <c r="G913" s="208" t="s">
        <v>320</v>
      </c>
      <c r="H913" s="209">
        <v>1</v>
      </c>
      <c r="I913" s="210"/>
      <c r="J913" s="211">
        <f>ROUND(I913*H913,2)</f>
        <v>0</v>
      </c>
      <c r="K913" s="207" t="s">
        <v>37</v>
      </c>
      <c r="L913" s="45"/>
      <c r="M913" s="212" t="s">
        <v>37</v>
      </c>
      <c r="N913" s="213" t="s">
        <v>50</v>
      </c>
      <c r="O913" s="85"/>
      <c r="P913" s="214">
        <f>O913*H913</f>
        <v>0</v>
      </c>
      <c r="Q913" s="214">
        <v>0</v>
      </c>
      <c r="R913" s="214">
        <f>Q913*H913</f>
        <v>0</v>
      </c>
      <c r="S913" s="214">
        <v>0</v>
      </c>
      <c r="T913" s="215">
        <f>S913*H913</f>
        <v>0</v>
      </c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R913" s="216" t="s">
        <v>148</v>
      </c>
      <c r="AT913" s="216" t="s">
        <v>151</v>
      </c>
      <c r="AU913" s="216" t="s">
        <v>86</v>
      </c>
      <c r="AY913" s="18" t="s">
        <v>149</v>
      </c>
      <c r="BE913" s="217">
        <f>IF(N913="základní",J913,0)</f>
        <v>0</v>
      </c>
      <c r="BF913" s="217">
        <f>IF(N913="snížená",J913,0)</f>
        <v>0</v>
      </c>
      <c r="BG913" s="217">
        <f>IF(N913="zákl. přenesená",J913,0)</f>
        <v>0</v>
      </c>
      <c r="BH913" s="217">
        <f>IF(N913="sníž. přenesená",J913,0)</f>
        <v>0</v>
      </c>
      <c r="BI913" s="217">
        <f>IF(N913="nulová",J913,0)</f>
        <v>0</v>
      </c>
      <c r="BJ913" s="18" t="s">
        <v>148</v>
      </c>
      <c r="BK913" s="217">
        <f>ROUND(I913*H913,2)</f>
        <v>0</v>
      </c>
      <c r="BL913" s="18" t="s">
        <v>148</v>
      </c>
      <c r="BM913" s="216" t="s">
        <v>1887</v>
      </c>
    </row>
    <row r="914" spans="1:47" s="2" customFormat="1" ht="12">
      <c r="A914" s="39"/>
      <c r="B914" s="40"/>
      <c r="C914" s="41"/>
      <c r="D914" s="218" t="s">
        <v>155</v>
      </c>
      <c r="E914" s="41"/>
      <c r="F914" s="219" t="s">
        <v>1886</v>
      </c>
      <c r="G914" s="41"/>
      <c r="H914" s="41"/>
      <c r="I914" s="220"/>
      <c r="J914" s="41"/>
      <c r="K914" s="41"/>
      <c r="L914" s="45"/>
      <c r="M914" s="221"/>
      <c r="N914" s="222"/>
      <c r="O914" s="85"/>
      <c r="P914" s="85"/>
      <c r="Q914" s="85"/>
      <c r="R914" s="85"/>
      <c r="S914" s="85"/>
      <c r="T914" s="86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T914" s="18" t="s">
        <v>155</v>
      </c>
      <c r="AU914" s="18" t="s">
        <v>86</v>
      </c>
    </row>
    <row r="915" spans="1:65" s="2" customFormat="1" ht="16.5" customHeight="1">
      <c r="A915" s="39"/>
      <c r="B915" s="40"/>
      <c r="C915" s="205" t="s">
        <v>1888</v>
      </c>
      <c r="D915" s="205" t="s">
        <v>151</v>
      </c>
      <c r="E915" s="206" t="s">
        <v>1889</v>
      </c>
      <c r="F915" s="207" t="s">
        <v>1754</v>
      </c>
      <c r="G915" s="208" t="s">
        <v>320</v>
      </c>
      <c r="H915" s="209">
        <v>1</v>
      </c>
      <c r="I915" s="210"/>
      <c r="J915" s="211">
        <f>ROUND(I915*H915,2)</f>
        <v>0</v>
      </c>
      <c r="K915" s="207" t="s">
        <v>37</v>
      </c>
      <c r="L915" s="45"/>
      <c r="M915" s="212" t="s">
        <v>37</v>
      </c>
      <c r="N915" s="213" t="s">
        <v>50</v>
      </c>
      <c r="O915" s="85"/>
      <c r="P915" s="214">
        <f>O915*H915</f>
        <v>0</v>
      </c>
      <c r="Q915" s="214">
        <v>0</v>
      </c>
      <c r="R915" s="214">
        <f>Q915*H915</f>
        <v>0</v>
      </c>
      <c r="S915" s="214">
        <v>0</v>
      </c>
      <c r="T915" s="215">
        <f>S915*H915</f>
        <v>0</v>
      </c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R915" s="216" t="s">
        <v>148</v>
      </c>
      <c r="AT915" s="216" t="s">
        <v>151</v>
      </c>
      <c r="AU915" s="216" t="s">
        <v>86</v>
      </c>
      <c r="AY915" s="18" t="s">
        <v>149</v>
      </c>
      <c r="BE915" s="217">
        <f>IF(N915="základní",J915,0)</f>
        <v>0</v>
      </c>
      <c r="BF915" s="217">
        <f>IF(N915="snížená",J915,0)</f>
        <v>0</v>
      </c>
      <c r="BG915" s="217">
        <f>IF(N915="zákl. přenesená",J915,0)</f>
        <v>0</v>
      </c>
      <c r="BH915" s="217">
        <f>IF(N915="sníž. přenesená",J915,0)</f>
        <v>0</v>
      </c>
      <c r="BI915" s="217">
        <f>IF(N915="nulová",J915,0)</f>
        <v>0</v>
      </c>
      <c r="BJ915" s="18" t="s">
        <v>148</v>
      </c>
      <c r="BK915" s="217">
        <f>ROUND(I915*H915,2)</f>
        <v>0</v>
      </c>
      <c r="BL915" s="18" t="s">
        <v>148</v>
      </c>
      <c r="BM915" s="216" t="s">
        <v>1890</v>
      </c>
    </row>
    <row r="916" spans="1:47" s="2" customFormat="1" ht="12">
      <c r="A916" s="39"/>
      <c r="B916" s="40"/>
      <c r="C916" s="41"/>
      <c r="D916" s="218" t="s">
        <v>155</v>
      </c>
      <c r="E916" s="41"/>
      <c r="F916" s="219" t="s">
        <v>1754</v>
      </c>
      <c r="G916" s="41"/>
      <c r="H916" s="41"/>
      <c r="I916" s="220"/>
      <c r="J916" s="41"/>
      <c r="K916" s="41"/>
      <c r="L916" s="45"/>
      <c r="M916" s="221"/>
      <c r="N916" s="222"/>
      <c r="O916" s="85"/>
      <c r="P916" s="85"/>
      <c r="Q916" s="85"/>
      <c r="R916" s="85"/>
      <c r="S916" s="85"/>
      <c r="T916" s="86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T916" s="18" t="s">
        <v>155</v>
      </c>
      <c r="AU916" s="18" t="s">
        <v>86</v>
      </c>
    </row>
    <row r="917" spans="1:63" s="12" customFormat="1" ht="22.8" customHeight="1">
      <c r="A917" s="12"/>
      <c r="B917" s="189"/>
      <c r="C917" s="190"/>
      <c r="D917" s="191" t="s">
        <v>76</v>
      </c>
      <c r="E917" s="203" t="s">
        <v>1891</v>
      </c>
      <c r="F917" s="203" t="s">
        <v>1892</v>
      </c>
      <c r="G917" s="190"/>
      <c r="H917" s="190"/>
      <c r="I917" s="193"/>
      <c r="J917" s="204">
        <f>BK917</f>
        <v>0</v>
      </c>
      <c r="K917" s="190"/>
      <c r="L917" s="195"/>
      <c r="M917" s="196"/>
      <c r="N917" s="197"/>
      <c r="O917" s="197"/>
      <c r="P917" s="198">
        <f>SUM(P918:P923)</f>
        <v>0</v>
      </c>
      <c r="Q917" s="197"/>
      <c r="R917" s="198">
        <f>SUM(R918:R923)</f>
        <v>0</v>
      </c>
      <c r="S917" s="197"/>
      <c r="T917" s="199">
        <f>SUM(T918:T923)</f>
        <v>0</v>
      </c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R917" s="200" t="s">
        <v>86</v>
      </c>
      <c r="AT917" s="201" t="s">
        <v>76</v>
      </c>
      <c r="AU917" s="201" t="s">
        <v>21</v>
      </c>
      <c r="AY917" s="200" t="s">
        <v>149</v>
      </c>
      <c r="BK917" s="202">
        <f>SUM(BK918:BK923)</f>
        <v>0</v>
      </c>
    </row>
    <row r="918" spans="1:65" s="2" customFormat="1" ht="16.5" customHeight="1">
      <c r="A918" s="39"/>
      <c r="B918" s="40"/>
      <c r="C918" s="205" t="s">
        <v>1381</v>
      </c>
      <c r="D918" s="205" t="s">
        <v>151</v>
      </c>
      <c r="E918" s="206" t="s">
        <v>1893</v>
      </c>
      <c r="F918" s="207" t="s">
        <v>1894</v>
      </c>
      <c r="G918" s="208" t="s">
        <v>320</v>
      </c>
      <c r="H918" s="209">
        <v>1</v>
      </c>
      <c r="I918" s="210"/>
      <c r="J918" s="211">
        <f>ROUND(I918*H918,2)</f>
        <v>0</v>
      </c>
      <c r="K918" s="207" t="s">
        <v>37</v>
      </c>
      <c r="L918" s="45"/>
      <c r="M918" s="212" t="s">
        <v>37</v>
      </c>
      <c r="N918" s="213" t="s">
        <v>50</v>
      </c>
      <c r="O918" s="85"/>
      <c r="P918" s="214">
        <f>O918*H918</f>
        <v>0</v>
      </c>
      <c r="Q918" s="214">
        <v>0</v>
      </c>
      <c r="R918" s="214">
        <f>Q918*H918</f>
        <v>0</v>
      </c>
      <c r="S918" s="214">
        <v>0</v>
      </c>
      <c r="T918" s="215">
        <f>S918*H918</f>
        <v>0</v>
      </c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R918" s="216" t="s">
        <v>239</v>
      </c>
      <c r="AT918" s="216" t="s">
        <v>151</v>
      </c>
      <c r="AU918" s="216" t="s">
        <v>86</v>
      </c>
      <c r="AY918" s="18" t="s">
        <v>149</v>
      </c>
      <c r="BE918" s="217">
        <f>IF(N918="základní",J918,0)</f>
        <v>0</v>
      </c>
      <c r="BF918" s="217">
        <f>IF(N918="snížená",J918,0)</f>
        <v>0</v>
      </c>
      <c r="BG918" s="217">
        <f>IF(N918="zákl. přenesená",J918,0)</f>
        <v>0</v>
      </c>
      <c r="BH918" s="217">
        <f>IF(N918="sníž. přenesená",J918,0)</f>
        <v>0</v>
      </c>
      <c r="BI918" s="217">
        <f>IF(N918="nulová",J918,0)</f>
        <v>0</v>
      </c>
      <c r="BJ918" s="18" t="s">
        <v>148</v>
      </c>
      <c r="BK918" s="217">
        <f>ROUND(I918*H918,2)</f>
        <v>0</v>
      </c>
      <c r="BL918" s="18" t="s">
        <v>239</v>
      </c>
      <c r="BM918" s="216" t="s">
        <v>1895</v>
      </c>
    </row>
    <row r="919" spans="1:47" s="2" customFormat="1" ht="12">
      <c r="A919" s="39"/>
      <c r="B919" s="40"/>
      <c r="C919" s="41"/>
      <c r="D919" s="218" t="s">
        <v>155</v>
      </c>
      <c r="E919" s="41"/>
      <c r="F919" s="219" t="s">
        <v>1894</v>
      </c>
      <c r="G919" s="41"/>
      <c r="H919" s="41"/>
      <c r="I919" s="220"/>
      <c r="J919" s="41"/>
      <c r="K919" s="41"/>
      <c r="L919" s="45"/>
      <c r="M919" s="221"/>
      <c r="N919" s="222"/>
      <c r="O919" s="85"/>
      <c r="P919" s="85"/>
      <c r="Q919" s="85"/>
      <c r="R919" s="85"/>
      <c r="S919" s="85"/>
      <c r="T919" s="86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T919" s="18" t="s">
        <v>155</v>
      </c>
      <c r="AU919" s="18" t="s">
        <v>86</v>
      </c>
    </row>
    <row r="920" spans="1:65" s="2" customFormat="1" ht="16.5" customHeight="1">
      <c r="A920" s="39"/>
      <c r="B920" s="40"/>
      <c r="C920" s="205" t="s">
        <v>1896</v>
      </c>
      <c r="D920" s="205" t="s">
        <v>151</v>
      </c>
      <c r="E920" s="206" t="s">
        <v>1897</v>
      </c>
      <c r="F920" s="207" t="s">
        <v>1898</v>
      </c>
      <c r="G920" s="208" t="s">
        <v>1899</v>
      </c>
      <c r="H920" s="209">
        <v>80</v>
      </c>
      <c r="I920" s="210"/>
      <c r="J920" s="211">
        <f>ROUND(I920*H920,2)</f>
        <v>0</v>
      </c>
      <c r="K920" s="207" t="s">
        <v>37</v>
      </c>
      <c r="L920" s="45"/>
      <c r="M920" s="212" t="s">
        <v>37</v>
      </c>
      <c r="N920" s="213" t="s">
        <v>50</v>
      </c>
      <c r="O920" s="85"/>
      <c r="P920" s="214">
        <f>O920*H920</f>
        <v>0</v>
      </c>
      <c r="Q920" s="214">
        <v>0</v>
      </c>
      <c r="R920" s="214">
        <f>Q920*H920</f>
        <v>0</v>
      </c>
      <c r="S920" s="214">
        <v>0</v>
      </c>
      <c r="T920" s="215">
        <f>S920*H920</f>
        <v>0</v>
      </c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R920" s="216" t="s">
        <v>239</v>
      </c>
      <c r="AT920" s="216" t="s">
        <v>151</v>
      </c>
      <c r="AU920" s="216" t="s">
        <v>86</v>
      </c>
      <c r="AY920" s="18" t="s">
        <v>149</v>
      </c>
      <c r="BE920" s="217">
        <f>IF(N920="základní",J920,0)</f>
        <v>0</v>
      </c>
      <c r="BF920" s="217">
        <f>IF(N920="snížená",J920,0)</f>
        <v>0</v>
      </c>
      <c r="BG920" s="217">
        <f>IF(N920="zákl. přenesená",J920,0)</f>
        <v>0</v>
      </c>
      <c r="BH920" s="217">
        <f>IF(N920="sníž. přenesená",J920,0)</f>
        <v>0</v>
      </c>
      <c r="BI920" s="217">
        <f>IF(N920="nulová",J920,0)</f>
        <v>0</v>
      </c>
      <c r="BJ920" s="18" t="s">
        <v>148</v>
      </c>
      <c r="BK920" s="217">
        <f>ROUND(I920*H920,2)</f>
        <v>0</v>
      </c>
      <c r="BL920" s="18" t="s">
        <v>239</v>
      </c>
      <c r="BM920" s="216" t="s">
        <v>1900</v>
      </c>
    </row>
    <row r="921" spans="1:47" s="2" customFormat="1" ht="12">
      <c r="A921" s="39"/>
      <c r="B921" s="40"/>
      <c r="C921" s="41"/>
      <c r="D921" s="218" t="s">
        <v>155</v>
      </c>
      <c r="E921" s="41"/>
      <c r="F921" s="219" t="s">
        <v>1898</v>
      </c>
      <c r="G921" s="41"/>
      <c r="H921" s="41"/>
      <c r="I921" s="220"/>
      <c r="J921" s="41"/>
      <c r="K921" s="41"/>
      <c r="L921" s="45"/>
      <c r="M921" s="221"/>
      <c r="N921" s="222"/>
      <c r="O921" s="85"/>
      <c r="P921" s="85"/>
      <c r="Q921" s="85"/>
      <c r="R921" s="85"/>
      <c r="S921" s="85"/>
      <c r="T921" s="86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T921" s="18" t="s">
        <v>155</v>
      </c>
      <c r="AU921" s="18" t="s">
        <v>86</v>
      </c>
    </row>
    <row r="922" spans="1:65" s="2" customFormat="1" ht="16.5" customHeight="1">
      <c r="A922" s="39"/>
      <c r="B922" s="40"/>
      <c r="C922" s="249" t="s">
        <v>1384</v>
      </c>
      <c r="D922" s="249" t="s">
        <v>252</v>
      </c>
      <c r="E922" s="250" t="s">
        <v>1901</v>
      </c>
      <c r="F922" s="251" t="s">
        <v>1902</v>
      </c>
      <c r="G922" s="252" t="s">
        <v>154</v>
      </c>
      <c r="H922" s="253">
        <v>1</v>
      </c>
      <c r="I922" s="254"/>
      <c r="J922" s="255">
        <f>ROUND(I922*H922,2)</f>
        <v>0</v>
      </c>
      <c r="K922" s="251" t="s">
        <v>37</v>
      </c>
      <c r="L922" s="256"/>
      <c r="M922" s="257" t="s">
        <v>37</v>
      </c>
      <c r="N922" s="258" t="s">
        <v>50</v>
      </c>
      <c r="O922" s="85"/>
      <c r="P922" s="214">
        <f>O922*H922</f>
        <v>0</v>
      </c>
      <c r="Q922" s="214">
        <v>0</v>
      </c>
      <c r="R922" s="214">
        <f>Q922*H922</f>
        <v>0</v>
      </c>
      <c r="S922" s="214">
        <v>0</v>
      </c>
      <c r="T922" s="215">
        <f>S922*H922</f>
        <v>0</v>
      </c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R922" s="216" t="s">
        <v>313</v>
      </c>
      <c r="AT922" s="216" t="s">
        <v>252</v>
      </c>
      <c r="AU922" s="216" t="s">
        <v>86</v>
      </c>
      <c r="AY922" s="18" t="s">
        <v>149</v>
      </c>
      <c r="BE922" s="217">
        <f>IF(N922="základní",J922,0)</f>
        <v>0</v>
      </c>
      <c r="BF922" s="217">
        <f>IF(N922="snížená",J922,0)</f>
        <v>0</v>
      </c>
      <c r="BG922" s="217">
        <f>IF(N922="zákl. přenesená",J922,0)</f>
        <v>0</v>
      </c>
      <c r="BH922" s="217">
        <f>IF(N922="sníž. přenesená",J922,0)</f>
        <v>0</v>
      </c>
      <c r="BI922" s="217">
        <f>IF(N922="nulová",J922,0)</f>
        <v>0</v>
      </c>
      <c r="BJ922" s="18" t="s">
        <v>148</v>
      </c>
      <c r="BK922" s="217">
        <f>ROUND(I922*H922,2)</f>
        <v>0</v>
      </c>
      <c r="BL922" s="18" t="s">
        <v>239</v>
      </c>
      <c r="BM922" s="216" t="s">
        <v>1903</v>
      </c>
    </row>
    <row r="923" spans="1:47" s="2" customFormat="1" ht="12">
      <c r="A923" s="39"/>
      <c r="B923" s="40"/>
      <c r="C923" s="41"/>
      <c r="D923" s="218" t="s">
        <v>155</v>
      </c>
      <c r="E923" s="41"/>
      <c r="F923" s="219" t="s">
        <v>1902</v>
      </c>
      <c r="G923" s="41"/>
      <c r="H923" s="41"/>
      <c r="I923" s="220"/>
      <c r="J923" s="41"/>
      <c r="K923" s="41"/>
      <c r="L923" s="45"/>
      <c r="M923" s="221"/>
      <c r="N923" s="222"/>
      <c r="O923" s="85"/>
      <c r="P923" s="85"/>
      <c r="Q923" s="85"/>
      <c r="R923" s="85"/>
      <c r="S923" s="85"/>
      <c r="T923" s="86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T923" s="18" t="s">
        <v>155</v>
      </c>
      <c r="AU923" s="18" t="s">
        <v>86</v>
      </c>
    </row>
    <row r="924" spans="1:63" s="12" customFormat="1" ht="22.8" customHeight="1">
      <c r="A924" s="12"/>
      <c r="B924" s="189"/>
      <c r="C924" s="190"/>
      <c r="D924" s="191" t="s">
        <v>76</v>
      </c>
      <c r="E924" s="203" t="s">
        <v>1904</v>
      </c>
      <c r="F924" s="203" t="s">
        <v>1905</v>
      </c>
      <c r="G924" s="190"/>
      <c r="H924" s="190"/>
      <c r="I924" s="193"/>
      <c r="J924" s="204">
        <f>BK924</f>
        <v>0</v>
      </c>
      <c r="K924" s="190"/>
      <c r="L924" s="195"/>
      <c r="M924" s="196"/>
      <c r="N924" s="197"/>
      <c r="O924" s="197"/>
      <c r="P924" s="198">
        <f>SUM(P925:P962)</f>
        <v>0</v>
      </c>
      <c r="Q924" s="197"/>
      <c r="R924" s="198">
        <f>SUM(R925:R962)</f>
        <v>0</v>
      </c>
      <c r="S924" s="197"/>
      <c r="T924" s="199">
        <f>SUM(T925:T962)</f>
        <v>0</v>
      </c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R924" s="200" t="s">
        <v>21</v>
      </c>
      <c r="AT924" s="201" t="s">
        <v>76</v>
      </c>
      <c r="AU924" s="201" t="s">
        <v>21</v>
      </c>
      <c r="AY924" s="200" t="s">
        <v>149</v>
      </c>
      <c r="BK924" s="202">
        <f>SUM(BK925:BK962)</f>
        <v>0</v>
      </c>
    </row>
    <row r="925" spans="1:65" s="2" customFormat="1" ht="16.5" customHeight="1">
      <c r="A925" s="39"/>
      <c r="B925" s="40"/>
      <c r="C925" s="249" t="s">
        <v>1906</v>
      </c>
      <c r="D925" s="249" t="s">
        <v>252</v>
      </c>
      <c r="E925" s="250" t="s">
        <v>1907</v>
      </c>
      <c r="F925" s="251" t="s">
        <v>1908</v>
      </c>
      <c r="G925" s="252" t="s">
        <v>154</v>
      </c>
      <c r="H925" s="253">
        <v>1</v>
      </c>
      <c r="I925" s="254"/>
      <c r="J925" s="255">
        <f>ROUND(I925*H925,2)</f>
        <v>0</v>
      </c>
      <c r="K925" s="251" t="s">
        <v>37</v>
      </c>
      <c r="L925" s="256"/>
      <c r="M925" s="257" t="s">
        <v>37</v>
      </c>
      <c r="N925" s="258" t="s">
        <v>50</v>
      </c>
      <c r="O925" s="85"/>
      <c r="P925" s="214">
        <f>O925*H925</f>
        <v>0</v>
      </c>
      <c r="Q925" s="214">
        <v>0</v>
      </c>
      <c r="R925" s="214">
        <f>Q925*H925</f>
        <v>0</v>
      </c>
      <c r="S925" s="214">
        <v>0</v>
      </c>
      <c r="T925" s="215">
        <f>S925*H925</f>
        <v>0</v>
      </c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R925" s="216" t="s">
        <v>164</v>
      </c>
      <c r="AT925" s="216" t="s">
        <v>252</v>
      </c>
      <c r="AU925" s="216" t="s">
        <v>86</v>
      </c>
      <c r="AY925" s="18" t="s">
        <v>149</v>
      </c>
      <c r="BE925" s="217">
        <f>IF(N925="základní",J925,0)</f>
        <v>0</v>
      </c>
      <c r="BF925" s="217">
        <f>IF(N925="snížená",J925,0)</f>
        <v>0</v>
      </c>
      <c r="BG925" s="217">
        <f>IF(N925="zákl. přenesená",J925,0)</f>
        <v>0</v>
      </c>
      <c r="BH925" s="217">
        <f>IF(N925="sníž. přenesená",J925,0)</f>
        <v>0</v>
      </c>
      <c r="BI925" s="217">
        <f>IF(N925="nulová",J925,0)</f>
        <v>0</v>
      </c>
      <c r="BJ925" s="18" t="s">
        <v>148</v>
      </c>
      <c r="BK925" s="217">
        <f>ROUND(I925*H925,2)</f>
        <v>0</v>
      </c>
      <c r="BL925" s="18" t="s">
        <v>148</v>
      </c>
      <c r="BM925" s="216" t="s">
        <v>1909</v>
      </c>
    </row>
    <row r="926" spans="1:47" s="2" customFormat="1" ht="12">
      <c r="A926" s="39"/>
      <c r="B926" s="40"/>
      <c r="C926" s="41"/>
      <c r="D926" s="218" t="s">
        <v>155</v>
      </c>
      <c r="E926" s="41"/>
      <c r="F926" s="219" t="s">
        <v>1908</v>
      </c>
      <c r="G926" s="41"/>
      <c r="H926" s="41"/>
      <c r="I926" s="220"/>
      <c r="J926" s="41"/>
      <c r="K926" s="41"/>
      <c r="L926" s="45"/>
      <c r="M926" s="221"/>
      <c r="N926" s="222"/>
      <c r="O926" s="85"/>
      <c r="P926" s="85"/>
      <c r="Q926" s="85"/>
      <c r="R926" s="85"/>
      <c r="S926" s="85"/>
      <c r="T926" s="86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T926" s="18" t="s">
        <v>155</v>
      </c>
      <c r="AU926" s="18" t="s">
        <v>86</v>
      </c>
    </row>
    <row r="927" spans="1:65" s="2" customFormat="1" ht="16.5" customHeight="1">
      <c r="A927" s="39"/>
      <c r="B927" s="40"/>
      <c r="C927" s="249" t="s">
        <v>1388</v>
      </c>
      <c r="D927" s="249" t="s">
        <v>252</v>
      </c>
      <c r="E927" s="250" t="s">
        <v>1910</v>
      </c>
      <c r="F927" s="251" t="s">
        <v>1911</v>
      </c>
      <c r="G927" s="252" t="s">
        <v>232</v>
      </c>
      <c r="H927" s="253">
        <v>1</v>
      </c>
      <c r="I927" s="254"/>
      <c r="J927" s="255">
        <f>ROUND(I927*H927,2)</f>
        <v>0</v>
      </c>
      <c r="K927" s="251" t="s">
        <v>37</v>
      </c>
      <c r="L927" s="256"/>
      <c r="M927" s="257" t="s">
        <v>37</v>
      </c>
      <c r="N927" s="258" t="s">
        <v>50</v>
      </c>
      <c r="O927" s="85"/>
      <c r="P927" s="214">
        <f>O927*H927</f>
        <v>0</v>
      </c>
      <c r="Q927" s="214">
        <v>0</v>
      </c>
      <c r="R927" s="214">
        <f>Q927*H927</f>
        <v>0</v>
      </c>
      <c r="S927" s="214">
        <v>0</v>
      </c>
      <c r="T927" s="215">
        <f>S927*H927</f>
        <v>0</v>
      </c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R927" s="216" t="s">
        <v>164</v>
      </c>
      <c r="AT927" s="216" t="s">
        <v>252</v>
      </c>
      <c r="AU927" s="216" t="s">
        <v>86</v>
      </c>
      <c r="AY927" s="18" t="s">
        <v>149</v>
      </c>
      <c r="BE927" s="217">
        <f>IF(N927="základní",J927,0)</f>
        <v>0</v>
      </c>
      <c r="BF927" s="217">
        <f>IF(N927="snížená",J927,0)</f>
        <v>0</v>
      </c>
      <c r="BG927" s="217">
        <f>IF(N927="zákl. přenesená",J927,0)</f>
        <v>0</v>
      </c>
      <c r="BH927" s="217">
        <f>IF(N927="sníž. přenesená",J927,0)</f>
        <v>0</v>
      </c>
      <c r="BI927" s="217">
        <f>IF(N927="nulová",J927,0)</f>
        <v>0</v>
      </c>
      <c r="BJ927" s="18" t="s">
        <v>148</v>
      </c>
      <c r="BK927" s="217">
        <f>ROUND(I927*H927,2)</f>
        <v>0</v>
      </c>
      <c r="BL927" s="18" t="s">
        <v>148</v>
      </c>
      <c r="BM927" s="216" t="s">
        <v>1912</v>
      </c>
    </row>
    <row r="928" spans="1:47" s="2" customFormat="1" ht="12">
      <c r="A928" s="39"/>
      <c r="B928" s="40"/>
      <c r="C928" s="41"/>
      <c r="D928" s="218" t="s">
        <v>155</v>
      </c>
      <c r="E928" s="41"/>
      <c r="F928" s="219" t="s">
        <v>1911</v>
      </c>
      <c r="G928" s="41"/>
      <c r="H928" s="41"/>
      <c r="I928" s="220"/>
      <c r="J928" s="41"/>
      <c r="K928" s="41"/>
      <c r="L928" s="45"/>
      <c r="M928" s="221"/>
      <c r="N928" s="222"/>
      <c r="O928" s="85"/>
      <c r="P928" s="85"/>
      <c r="Q928" s="85"/>
      <c r="R928" s="85"/>
      <c r="S928" s="85"/>
      <c r="T928" s="86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T928" s="18" t="s">
        <v>155</v>
      </c>
      <c r="AU928" s="18" t="s">
        <v>86</v>
      </c>
    </row>
    <row r="929" spans="1:65" s="2" customFormat="1" ht="16.5" customHeight="1">
      <c r="A929" s="39"/>
      <c r="B929" s="40"/>
      <c r="C929" s="249" t="s">
        <v>1913</v>
      </c>
      <c r="D929" s="249" t="s">
        <v>252</v>
      </c>
      <c r="E929" s="250" t="s">
        <v>1914</v>
      </c>
      <c r="F929" s="251" t="s">
        <v>1915</v>
      </c>
      <c r="G929" s="252" t="s">
        <v>232</v>
      </c>
      <c r="H929" s="253">
        <v>1</v>
      </c>
      <c r="I929" s="254"/>
      <c r="J929" s="255">
        <f>ROUND(I929*H929,2)</f>
        <v>0</v>
      </c>
      <c r="K929" s="251" t="s">
        <v>37</v>
      </c>
      <c r="L929" s="256"/>
      <c r="M929" s="257" t="s">
        <v>37</v>
      </c>
      <c r="N929" s="258" t="s">
        <v>50</v>
      </c>
      <c r="O929" s="85"/>
      <c r="P929" s="214">
        <f>O929*H929</f>
        <v>0</v>
      </c>
      <c r="Q929" s="214">
        <v>0</v>
      </c>
      <c r="R929" s="214">
        <f>Q929*H929</f>
        <v>0</v>
      </c>
      <c r="S929" s="214">
        <v>0</v>
      </c>
      <c r="T929" s="215">
        <f>S929*H929</f>
        <v>0</v>
      </c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R929" s="216" t="s">
        <v>164</v>
      </c>
      <c r="AT929" s="216" t="s">
        <v>252</v>
      </c>
      <c r="AU929" s="216" t="s">
        <v>86</v>
      </c>
      <c r="AY929" s="18" t="s">
        <v>149</v>
      </c>
      <c r="BE929" s="217">
        <f>IF(N929="základní",J929,0)</f>
        <v>0</v>
      </c>
      <c r="BF929" s="217">
        <f>IF(N929="snížená",J929,0)</f>
        <v>0</v>
      </c>
      <c r="BG929" s="217">
        <f>IF(N929="zákl. přenesená",J929,0)</f>
        <v>0</v>
      </c>
      <c r="BH929" s="217">
        <f>IF(N929="sníž. přenesená",J929,0)</f>
        <v>0</v>
      </c>
      <c r="BI929" s="217">
        <f>IF(N929="nulová",J929,0)</f>
        <v>0</v>
      </c>
      <c r="BJ929" s="18" t="s">
        <v>148</v>
      </c>
      <c r="BK929" s="217">
        <f>ROUND(I929*H929,2)</f>
        <v>0</v>
      </c>
      <c r="BL929" s="18" t="s">
        <v>148</v>
      </c>
      <c r="BM929" s="216" t="s">
        <v>1916</v>
      </c>
    </row>
    <row r="930" spans="1:47" s="2" customFormat="1" ht="12">
      <c r="A930" s="39"/>
      <c r="B930" s="40"/>
      <c r="C930" s="41"/>
      <c r="D930" s="218" t="s">
        <v>155</v>
      </c>
      <c r="E930" s="41"/>
      <c r="F930" s="219" t="s">
        <v>1915</v>
      </c>
      <c r="G930" s="41"/>
      <c r="H930" s="41"/>
      <c r="I930" s="220"/>
      <c r="J930" s="41"/>
      <c r="K930" s="41"/>
      <c r="L930" s="45"/>
      <c r="M930" s="221"/>
      <c r="N930" s="222"/>
      <c r="O930" s="85"/>
      <c r="P930" s="85"/>
      <c r="Q930" s="85"/>
      <c r="R930" s="85"/>
      <c r="S930" s="85"/>
      <c r="T930" s="86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T930" s="18" t="s">
        <v>155</v>
      </c>
      <c r="AU930" s="18" t="s">
        <v>86</v>
      </c>
    </row>
    <row r="931" spans="1:65" s="2" customFormat="1" ht="16.5" customHeight="1">
      <c r="A931" s="39"/>
      <c r="B931" s="40"/>
      <c r="C931" s="249" t="s">
        <v>1391</v>
      </c>
      <c r="D931" s="249" t="s">
        <v>252</v>
      </c>
      <c r="E931" s="250" t="s">
        <v>1917</v>
      </c>
      <c r="F931" s="251" t="s">
        <v>1918</v>
      </c>
      <c r="G931" s="252" t="s">
        <v>232</v>
      </c>
      <c r="H931" s="253">
        <v>1</v>
      </c>
      <c r="I931" s="254"/>
      <c r="J931" s="255">
        <f>ROUND(I931*H931,2)</f>
        <v>0</v>
      </c>
      <c r="K931" s="251" t="s">
        <v>37</v>
      </c>
      <c r="L931" s="256"/>
      <c r="M931" s="257" t="s">
        <v>37</v>
      </c>
      <c r="N931" s="258" t="s">
        <v>50</v>
      </c>
      <c r="O931" s="85"/>
      <c r="P931" s="214">
        <f>O931*H931</f>
        <v>0</v>
      </c>
      <c r="Q931" s="214">
        <v>0</v>
      </c>
      <c r="R931" s="214">
        <f>Q931*H931</f>
        <v>0</v>
      </c>
      <c r="S931" s="214">
        <v>0</v>
      </c>
      <c r="T931" s="215">
        <f>S931*H931</f>
        <v>0</v>
      </c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R931" s="216" t="s">
        <v>164</v>
      </c>
      <c r="AT931" s="216" t="s">
        <v>252</v>
      </c>
      <c r="AU931" s="216" t="s">
        <v>86</v>
      </c>
      <c r="AY931" s="18" t="s">
        <v>149</v>
      </c>
      <c r="BE931" s="217">
        <f>IF(N931="základní",J931,0)</f>
        <v>0</v>
      </c>
      <c r="BF931" s="217">
        <f>IF(N931="snížená",J931,0)</f>
        <v>0</v>
      </c>
      <c r="BG931" s="217">
        <f>IF(N931="zákl. přenesená",J931,0)</f>
        <v>0</v>
      </c>
      <c r="BH931" s="217">
        <f>IF(N931="sníž. přenesená",J931,0)</f>
        <v>0</v>
      </c>
      <c r="BI931" s="217">
        <f>IF(N931="nulová",J931,0)</f>
        <v>0</v>
      </c>
      <c r="BJ931" s="18" t="s">
        <v>148</v>
      </c>
      <c r="BK931" s="217">
        <f>ROUND(I931*H931,2)</f>
        <v>0</v>
      </c>
      <c r="BL931" s="18" t="s">
        <v>148</v>
      </c>
      <c r="BM931" s="216" t="s">
        <v>1919</v>
      </c>
    </row>
    <row r="932" spans="1:47" s="2" customFormat="1" ht="12">
      <c r="A932" s="39"/>
      <c r="B932" s="40"/>
      <c r="C932" s="41"/>
      <c r="D932" s="218" t="s">
        <v>155</v>
      </c>
      <c r="E932" s="41"/>
      <c r="F932" s="219" t="s">
        <v>1918</v>
      </c>
      <c r="G932" s="41"/>
      <c r="H932" s="41"/>
      <c r="I932" s="220"/>
      <c r="J932" s="41"/>
      <c r="K932" s="41"/>
      <c r="L932" s="45"/>
      <c r="M932" s="221"/>
      <c r="N932" s="222"/>
      <c r="O932" s="85"/>
      <c r="P932" s="85"/>
      <c r="Q932" s="85"/>
      <c r="R932" s="85"/>
      <c r="S932" s="85"/>
      <c r="T932" s="86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T932" s="18" t="s">
        <v>155</v>
      </c>
      <c r="AU932" s="18" t="s">
        <v>86</v>
      </c>
    </row>
    <row r="933" spans="1:65" s="2" customFormat="1" ht="16.5" customHeight="1">
      <c r="A933" s="39"/>
      <c r="B933" s="40"/>
      <c r="C933" s="249" t="s">
        <v>1920</v>
      </c>
      <c r="D933" s="249" t="s">
        <v>252</v>
      </c>
      <c r="E933" s="250" t="s">
        <v>1921</v>
      </c>
      <c r="F933" s="251" t="s">
        <v>1922</v>
      </c>
      <c r="G933" s="252" t="s">
        <v>232</v>
      </c>
      <c r="H933" s="253">
        <v>3</v>
      </c>
      <c r="I933" s="254"/>
      <c r="J933" s="255">
        <f>ROUND(I933*H933,2)</f>
        <v>0</v>
      </c>
      <c r="K933" s="251" t="s">
        <v>37</v>
      </c>
      <c r="L933" s="256"/>
      <c r="M933" s="257" t="s">
        <v>37</v>
      </c>
      <c r="N933" s="258" t="s">
        <v>50</v>
      </c>
      <c r="O933" s="85"/>
      <c r="P933" s="214">
        <f>O933*H933</f>
        <v>0</v>
      </c>
      <c r="Q933" s="214">
        <v>0</v>
      </c>
      <c r="R933" s="214">
        <f>Q933*H933</f>
        <v>0</v>
      </c>
      <c r="S933" s="214">
        <v>0</v>
      </c>
      <c r="T933" s="215">
        <f>S933*H933</f>
        <v>0</v>
      </c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R933" s="216" t="s">
        <v>164</v>
      </c>
      <c r="AT933" s="216" t="s">
        <v>252</v>
      </c>
      <c r="AU933" s="216" t="s">
        <v>86</v>
      </c>
      <c r="AY933" s="18" t="s">
        <v>149</v>
      </c>
      <c r="BE933" s="217">
        <f>IF(N933="základní",J933,0)</f>
        <v>0</v>
      </c>
      <c r="BF933" s="217">
        <f>IF(N933="snížená",J933,0)</f>
        <v>0</v>
      </c>
      <c r="BG933" s="217">
        <f>IF(N933="zákl. přenesená",J933,0)</f>
        <v>0</v>
      </c>
      <c r="BH933" s="217">
        <f>IF(N933="sníž. přenesená",J933,0)</f>
        <v>0</v>
      </c>
      <c r="BI933" s="217">
        <f>IF(N933="nulová",J933,0)</f>
        <v>0</v>
      </c>
      <c r="BJ933" s="18" t="s">
        <v>148</v>
      </c>
      <c r="BK933" s="217">
        <f>ROUND(I933*H933,2)</f>
        <v>0</v>
      </c>
      <c r="BL933" s="18" t="s">
        <v>148</v>
      </c>
      <c r="BM933" s="216" t="s">
        <v>1923</v>
      </c>
    </row>
    <row r="934" spans="1:47" s="2" customFormat="1" ht="12">
      <c r="A934" s="39"/>
      <c r="B934" s="40"/>
      <c r="C934" s="41"/>
      <c r="D934" s="218" t="s">
        <v>155</v>
      </c>
      <c r="E934" s="41"/>
      <c r="F934" s="219" t="s">
        <v>1922</v>
      </c>
      <c r="G934" s="41"/>
      <c r="H934" s="41"/>
      <c r="I934" s="220"/>
      <c r="J934" s="41"/>
      <c r="K934" s="41"/>
      <c r="L934" s="45"/>
      <c r="M934" s="221"/>
      <c r="N934" s="222"/>
      <c r="O934" s="85"/>
      <c r="P934" s="85"/>
      <c r="Q934" s="85"/>
      <c r="R934" s="85"/>
      <c r="S934" s="85"/>
      <c r="T934" s="86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T934" s="18" t="s">
        <v>155</v>
      </c>
      <c r="AU934" s="18" t="s">
        <v>86</v>
      </c>
    </row>
    <row r="935" spans="1:65" s="2" customFormat="1" ht="16.5" customHeight="1">
      <c r="A935" s="39"/>
      <c r="B935" s="40"/>
      <c r="C935" s="249" t="s">
        <v>1395</v>
      </c>
      <c r="D935" s="249" t="s">
        <v>252</v>
      </c>
      <c r="E935" s="250" t="s">
        <v>1924</v>
      </c>
      <c r="F935" s="251" t="s">
        <v>1925</v>
      </c>
      <c r="G935" s="252" t="s">
        <v>232</v>
      </c>
      <c r="H935" s="253">
        <v>1</v>
      </c>
      <c r="I935" s="254"/>
      <c r="J935" s="255">
        <f>ROUND(I935*H935,2)</f>
        <v>0</v>
      </c>
      <c r="K935" s="251" t="s">
        <v>37</v>
      </c>
      <c r="L935" s="256"/>
      <c r="M935" s="257" t="s">
        <v>37</v>
      </c>
      <c r="N935" s="258" t="s">
        <v>50</v>
      </c>
      <c r="O935" s="85"/>
      <c r="P935" s="214">
        <f>O935*H935</f>
        <v>0</v>
      </c>
      <c r="Q935" s="214">
        <v>0</v>
      </c>
      <c r="R935" s="214">
        <f>Q935*H935</f>
        <v>0</v>
      </c>
      <c r="S935" s="214">
        <v>0</v>
      </c>
      <c r="T935" s="215">
        <f>S935*H935</f>
        <v>0</v>
      </c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R935" s="216" t="s">
        <v>164</v>
      </c>
      <c r="AT935" s="216" t="s">
        <v>252</v>
      </c>
      <c r="AU935" s="216" t="s">
        <v>86</v>
      </c>
      <c r="AY935" s="18" t="s">
        <v>149</v>
      </c>
      <c r="BE935" s="217">
        <f>IF(N935="základní",J935,0)</f>
        <v>0</v>
      </c>
      <c r="BF935" s="217">
        <f>IF(N935="snížená",J935,0)</f>
        <v>0</v>
      </c>
      <c r="BG935" s="217">
        <f>IF(N935="zákl. přenesená",J935,0)</f>
        <v>0</v>
      </c>
      <c r="BH935" s="217">
        <f>IF(N935="sníž. přenesená",J935,0)</f>
        <v>0</v>
      </c>
      <c r="BI935" s="217">
        <f>IF(N935="nulová",J935,0)</f>
        <v>0</v>
      </c>
      <c r="BJ935" s="18" t="s">
        <v>148</v>
      </c>
      <c r="BK935" s="217">
        <f>ROUND(I935*H935,2)</f>
        <v>0</v>
      </c>
      <c r="BL935" s="18" t="s">
        <v>148</v>
      </c>
      <c r="BM935" s="216" t="s">
        <v>1926</v>
      </c>
    </row>
    <row r="936" spans="1:47" s="2" customFormat="1" ht="12">
      <c r="A936" s="39"/>
      <c r="B936" s="40"/>
      <c r="C936" s="41"/>
      <c r="D936" s="218" t="s">
        <v>155</v>
      </c>
      <c r="E936" s="41"/>
      <c r="F936" s="219" t="s">
        <v>1925</v>
      </c>
      <c r="G936" s="41"/>
      <c r="H936" s="41"/>
      <c r="I936" s="220"/>
      <c r="J936" s="41"/>
      <c r="K936" s="41"/>
      <c r="L936" s="45"/>
      <c r="M936" s="221"/>
      <c r="N936" s="222"/>
      <c r="O936" s="85"/>
      <c r="P936" s="85"/>
      <c r="Q936" s="85"/>
      <c r="R936" s="85"/>
      <c r="S936" s="85"/>
      <c r="T936" s="86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T936" s="18" t="s">
        <v>155</v>
      </c>
      <c r="AU936" s="18" t="s">
        <v>86</v>
      </c>
    </row>
    <row r="937" spans="1:65" s="2" customFormat="1" ht="16.5" customHeight="1">
      <c r="A937" s="39"/>
      <c r="B937" s="40"/>
      <c r="C937" s="249" t="s">
        <v>1927</v>
      </c>
      <c r="D937" s="249" t="s">
        <v>252</v>
      </c>
      <c r="E937" s="250" t="s">
        <v>1928</v>
      </c>
      <c r="F937" s="251" t="s">
        <v>1929</v>
      </c>
      <c r="G937" s="252" t="s">
        <v>232</v>
      </c>
      <c r="H937" s="253">
        <v>6</v>
      </c>
      <c r="I937" s="254"/>
      <c r="J937" s="255">
        <f>ROUND(I937*H937,2)</f>
        <v>0</v>
      </c>
      <c r="K937" s="251" t="s">
        <v>37</v>
      </c>
      <c r="L937" s="256"/>
      <c r="M937" s="257" t="s">
        <v>37</v>
      </c>
      <c r="N937" s="258" t="s">
        <v>50</v>
      </c>
      <c r="O937" s="85"/>
      <c r="P937" s="214">
        <f>O937*H937</f>
        <v>0</v>
      </c>
      <c r="Q937" s="214">
        <v>0</v>
      </c>
      <c r="R937" s="214">
        <f>Q937*H937</f>
        <v>0</v>
      </c>
      <c r="S937" s="214">
        <v>0</v>
      </c>
      <c r="T937" s="215">
        <f>S937*H937</f>
        <v>0</v>
      </c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R937" s="216" t="s">
        <v>164</v>
      </c>
      <c r="AT937" s="216" t="s">
        <v>252</v>
      </c>
      <c r="AU937" s="216" t="s">
        <v>86</v>
      </c>
      <c r="AY937" s="18" t="s">
        <v>149</v>
      </c>
      <c r="BE937" s="217">
        <f>IF(N937="základní",J937,0)</f>
        <v>0</v>
      </c>
      <c r="BF937" s="217">
        <f>IF(N937="snížená",J937,0)</f>
        <v>0</v>
      </c>
      <c r="BG937" s="217">
        <f>IF(N937="zákl. přenesená",J937,0)</f>
        <v>0</v>
      </c>
      <c r="BH937" s="217">
        <f>IF(N937="sníž. přenesená",J937,0)</f>
        <v>0</v>
      </c>
      <c r="BI937" s="217">
        <f>IF(N937="nulová",J937,0)</f>
        <v>0</v>
      </c>
      <c r="BJ937" s="18" t="s">
        <v>148</v>
      </c>
      <c r="BK937" s="217">
        <f>ROUND(I937*H937,2)</f>
        <v>0</v>
      </c>
      <c r="BL937" s="18" t="s">
        <v>148</v>
      </c>
      <c r="BM937" s="216" t="s">
        <v>1930</v>
      </c>
    </row>
    <row r="938" spans="1:47" s="2" customFormat="1" ht="12">
      <c r="A938" s="39"/>
      <c r="B938" s="40"/>
      <c r="C938" s="41"/>
      <c r="D938" s="218" t="s">
        <v>155</v>
      </c>
      <c r="E938" s="41"/>
      <c r="F938" s="219" t="s">
        <v>1929</v>
      </c>
      <c r="G938" s="41"/>
      <c r="H938" s="41"/>
      <c r="I938" s="220"/>
      <c r="J938" s="41"/>
      <c r="K938" s="41"/>
      <c r="L938" s="45"/>
      <c r="M938" s="221"/>
      <c r="N938" s="222"/>
      <c r="O938" s="85"/>
      <c r="P938" s="85"/>
      <c r="Q938" s="85"/>
      <c r="R938" s="85"/>
      <c r="S938" s="85"/>
      <c r="T938" s="86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T938" s="18" t="s">
        <v>155</v>
      </c>
      <c r="AU938" s="18" t="s">
        <v>86</v>
      </c>
    </row>
    <row r="939" spans="1:65" s="2" customFormat="1" ht="16.5" customHeight="1">
      <c r="A939" s="39"/>
      <c r="B939" s="40"/>
      <c r="C939" s="249" t="s">
        <v>1398</v>
      </c>
      <c r="D939" s="249" t="s">
        <v>252</v>
      </c>
      <c r="E939" s="250" t="s">
        <v>1931</v>
      </c>
      <c r="F939" s="251" t="s">
        <v>1932</v>
      </c>
      <c r="G939" s="252" t="s">
        <v>232</v>
      </c>
      <c r="H939" s="253">
        <v>2</v>
      </c>
      <c r="I939" s="254"/>
      <c r="J939" s="255">
        <f>ROUND(I939*H939,2)</f>
        <v>0</v>
      </c>
      <c r="K939" s="251" t="s">
        <v>37</v>
      </c>
      <c r="L939" s="256"/>
      <c r="M939" s="257" t="s">
        <v>37</v>
      </c>
      <c r="N939" s="258" t="s">
        <v>50</v>
      </c>
      <c r="O939" s="85"/>
      <c r="P939" s="214">
        <f>O939*H939</f>
        <v>0</v>
      </c>
      <c r="Q939" s="214">
        <v>0</v>
      </c>
      <c r="R939" s="214">
        <f>Q939*H939</f>
        <v>0</v>
      </c>
      <c r="S939" s="214">
        <v>0</v>
      </c>
      <c r="T939" s="215">
        <f>S939*H939</f>
        <v>0</v>
      </c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R939" s="216" t="s">
        <v>164</v>
      </c>
      <c r="AT939" s="216" t="s">
        <v>252</v>
      </c>
      <c r="AU939" s="216" t="s">
        <v>86</v>
      </c>
      <c r="AY939" s="18" t="s">
        <v>149</v>
      </c>
      <c r="BE939" s="217">
        <f>IF(N939="základní",J939,0)</f>
        <v>0</v>
      </c>
      <c r="BF939" s="217">
        <f>IF(N939="snížená",J939,0)</f>
        <v>0</v>
      </c>
      <c r="BG939" s="217">
        <f>IF(N939="zákl. přenesená",J939,0)</f>
        <v>0</v>
      </c>
      <c r="BH939" s="217">
        <f>IF(N939="sníž. přenesená",J939,0)</f>
        <v>0</v>
      </c>
      <c r="BI939" s="217">
        <f>IF(N939="nulová",J939,0)</f>
        <v>0</v>
      </c>
      <c r="BJ939" s="18" t="s">
        <v>148</v>
      </c>
      <c r="BK939" s="217">
        <f>ROUND(I939*H939,2)</f>
        <v>0</v>
      </c>
      <c r="BL939" s="18" t="s">
        <v>148</v>
      </c>
      <c r="BM939" s="216" t="s">
        <v>1933</v>
      </c>
    </row>
    <row r="940" spans="1:47" s="2" customFormat="1" ht="12">
      <c r="A940" s="39"/>
      <c r="B940" s="40"/>
      <c r="C940" s="41"/>
      <c r="D940" s="218" t="s">
        <v>155</v>
      </c>
      <c r="E940" s="41"/>
      <c r="F940" s="219" t="s">
        <v>1932</v>
      </c>
      <c r="G940" s="41"/>
      <c r="H940" s="41"/>
      <c r="I940" s="220"/>
      <c r="J940" s="41"/>
      <c r="K940" s="41"/>
      <c r="L940" s="45"/>
      <c r="M940" s="221"/>
      <c r="N940" s="222"/>
      <c r="O940" s="85"/>
      <c r="P940" s="85"/>
      <c r="Q940" s="85"/>
      <c r="R940" s="85"/>
      <c r="S940" s="85"/>
      <c r="T940" s="86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T940" s="18" t="s">
        <v>155</v>
      </c>
      <c r="AU940" s="18" t="s">
        <v>86</v>
      </c>
    </row>
    <row r="941" spans="1:65" s="2" customFormat="1" ht="16.5" customHeight="1">
      <c r="A941" s="39"/>
      <c r="B941" s="40"/>
      <c r="C941" s="249" t="s">
        <v>1934</v>
      </c>
      <c r="D941" s="249" t="s">
        <v>252</v>
      </c>
      <c r="E941" s="250" t="s">
        <v>1935</v>
      </c>
      <c r="F941" s="251" t="s">
        <v>1936</v>
      </c>
      <c r="G941" s="252" t="s">
        <v>154</v>
      </c>
      <c r="H941" s="253">
        <v>1</v>
      </c>
      <c r="I941" s="254"/>
      <c r="J941" s="255">
        <f>ROUND(I941*H941,2)</f>
        <v>0</v>
      </c>
      <c r="K941" s="251" t="s">
        <v>37</v>
      </c>
      <c r="L941" s="256"/>
      <c r="M941" s="257" t="s">
        <v>37</v>
      </c>
      <c r="N941" s="258" t="s">
        <v>50</v>
      </c>
      <c r="O941" s="85"/>
      <c r="P941" s="214">
        <f>O941*H941</f>
        <v>0</v>
      </c>
      <c r="Q941" s="214">
        <v>0</v>
      </c>
      <c r="R941" s="214">
        <f>Q941*H941</f>
        <v>0</v>
      </c>
      <c r="S941" s="214">
        <v>0</v>
      </c>
      <c r="T941" s="215">
        <f>S941*H941</f>
        <v>0</v>
      </c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R941" s="216" t="s">
        <v>164</v>
      </c>
      <c r="AT941" s="216" t="s">
        <v>252</v>
      </c>
      <c r="AU941" s="216" t="s">
        <v>86</v>
      </c>
      <c r="AY941" s="18" t="s">
        <v>149</v>
      </c>
      <c r="BE941" s="217">
        <f>IF(N941="základní",J941,0)</f>
        <v>0</v>
      </c>
      <c r="BF941" s="217">
        <f>IF(N941="snížená",J941,0)</f>
        <v>0</v>
      </c>
      <c r="BG941" s="217">
        <f>IF(N941="zákl. přenesená",J941,0)</f>
        <v>0</v>
      </c>
      <c r="BH941" s="217">
        <f>IF(N941="sníž. přenesená",J941,0)</f>
        <v>0</v>
      </c>
      <c r="BI941" s="217">
        <f>IF(N941="nulová",J941,0)</f>
        <v>0</v>
      </c>
      <c r="BJ941" s="18" t="s">
        <v>148</v>
      </c>
      <c r="BK941" s="217">
        <f>ROUND(I941*H941,2)</f>
        <v>0</v>
      </c>
      <c r="BL941" s="18" t="s">
        <v>148</v>
      </c>
      <c r="BM941" s="216" t="s">
        <v>1937</v>
      </c>
    </row>
    <row r="942" spans="1:47" s="2" customFormat="1" ht="12">
      <c r="A942" s="39"/>
      <c r="B942" s="40"/>
      <c r="C942" s="41"/>
      <c r="D942" s="218" t="s">
        <v>155</v>
      </c>
      <c r="E942" s="41"/>
      <c r="F942" s="219" t="s">
        <v>1936</v>
      </c>
      <c r="G942" s="41"/>
      <c r="H942" s="41"/>
      <c r="I942" s="220"/>
      <c r="J942" s="41"/>
      <c r="K942" s="41"/>
      <c r="L942" s="45"/>
      <c r="M942" s="221"/>
      <c r="N942" s="222"/>
      <c r="O942" s="85"/>
      <c r="P942" s="85"/>
      <c r="Q942" s="85"/>
      <c r="R942" s="85"/>
      <c r="S942" s="85"/>
      <c r="T942" s="86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T942" s="18" t="s">
        <v>155</v>
      </c>
      <c r="AU942" s="18" t="s">
        <v>86</v>
      </c>
    </row>
    <row r="943" spans="1:65" s="2" customFormat="1" ht="16.5" customHeight="1">
      <c r="A943" s="39"/>
      <c r="B943" s="40"/>
      <c r="C943" s="249" t="s">
        <v>1402</v>
      </c>
      <c r="D943" s="249" t="s">
        <v>252</v>
      </c>
      <c r="E943" s="250" t="s">
        <v>1938</v>
      </c>
      <c r="F943" s="251" t="s">
        <v>1939</v>
      </c>
      <c r="G943" s="252" t="s">
        <v>232</v>
      </c>
      <c r="H943" s="253">
        <v>4</v>
      </c>
      <c r="I943" s="254"/>
      <c r="J943" s="255">
        <f>ROUND(I943*H943,2)</f>
        <v>0</v>
      </c>
      <c r="K943" s="251" t="s">
        <v>37</v>
      </c>
      <c r="L943" s="256"/>
      <c r="M943" s="257" t="s">
        <v>37</v>
      </c>
      <c r="N943" s="258" t="s">
        <v>50</v>
      </c>
      <c r="O943" s="85"/>
      <c r="P943" s="214">
        <f>O943*H943</f>
        <v>0</v>
      </c>
      <c r="Q943" s="214">
        <v>0</v>
      </c>
      <c r="R943" s="214">
        <f>Q943*H943</f>
        <v>0</v>
      </c>
      <c r="S943" s="214">
        <v>0</v>
      </c>
      <c r="T943" s="215">
        <f>S943*H943</f>
        <v>0</v>
      </c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R943" s="216" t="s">
        <v>164</v>
      </c>
      <c r="AT943" s="216" t="s">
        <v>252</v>
      </c>
      <c r="AU943" s="216" t="s">
        <v>86</v>
      </c>
      <c r="AY943" s="18" t="s">
        <v>149</v>
      </c>
      <c r="BE943" s="217">
        <f>IF(N943="základní",J943,0)</f>
        <v>0</v>
      </c>
      <c r="BF943" s="217">
        <f>IF(N943="snížená",J943,0)</f>
        <v>0</v>
      </c>
      <c r="BG943" s="217">
        <f>IF(N943="zákl. přenesená",J943,0)</f>
        <v>0</v>
      </c>
      <c r="BH943" s="217">
        <f>IF(N943="sníž. přenesená",J943,0)</f>
        <v>0</v>
      </c>
      <c r="BI943" s="217">
        <f>IF(N943="nulová",J943,0)</f>
        <v>0</v>
      </c>
      <c r="BJ943" s="18" t="s">
        <v>148</v>
      </c>
      <c r="BK943" s="217">
        <f>ROUND(I943*H943,2)</f>
        <v>0</v>
      </c>
      <c r="BL943" s="18" t="s">
        <v>148</v>
      </c>
      <c r="BM943" s="216" t="s">
        <v>1940</v>
      </c>
    </row>
    <row r="944" spans="1:47" s="2" customFormat="1" ht="12">
      <c r="A944" s="39"/>
      <c r="B944" s="40"/>
      <c r="C944" s="41"/>
      <c r="D944" s="218" t="s">
        <v>155</v>
      </c>
      <c r="E944" s="41"/>
      <c r="F944" s="219" t="s">
        <v>1939</v>
      </c>
      <c r="G944" s="41"/>
      <c r="H944" s="41"/>
      <c r="I944" s="220"/>
      <c r="J944" s="41"/>
      <c r="K944" s="41"/>
      <c r="L944" s="45"/>
      <c r="M944" s="221"/>
      <c r="N944" s="222"/>
      <c r="O944" s="85"/>
      <c r="P944" s="85"/>
      <c r="Q944" s="85"/>
      <c r="R944" s="85"/>
      <c r="S944" s="85"/>
      <c r="T944" s="86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T944" s="18" t="s">
        <v>155</v>
      </c>
      <c r="AU944" s="18" t="s">
        <v>86</v>
      </c>
    </row>
    <row r="945" spans="1:65" s="2" customFormat="1" ht="16.5" customHeight="1">
      <c r="A945" s="39"/>
      <c r="B945" s="40"/>
      <c r="C945" s="249" t="s">
        <v>1941</v>
      </c>
      <c r="D945" s="249" t="s">
        <v>252</v>
      </c>
      <c r="E945" s="250" t="s">
        <v>1942</v>
      </c>
      <c r="F945" s="251" t="s">
        <v>1943</v>
      </c>
      <c r="G945" s="252" t="s">
        <v>154</v>
      </c>
      <c r="H945" s="253">
        <v>1</v>
      </c>
      <c r="I945" s="254"/>
      <c r="J945" s="255">
        <f>ROUND(I945*H945,2)</f>
        <v>0</v>
      </c>
      <c r="K945" s="251" t="s">
        <v>37</v>
      </c>
      <c r="L945" s="256"/>
      <c r="M945" s="257" t="s">
        <v>37</v>
      </c>
      <c r="N945" s="258" t="s">
        <v>50</v>
      </c>
      <c r="O945" s="85"/>
      <c r="P945" s="214">
        <f>O945*H945</f>
        <v>0</v>
      </c>
      <c r="Q945" s="214">
        <v>0</v>
      </c>
      <c r="R945" s="214">
        <f>Q945*H945</f>
        <v>0</v>
      </c>
      <c r="S945" s="214">
        <v>0</v>
      </c>
      <c r="T945" s="215">
        <f>S945*H945</f>
        <v>0</v>
      </c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R945" s="216" t="s">
        <v>164</v>
      </c>
      <c r="AT945" s="216" t="s">
        <v>252</v>
      </c>
      <c r="AU945" s="216" t="s">
        <v>86</v>
      </c>
      <c r="AY945" s="18" t="s">
        <v>149</v>
      </c>
      <c r="BE945" s="217">
        <f>IF(N945="základní",J945,0)</f>
        <v>0</v>
      </c>
      <c r="BF945" s="217">
        <f>IF(N945="snížená",J945,0)</f>
        <v>0</v>
      </c>
      <c r="BG945" s="217">
        <f>IF(N945="zákl. přenesená",J945,0)</f>
        <v>0</v>
      </c>
      <c r="BH945" s="217">
        <f>IF(N945="sníž. přenesená",J945,0)</f>
        <v>0</v>
      </c>
      <c r="BI945" s="217">
        <f>IF(N945="nulová",J945,0)</f>
        <v>0</v>
      </c>
      <c r="BJ945" s="18" t="s">
        <v>148</v>
      </c>
      <c r="BK945" s="217">
        <f>ROUND(I945*H945,2)</f>
        <v>0</v>
      </c>
      <c r="BL945" s="18" t="s">
        <v>148</v>
      </c>
      <c r="BM945" s="216" t="s">
        <v>1944</v>
      </c>
    </row>
    <row r="946" spans="1:47" s="2" customFormat="1" ht="12">
      <c r="A946" s="39"/>
      <c r="B946" s="40"/>
      <c r="C946" s="41"/>
      <c r="D946" s="218" t="s">
        <v>155</v>
      </c>
      <c r="E946" s="41"/>
      <c r="F946" s="219" t="s">
        <v>1943</v>
      </c>
      <c r="G946" s="41"/>
      <c r="H946" s="41"/>
      <c r="I946" s="220"/>
      <c r="J946" s="41"/>
      <c r="K946" s="41"/>
      <c r="L946" s="45"/>
      <c r="M946" s="221"/>
      <c r="N946" s="222"/>
      <c r="O946" s="85"/>
      <c r="P946" s="85"/>
      <c r="Q946" s="85"/>
      <c r="R946" s="85"/>
      <c r="S946" s="85"/>
      <c r="T946" s="86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T946" s="18" t="s">
        <v>155</v>
      </c>
      <c r="AU946" s="18" t="s">
        <v>86</v>
      </c>
    </row>
    <row r="947" spans="1:65" s="2" customFormat="1" ht="16.5" customHeight="1">
      <c r="A947" s="39"/>
      <c r="B947" s="40"/>
      <c r="C947" s="249" t="s">
        <v>1405</v>
      </c>
      <c r="D947" s="249" t="s">
        <v>252</v>
      </c>
      <c r="E947" s="250" t="s">
        <v>1945</v>
      </c>
      <c r="F947" s="251" t="s">
        <v>1946</v>
      </c>
      <c r="G947" s="252" t="s">
        <v>232</v>
      </c>
      <c r="H947" s="253">
        <v>1</v>
      </c>
      <c r="I947" s="254"/>
      <c r="J947" s="255">
        <f>ROUND(I947*H947,2)</f>
        <v>0</v>
      </c>
      <c r="K947" s="251" t="s">
        <v>37</v>
      </c>
      <c r="L947" s="256"/>
      <c r="M947" s="257" t="s">
        <v>37</v>
      </c>
      <c r="N947" s="258" t="s">
        <v>50</v>
      </c>
      <c r="O947" s="85"/>
      <c r="P947" s="214">
        <f>O947*H947</f>
        <v>0</v>
      </c>
      <c r="Q947" s="214">
        <v>0</v>
      </c>
      <c r="R947" s="214">
        <f>Q947*H947</f>
        <v>0</v>
      </c>
      <c r="S947" s="214">
        <v>0</v>
      </c>
      <c r="T947" s="215">
        <f>S947*H947</f>
        <v>0</v>
      </c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R947" s="216" t="s">
        <v>164</v>
      </c>
      <c r="AT947" s="216" t="s">
        <v>252</v>
      </c>
      <c r="AU947" s="216" t="s">
        <v>86</v>
      </c>
      <c r="AY947" s="18" t="s">
        <v>149</v>
      </c>
      <c r="BE947" s="217">
        <f>IF(N947="základní",J947,0)</f>
        <v>0</v>
      </c>
      <c r="BF947" s="217">
        <f>IF(N947="snížená",J947,0)</f>
        <v>0</v>
      </c>
      <c r="BG947" s="217">
        <f>IF(N947="zákl. přenesená",J947,0)</f>
        <v>0</v>
      </c>
      <c r="BH947" s="217">
        <f>IF(N947="sníž. přenesená",J947,0)</f>
        <v>0</v>
      </c>
      <c r="BI947" s="217">
        <f>IF(N947="nulová",J947,0)</f>
        <v>0</v>
      </c>
      <c r="BJ947" s="18" t="s">
        <v>148</v>
      </c>
      <c r="BK947" s="217">
        <f>ROUND(I947*H947,2)</f>
        <v>0</v>
      </c>
      <c r="BL947" s="18" t="s">
        <v>148</v>
      </c>
      <c r="BM947" s="216" t="s">
        <v>1947</v>
      </c>
    </row>
    <row r="948" spans="1:47" s="2" customFormat="1" ht="12">
      <c r="A948" s="39"/>
      <c r="B948" s="40"/>
      <c r="C948" s="41"/>
      <c r="D948" s="218" t="s">
        <v>155</v>
      </c>
      <c r="E948" s="41"/>
      <c r="F948" s="219" t="s">
        <v>1946</v>
      </c>
      <c r="G948" s="41"/>
      <c r="H948" s="41"/>
      <c r="I948" s="220"/>
      <c r="J948" s="41"/>
      <c r="K948" s="41"/>
      <c r="L948" s="45"/>
      <c r="M948" s="221"/>
      <c r="N948" s="222"/>
      <c r="O948" s="85"/>
      <c r="P948" s="85"/>
      <c r="Q948" s="85"/>
      <c r="R948" s="85"/>
      <c r="S948" s="85"/>
      <c r="T948" s="86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T948" s="18" t="s">
        <v>155</v>
      </c>
      <c r="AU948" s="18" t="s">
        <v>86</v>
      </c>
    </row>
    <row r="949" spans="1:65" s="2" customFormat="1" ht="16.5" customHeight="1">
      <c r="A949" s="39"/>
      <c r="B949" s="40"/>
      <c r="C949" s="249" t="s">
        <v>1948</v>
      </c>
      <c r="D949" s="249" t="s">
        <v>252</v>
      </c>
      <c r="E949" s="250" t="s">
        <v>1949</v>
      </c>
      <c r="F949" s="251" t="s">
        <v>1950</v>
      </c>
      <c r="G949" s="252" t="s">
        <v>232</v>
      </c>
      <c r="H949" s="253">
        <v>4</v>
      </c>
      <c r="I949" s="254"/>
      <c r="J949" s="255">
        <f>ROUND(I949*H949,2)</f>
        <v>0</v>
      </c>
      <c r="K949" s="251" t="s">
        <v>37</v>
      </c>
      <c r="L949" s="256"/>
      <c r="M949" s="257" t="s">
        <v>37</v>
      </c>
      <c r="N949" s="258" t="s">
        <v>50</v>
      </c>
      <c r="O949" s="85"/>
      <c r="P949" s="214">
        <f>O949*H949</f>
        <v>0</v>
      </c>
      <c r="Q949" s="214">
        <v>0</v>
      </c>
      <c r="R949" s="214">
        <f>Q949*H949</f>
        <v>0</v>
      </c>
      <c r="S949" s="214">
        <v>0</v>
      </c>
      <c r="T949" s="215">
        <f>S949*H949</f>
        <v>0</v>
      </c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R949" s="216" t="s">
        <v>164</v>
      </c>
      <c r="AT949" s="216" t="s">
        <v>252</v>
      </c>
      <c r="AU949" s="216" t="s">
        <v>86</v>
      </c>
      <c r="AY949" s="18" t="s">
        <v>149</v>
      </c>
      <c r="BE949" s="217">
        <f>IF(N949="základní",J949,0)</f>
        <v>0</v>
      </c>
      <c r="BF949" s="217">
        <f>IF(N949="snížená",J949,0)</f>
        <v>0</v>
      </c>
      <c r="BG949" s="217">
        <f>IF(N949="zákl. přenesená",J949,0)</f>
        <v>0</v>
      </c>
      <c r="BH949" s="217">
        <f>IF(N949="sníž. přenesená",J949,0)</f>
        <v>0</v>
      </c>
      <c r="BI949" s="217">
        <f>IF(N949="nulová",J949,0)</f>
        <v>0</v>
      </c>
      <c r="BJ949" s="18" t="s">
        <v>148</v>
      </c>
      <c r="BK949" s="217">
        <f>ROUND(I949*H949,2)</f>
        <v>0</v>
      </c>
      <c r="BL949" s="18" t="s">
        <v>148</v>
      </c>
      <c r="BM949" s="216" t="s">
        <v>1951</v>
      </c>
    </row>
    <row r="950" spans="1:47" s="2" customFormat="1" ht="12">
      <c r="A950" s="39"/>
      <c r="B950" s="40"/>
      <c r="C950" s="41"/>
      <c r="D950" s="218" t="s">
        <v>155</v>
      </c>
      <c r="E950" s="41"/>
      <c r="F950" s="219" t="s">
        <v>1950</v>
      </c>
      <c r="G950" s="41"/>
      <c r="H950" s="41"/>
      <c r="I950" s="220"/>
      <c r="J950" s="41"/>
      <c r="K950" s="41"/>
      <c r="L950" s="45"/>
      <c r="M950" s="221"/>
      <c r="N950" s="222"/>
      <c r="O950" s="85"/>
      <c r="P950" s="85"/>
      <c r="Q950" s="85"/>
      <c r="R950" s="85"/>
      <c r="S950" s="85"/>
      <c r="T950" s="86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T950" s="18" t="s">
        <v>155</v>
      </c>
      <c r="AU950" s="18" t="s">
        <v>86</v>
      </c>
    </row>
    <row r="951" spans="1:65" s="2" customFormat="1" ht="16.5" customHeight="1">
      <c r="A951" s="39"/>
      <c r="B951" s="40"/>
      <c r="C951" s="249" t="s">
        <v>1409</v>
      </c>
      <c r="D951" s="249" t="s">
        <v>252</v>
      </c>
      <c r="E951" s="250" t="s">
        <v>1952</v>
      </c>
      <c r="F951" s="251" t="s">
        <v>1953</v>
      </c>
      <c r="G951" s="252" t="s">
        <v>232</v>
      </c>
      <c r="H951" s="253">
        <v>1</v>
      </c>
      <c r="I951" s="254"/>
      <c r="J951" s="255">
        <f>ROUND(I951*H951,2)</f>
        <v>0</v>
      </c>
      <c r="K951" s="251" t="s">
        <v>37</v>
      </c>
      <c r="L951" s="256"/>
      <c r="M951" s="257" t="s">
        <v>37</v>
      </c>
      <c r="N951" s="258" t="s">
        <v>50</v>
      </c>
      <c r="O951" s="85"/>
      <c r="P951" s="214">
        <f>O951*H951</f>
        <v>0</v>
      </c>
      <c r="Q951" s="214">
        <v>0</v>
      </c>
      <c r="R951" s="214">
        <f>Q951*H951</f>
        <v>0</v>
      </c>
      <c r="S951" s="214">
        <v>0</v>
      </c>
      <c r="T951" s="215">
        <f>S951*H951</f>
        <v>0</v>
      </c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R951" s="216" t="s">
        <v>164</v>
      </c>
      <c r="AT951" s="216" t="s">
        <v>252</v>
      </c>
      <c r="AU951" s="216" t="s">
        <v>86</v>
      </c>
      <c r="AY951" s="18" t="s">
        <v>149</v>
      </c>
      <c r="BE951" s="217">
        <f>IF(N951="základní",J951,0)</f>
        <v>0</v>
      </c>
      <c r="BF951" s="217">
        <f>IF(N951="snížená",J951,0)</f>
        <v>0</v>
      </c>
      <c r="BG951" s="217">
        <f>IF(N951="zákl. přenesená",J951,0)</f>
        <v>0</v>
      </c>
      <c r="BH951" s="217">
        <f>IF(N951="sníž. přenesená",J951,0)</f>
        <v>0</v>
      </c>
      <c r="BI951" s="217">
        <f>IF(N951="nulová",J951,0)</f>
        <v>0</v>
      </c>
      <c r="BJ951" s="18" t="s">
        <v>148</v>
      </c>
      <c r="BK951" s="217">
        <f>ROUND(I951*H951,2)</f>
        <v>0</v>
      </c>
      <c r="BL951" s="18" t="s">
        <v>148</v>
      </c>
      <c r="BM951" s="216" t="s">
        <v>1954</v>
      </c>
    </row>
    <row r="952" spans="1:47" s="2" customFormat="1" ht="12">
      <c r="A952" s="39"/>
      <c r="B952" s="40"/>
      <c r="C952" s="41"/>
      <c r="D952" s="218" t="s">
        <v>155</v>
      </c>
      <c r="E952" s="41"/>
      <c r="F952" s="219" t="s">
        <v>1953</v>
      </c>
      <c r="G952" s="41"/>
      <c r="H952" s="41"/>
      <c r="I952" s="220"/>
      <c r="J952" s="41"/>
      <c r="K952" s="41"/>
      <c r="L952" s="45"/>
      <c r="M952" s="221"/>
      <c r="N952" s="222"/>
      <c r="O952" s="85"/>
      <c r="P952" s="85"/>
      <c r="Q952" s="85"/>
      <c r="R952" s="85"/>
      <c r="S952" s="85"/>
      <c r="T952" s="86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T952" s="18" t="s">
        <v>155</v>
      </c>
      <c r="AU952" s="18" t="s">
        <v>86</v>
      </c>
    </row>
    <row r="953" spans="1:65" s="2" customFormat="1" ht="16.5" customHeight="1">
      <c r="A953" s="39"/>
      <c r="B953" s="40"/>
      <c r="C953" s="249" t="s">
        <v>1955</v>
      </c>
      <c r="D953" s="249" t="s">
        <v>252</v>
      </c>
      <c r="E953" s="250" t="s">
        <v>1956</v>
      </c>
      <c r="F953" s="251" t="s">
        <v>1957</v>
      </c>
      <c r="G953" s="252" t="s">
        <v>232</v>
      </c>
      <c r="H953" s="253">
        <v>1</v>
      </c>
      <c r="I953" s="254"/>
      <c r="J953" s="255">
        <f>ROUND(I953*H953,2)</f>
        <v>0</v>
      </c>
      <c r="K953" s="251" t="s">
        <v>37</v>
      </c>
      <c r="L953" s="256"/>
      <c r="M953" s="257" t="s">
        <v>37</v>
      </c>
      <c r="N953" s="258" t="s">
        <v>50</v>
      </c>
      <c r="O953" s="85"/>
      <c r="P953" s="214">
        <f>O953*H953</f>
        <v>0</v>
      </c>
      <c r="Q953" s="214">
        <v>0</v>
      </c>
      <c r="R953" s="214">
        <f>Q953*H953</f>
        <v>0</v>
      </c>
      <c r="S953" s="214">
        <v>0</v>
      </c>
      <c r="T953" s="215">
        <f>S953*H953</f>
        <v>0</v>
      </c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R953" s="216" t="s">
        <v>164</v>
      </c>
      <c r="AT953" s="216" t="s">
        <v>252</v>
      </c>
      <c r="AU953" s="216" t="s">
        <v>86</v>
      </c>
      <c r="AY953" s="18" t="s">
        <v>149</v>
      </c>
      <c r="BE953" s="217">
        <f>IF(N953="základní",J953,0)</f>
        <v>0</v>
      </c>
      <c r="BF953" s="217">
        <f>IF(N953="snížená",J953,0)</f>
        <v>0</v>
      </c>
      <c r="BG953" s="217">
        <f>IF(N953="zákl. přenesená",J953,0)</f>
        <v>0</v>
      </c>
      <c r="BH953" s="217">
        <f>IF(N953="sníž. přenesená",J953,0)</f>
        <v>0</v>
      </c>
      <c r="BI953" s="217">
        <f>IF(N953="nulová",J953,0)</f>
        <v>0</v>
      </c>
      <c r="BJ953" s="18" t="s">
        <v>148</v>
      </c>
      <c r="BK953" s="217">
        <f>ROUND(I953*H953,2)</f>
        <v>0</v>
      </c>
      <c r="BL953" s="18" t="s">
        <v>148</v>
      </c>
      <c r="BM953" s="216" t="s">
        <v>1958</v>
      </c>
    </row>
    <row r="954" spans="1:47" s="2" customFormat="1" ht="12">
      <c r="A954" s="39"/>
      <c r="B954" s="40"/>
      <c r="C954" s="41"/>
      <c r="D954" s="218" t="s">
        <v>155</v>
      </c>
      <c r="E954" s="41"/>
      <c r="F954" s="219" t="s">
        <v>1957</v>
      </c>
      <c r="G954" s="41"/>
      <c r="H954" s="41"/>
      <c r="I954" s="220"/>
      <c r="J954" s="41"/>
      <c r="K954" s="41"/>
      <c r="L954" s="45"/>
      <c r="M954" s="221"/>
      <c r="N954" s="222"/>
      <c r="O954" s="85"/>
      <c r="P954" s="85"/>
      <c r="Q954" s="85"/>
      <c r="R954" s="85"/>
      <c r="S954" s="85"/>
      <c r="T954" s="86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T954" s="18" t="s">
        <v>155</v>
      </c>
      <c r="AU954" s="18" t="s">
        <v>86</v>
      </c>
    </row>
    <row r="955" spans="1:65" s="2" customFormat="1" ht="16.5" customHeight="1">
      <c r="A955" s="39"/>
      <c r="B955" s="40"/>
      <c r="C955" s="249" t="s">
        <v>1412</v>
      </c>
      <c r="D955" s="249" t="s">
        <v>252</v>
      </c>
      <c r="E955" s="250" t="s">
        <v>1959</v>
      </c>
      <c r="F955" s="251" t="s">
        <v>1960</v>
      </c>
      <c r="G955" s="252" t="s">
        <v>232</v>
      </c>
      <c r="H955" s="253">
        <v>4</v>
      </c>
      <c r="I955" s="254"/>
      <c r="J955" s="255">
        <f>ROUND(I955*H955,2)</f>
        <v>0</v>
      </c>
      <c r="K955" s="251" t="s">
        <v>37</v>
      </c>
      <c r="L955" s="256"/>
      <c r="M955" s="257" t="s">
        <v>37</v>
      </c>
      <c r="N955" s="258" t="s">
        <v>50</v>
      </c>
      <c r="O955" s="85"/>
      <c r="P955" s="214">
        <f>O955*H955</f>
        <v>0</v>
      </c>
      <c r="Q955" s="214">
        <v>0</v>
      </c>
      <c r="R955" s="214">
        <f>Q955*H955</f>
        <v>0</v>
      </c>
      <c r="S955" s="214">
        <v>0</v>
      </c>
      <c r="T955" s="215">
        <f>S955*H955</f>
        <v>0</v>
      </c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R955" s="216" t="s">
        <v>164</v>
      </c>
      <c r="AT955" s="216" t="s">
        <v>252</v>
      </c>
      <c r="AU955" s="216" t="s">
        <v>86</v>
      </c>
      <c r="AY955" s="18" t="s">
        <v>149</v>
      </c>
      <c r="BE955" s="217">
        <f>IF(N955="základní",J955,0)</f>
        <v>0</v>
      </c>
      <c r="BF955" s="217">
        <f>IF(N955="snížená",J955,0)</f>
        <v>0</v>
      </c>
      <c r="BG955" s="217">
        <f>IF(N955="zákl. přenesená",J955,0)</f>
        <v>0</v>
      </c>
      <c r="BH955" s="217">
        <f>IF(N955="sníž. přenesená",J955,0)</f>
        <v>0</v>
      </c>
      <c r="BI955" s="217">
        <f>IF(N955="nulová",J955,0)</f>
        <v>0</v>
      </c>
      <c r="BJ955" s="18" t="s">
        <v>148</v>
      </c>
      <c r="BK955" s="217">
        <f>ROUND(I955*H955,2)</f>
        <v>0</v>
      </c>
      <c r="BL955" s="18" t="s">
        <v>148</v>
      </c>
      <c r="BM955" s="216" t="s">
        <v>1961</v>
      </c>
    </row>
    <row r="956" spans="1:47" s="2" customFormat="1" ht="12">
      <c r="A956" s="39"/>
      <c r="B956" s="40"/>
      <c r="C956" s="41"/>
      <c r="D956" s="218" t="s">
        <v>155</v>
      </c>
      <c r="E956" s="41"/>
      <c r="F956" s="219" t="s">
        <v>1960</v>
      </c>
      <c r="G956" s="41"/>
      <c r="H956" s="41"/>
      <c r="I956" s="220"/>
      <c r="J956" s="41"/>
      <c r="K956" s="41"/>
      <c r="L956" s="45"/>
      <c r="M956" s="221"/>
      <c r="N956" s="222"/>
      <c r="O956" s="85"/>
      <c r="P956" s="85"/>
      <c r="Q956" s="85"/>
      <c r="R956" s="85"/>
      <c r="S956" s="85"/>
      <c r="T956" s="86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T956" s="18" t="s">
        <v>155</v>
      </c>
      <c r="AU956" s="18" t="s">
        <v>86</v>
      </c>
    </row>
    <row r="957" spans="1:65" s="2" customFormat="1" ht="16.5" customHeight="1">
      <c r="A957" s="39"/>
      <c r="B957" s="40"/>
      <c r="C957" s="249" t="s">
        <v>1962</v>
      </c>
      <c r="D957" s="249" t="s">
        <v>252</v>
      </c>
      <c r="E957" s="250" t="s">
        <v>1963</v>
      </c>
      <c r="F957" s="251" t="s">
        <v>1964</v>
      </c>
      <c r="G957" s="252" t="s">
        <v>232</v>
      </c>
      <c r="H957" s="253">
        <v>4</v>
      </c>
      <c r="I957" s="254"/>
      <c r="J957" s="255">
        <f>ROUND(I957*H957,2)</f>
        <v>0</v>
      </c>
      <c r="K957" s="251" t="s">
        <v>37</v>
      </c>
      <c r="L957" s="256"/>
      <c r="M957" s="257" t="s">
        <v>37</v>
      </c>
      <c r="N957" s="258" t="s">
        <v>50</v>
      </c>
      <c r="O957" s="85"/>
      <c r="P957" s="214">
        <f>O957*H957</f>
        <v>0</v>
      </c>
      <c r="Q957" s="214">
        <v>0</v>
      </c>
      <c r="R957" s="214">
        <f>Q957*H957</f>
        <v>0</v>
      </c>
      <c r="S957" s="214">
        <v>0</v>
      </c>
      <c r="T957" s="215">
        <f>S957*H957</f>
        <v>0</v>
      </c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R957" s="216" t="s">
        <v>164</v>
      </c>
      <c r="AT957" s="216" t="s">
        <v>252</v>
      </c>
      <c r="AU957" s="216" t="s">
        <v>86</v>
      </c>
      <c r="AY957" s="18" t="s">
        <v>149</v>
      </c>
      <c r="BE957" s="217">
        <f>IF(N957="základní",J957,0)</f>
        <v>0</v>
      </c>
      <c r="BF957" s="217">
        <f>IF(N957="snížená",J957,0)</f>
        <v>0</v>
      </c>
      <c r="BG957" s="217">
        <f>IF(N957="zákl. přenesená",J957,0)</f>
        <v>0</v>
      </c>
      <c r="BH957" s="217">
        <f>IF(N957="sníž. přenesená",J957,0)</f>
        <v>0</v>
      </c>
      <c r="BI957" s="217">
        <f>IF(N957="nulová",J957,0)</f>
        <v>0</v>
      </c>
      <c r="BJ957" s="18" t="s">
        <v>148</v>
      </c>
      <c r="BK957" s="217">
        <f>ROUND(I957*H957,2)</f>
        <v>0</v>
      </c>
      <c r="BL957" s="18" t="s">
        <v>148</v>
      </c>
      <c r="BM957" s="216" t="s">
        <v>1965</v>
      </c>
    </row>
    <row r="958" spans="1:47" s="2" customFormat="1" ht="12">
      <c r="A958" s="39"/>
      <c r="B958" s="40"/>
      <c r="C958" s="41"/>
      <c r="D958" s="218" t="s">
        <v>155</v>
      </c>
      <c r="E958" s="41"/>
      <c r="F958" s="219" t="s">
        <v>1964</v>
      </c>
      <c r="G958" s="41"/>
      <c r="H958" s="41"/>
      <c r="I958" s="220"/>
      <c r="J958" s="41"/>
      <c r="K958" s="41"/>
      <c r="L958" s="45"/>
      <c r="M958" s="221"/>
      <c r="N958" s="222"/>
      <c r="O958" s="85"/>
      <c r="P958" s="85"/>
      <c r="Q958" s="85"/>
      <c r="R958" s="85"/>
      <c r="S958" s="85"/>
      <c r="T958" s="86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T958" s="18" t="s">
        <v>155</v>
      </c>
      <c r="AU958" s="18" t="s">
        <v>86</v>
      </c>
    </row>
    <row r="959" spans="1:65" s="2" customFormat="1" ht="16.5" customHeight="1">
      <c r="A959" s="39"/>
      <c r="B959" s="40"/>
      <c r="C959" s="249" t="s">
        <v>1416</v>
      </c>
      <c r="D959" s="249" t="s">
        <v>252</v>
      </c>
      <c r="E959" s="250" t="s">
        <v>1966</v>
      </c>
      <c r="F959" s="251" t="s">
        <v>1967</v>
      </c>
      <c r="G959" s="252" t="s">
        <v>320</v>
      </c>
      <c r="H959" s="253">
        <v>1</v>
      </c>
      <c r="I959" s="254"/>
      <c r="J959" s="255">
        <f>ROUND(I959*H959,2)</f>
        <v>0</v>
      </c>
      <c r="K959" s="251" t="s">
        <v>37</v>
      </c>
      <c r="L959" s="256"/>
      <c r="M959" s="257" t="s">
        <v>37</v>
      </c>
      <c r="N959" s="258" t="s">
        <v>50</v>
      </c>
      <c r="O959" s="85"/>
      <c r="P959" s="214">
        <f>O959*H959</f>
        <v>0</v>
      </c>
      <c r="Q959" s="214">
        <v>0</v>
      </c>
      <c r="R959" s="214">
        <f>Q959*H959</f>
        <v>0</v>
      </c>
      <c r="S959" s="214">
        <v>0</v>
      </c>
      <c r="T959" s="215">
        <f>S959*H959</f>
        <v>0</v>
      </c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R959" s="216" t="s">
        <v>164</v>
      </c>
      <c r="AT959" s="216" t="s">
        <v>252</v>
      </c>
      <c r="AU959" s="216" t="s">
        <v>86</v>
      </c>
      <c r="AY959" s="18" t="s">
        <v>149</v>
      </c>
      <c r="BE959" s="217">
        <f>IF(N959="základní",J959,0)</f>
        <v>0</v>
      </c>
      <c r="BF959" s="217">
        <f>IF(N959="snížená",J959,0)</f>
        <v>0</v>
      </c>
      <c r="BG959" s="217">
        <f>IF(N959="zákl. přenesená",J959,0)</f>
        <v>0</v>
      </c>
      <c r="BH959" s="217">
        <f>IF(N959="sníž. přenesená",J959,0)</f>
        <v>0</v>
      </c>
      <c r="BI959" s="217">
        <f>IF(N959="nulová",J959,0)</f>
        <v>0</v>
      </c>
      <c r="BJ959" s="18" t="s">
        <v>148</v>
      </c>
      <c r="BK959" s="217">
        <f>ROUND(I959*H959,2)</f>
        <v>0</v>
      </c>
      <c r="BL959" s="18" t="s">
        <v>148</v>
      </c>
      <c r="BM959" s="216" t="s">
        <v>1968</v>
      </c>
    </row>
    <row r="960" spans="1:47" s="2" customFormat="1" ht="12">
      <c r="A960" s="39"/>
      <c r="B960" s="40"/>
      <c r="C960" s="41"/>
      <c r="D960" s="218" t="s">
        <v>155</v>
      </c>
      <c r="E960" s="41"/>
      <c r="F960" s="219" t="s">
        <v>1967</v>
      </c>
      <c r="G960" s="41"/>
      <c r="H960" s="41"/>
      <c r="I960" s="220"/>
      <c r="J960" s="41"/>
      <c r="K960" s="41"/>
      <c r="L960" s="45"/>
      <c r="M960" s="221"/>
      <c r="N960" s="222"/>
      <c r="O960" s="85"/>
      <c r="P960" s="85"/>
      <c r="Q960" s="85"/>
      <c r="R960" s="85"/>
      <c r="S960" s="85"/>
      <c r="T960" s="86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T960" s="18" t="s">
        <v>155</v>
      </c>
      <c r="AU960" s="18" t="s">
        <v>86</v>
      </c>
    </row>
    <row r="961" spans="1:65" s="2" customFormat="1" ht="16.5" customHeight="1">
      <c r="A961" s="39"/>
      <c r="B961" s="40"/>
      <c r="C961" s="205" t="s">
        <v>1969</v>
      </c>
      <c r="D961" s="205" t="s">
        <v>151</v>
      </c>
      <c r="E961" s="206" t="s">
        <v>1970</v>
      </c>
      <c r="F961" s="207" t="s">
        <v>1971</v>
      </c>
      <c r="G961" s="208" t="s">
        <v>320</v>
      </c>
      <c r="H961" s="209">
        <v>1</v>
      </c>
      <c r="I961" s="210"/>
      <c r="J961" s="211">
        <f>ROUND(I961*H961,2)</f>
        <v>0</v>
      </c>
      <c r="K961" s="207" t="s">
        <v>37</v>
      </c>
      <c r="L961" s="45"/>
      <c r="M961" s="212" t="s">
        <v>37</v>
      </c>
      <c r="N961" s="213" t="s">
        <v>50</v>
      </c>
      <c r="O961" s="85"/>
      <c r="P961" s="214">
        <f>O961*H961</f>
        <v>0</v>
      </c>
      <c r="Q961" s="214">
        <v>0</v>
      </c>
      <c r="R961" s="214">
        <f>Q961*H961</f>
        <v>0</v>
      </c>
      <c r="S961" s="214">
        <v>0</v>
      </c>
      <c r="T961" s="215">
        <f>S961*H961</f>
        <v>0</v>
      </c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R961" s="216" t="s">
        <v>148</v>
      </c>
      <c r="AT961" s="216" t="s">
        <v>151</v>
      </c>
      <c r="AU961" s="216" t="s">
        <v>86</v>
      </c>
      <c r="AY961" s="18" t="s">
        <v>149</v>
      </c>
      <c r="BE961" s="217">
        <f>IF(N961="základní",J961,0)</f>
        <v>0</v>
      </c>
      <c r="BF961" s="217">
        <f>IF(N961="snížená",J961,0)</f>
        <v>0</v>
      </c>
      <c r="BG961" s="217">
        <f>IF(N961="zákl. přenesená",J961,0)</f>
        <v>0</v>
      </c>
      <c r="BH961" s="217">
        <f>IF(N961="sníž. přenesená",J961,0)</f>
        <v>0</v>
      </c>
      <c r="BI961" s="217">
        <f>IF(N961="nulová",J961,0)</f>
        <v>0</v>
      </c>
      <c r="BJ961" s="18" t="s">
        <v>148</v>
      </c>
      <c r="BK961" s="217">
        <f>ROUND(I961*H961,2)</f>
        <v>0</v>
      </c>
      <c r="BL961" s="18" t="s">
        <v>148</v>
      </c>
      <c r="BM961" s="216" t="s">
        <v>1972</v>
      </c>
    </row>
    <row r="962" spans="1:47" s="2" customFormat="1" ht="12">
      <c r="A962" s="39"/>
      <c r="B962" s="40"/>
      <c r="C962" s="41"/>
      <c r="D962" s="218" t="s">
        <v>155</v>
      </c>
      <c r="E962" s="41"/>
      <c r="F962" s="219" t="s">
        <v>1971</v>
      </c>
      <c r="G962" s="41"/>
      <c r="H962" s="41"/>
      <c r="I962" s="220"/>
      <c r="J962" s="41"/>
      <c r="K962" s="41"/>
      <c r="L962" s="45"/>
      <c r="M962" s="221"/>
      <c r="N962" s="222"/>
      <c r="O962" s="85"/>
      <c r="P962" s="85"/>
      <c r="Q962" s="85"/>
      <c r="R962" s="85"/>
      <c r="S962" s="85"/>
      <c r="T962" s="86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T962" s="18" t="s">
        <v>155</v>
      </c>
      <c r="AU962" s="18" t="s">
        <v>86</v>
      </c>
    </row>
    <row r="963" spans="1:63" s="12" customFormat="1" ht="22.8" customHeight="1">
      <c r="A963" s="12"/>
      <c r="B963" s="189"/>
      <c r="C963" s="190"/>
      <c r="D963" s="191" t="s">
        <v>76</v>
      </c>
      <c r="E963" s="203" t="s">
        <v>1973</v>
      </c>
      <c r="F963" s="203" t="s">
        <v>1974</v>
      </c>
      <c r="G963" s="190"/>
      <c r="H963" s="190"/>
      <c r="I963" s="193"/>
      <c r="J963" s="204">
        <f>BK963</f>
        <v>0</v>
      </c>
      <c r="K963" s="190"/>
      <c r="L963" s="195"/>
      <c r="M963" s="196"/>
      <c r="N963" s="197"/>
      <c r="O963" s="197"/>
      <c r="P963" s="198">
        <f>SUM(P964:P1023)</f>
        <v>0</v>
      </c>
      <c r="Q963" s="197"/>
      <c r="R963" s="198">
        <f>SUM(R964:R1023)</f>
        <v>0</v>
      </c>
      <c r="S963" s="197"/>
      <c r="T963" s="199">
        <f>SUM(T964:T1023)</f>
        <v>0</v>
      </c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R963" s="200" t="s">
        <v>21</v>
      </c>
      <c r="AT963" s="201" t="s">
        <v>76</v>
      </c>
      <c r="AU963" s="201" t="s">
        <v>21</v>
      </c>
      <c r="AY963" s="200" t="s">
        <v>149</v>
      </c>
      <c r="BK963" s="202">
        <f>SUM(BK964:BK1023)</f>
        <v>0</v>
      </c>
    </row>
    <row r="964" spans="1:65" s="2" customFormat="1" ht="16.5" customHeight="1">
      <c r="A964" s="39"/>
      <c r="B964" s="40"/>
      <c r="C964" s="249" t="s">
        <v>1419</v>
      </c>
      <c r="D964" s="249" t="s">
        <v>252</v>
      </c>
      <c r="E964" s="250" t="s">
        <v>1975</v>
      </c>
      <c r="F964" s="251" t="s">
        <v>1908</v>
      </c>
      <c r="G964" s="252" t="s">
        <v>154</v>
      </c>
      <c r="H964" s="253">
        <v>1</v>
      </c>
      <c r="I964" s="254"/>
      <c r="J964" s="255">
        <f>ROUND(I964*H964,2)</f>
        <v>0</v>
      </c>
      <c r="K964" s="251" t="s">
        <v>37</v>
      </c>
      <c r="L964" s="256"/>
      <c r="M964" s="257" t="s">
        <v>37</v>
      </c>
      <c r="N964" s="258" t="s">
        <v>50</v>
      </c>
      <c r="O964" s="85"/>
      <c r="P964" s="214">
        <f>O964*H964</f>
        <v>0</v>
      </c>
      <c r="Q964" s="214">
        <v>0</v>
      </c>
      <c r="R964" s="214">
        <f>Q964*H964</f>
        <v>0</v>
      </c>
      <c r="S964" s="214">
        <v>0</v>
      </c>
      <c r="T964" s="215">
        <f>S964*H964</f>
        <v>0</v>
      </c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R964" s="216" t="s">
        <v>164</v>
      </c>
      <c r="AT964" s="216" t="s">
        <v>252</v>
      </c>
      <c r="AU964" s="216" t="s">
        <v>86</v>
      </c>
      <c r="AY964" s="18" t="s">
        <v>149</v>
      </c>
      <c r="BE964" s="217">
        <f>IF(N964="základní",J964,0)</f>
        <v>0</v>
      </c>
      <c r="BF964" s="217">
        <f>IF(N964="snížená",J964,0)</f>
        <v>0</v>
      </c>
      <c r="BG964" s="217">
        <f>IF(N964="zákl. přenesená",J964,0)</f>
        <v>0</v>
      </c>
      <c r="BH964" s="217">
        <f>IF(N964="sníž. přenesená",J964,0)</f>
        <v>0</v>
      </c>
      <c r="BI964" s="217">
        <f>IF(N964="nulová",J964,0)</f>
        <v>0</v>
      </c>
      <c r="BJ964" s="18" t="s">
        <v>148</v>
      </c>
      <c r="BK964" s="217">
        <f>ROUND(I964*H964,2)</f>
        <v>0</v>
      </c>
      <c r="BL964" s="18" t="s">
        <v>148</v>
      </c>
      <c r="BM964" s="216" t="s">
        <v>1976</v>
      </c>
    </row>
    <row r="965" spans="1:47" s="2" customFormat="1" ht="12">
      <c r="A965" s="39"/>
      <c r="B965" s="40"/>
      <c r="C965" s="41"/>
      <c r="D965" s="218" t="s">
        <v>155</v>
      </c>
      <c r="E965" s="41"/>
      <c r="F965" s="219" t="s">
        <v>1908</v>
      </c>
      <c r="G965" s="41"/>
      <c r="H965" s="41"/>
      <c r="I965" s="220"/>
      <c r="J965" s="41"/>
      <c r="K965" s="41"/>
      <c r="L965" s="45"/>
      <c r="M965" s="221"/>
      <c r="N965" s="222"/>
      <c r="O965" s="85"/>
      <c r="P965" s="85"/>
      <c r="Q965" s="85"/>
      <c r="R965" s="85"/>
      <c r="S965" s="85"/>
      <c r="T965" s="86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T965" s="18" t="s">
        <v>155</v>
      </c>
      <c r="AU965" s="18" t="s">
        <v>86</v>
      </c>
    </row>
    <row r="966" spans="1:65" s="2" customFormat="1" ht="16.5" customHeight="1">
      <c r="A966" s="39"/>
      <c r="B966" s="40"/>
      <c r="C966" s="249" t="s">
        <v>1977</v>
      </c>
      <c r="D966" s="249" t="s">
        <v>252</v>
      </c>
      <c r="E966" s="250" t="s">
        <v>1978</v>
      </c>
      <c r="F966" s="251" t="s">
        <v>1979</v>
      </c>
      <c r="G966" s="252" t="s">
        <v>232</v>
      </c>
      <c r="H966" s="253">
        <v>1</v>
      </c>
      <c r="I966" s="254"/>
      <c r="J966" s="255">
        <f>ROUND(I966*H966,2)</f>
        <v>0</v>
      </c>
      <c r="K966" s="251" t="s">
        <v>37</v>
      </c>
      <c r="L966" s="256"/>
      <c r="M966" s="257" t="s">
        <v>37</v>
      </c>
      <c r="N966" s="258" t="s">
        <v>50</v>
      </c>
      <c r="O966" s="85"/>
      <c r="P966" s="214">
        <f>O966*H966</f>
        <v>0</v>
      </c>
      <c r="Q966" s="214">
        <v>0</v>
      </c>
      <c r="R966" s="214">
        <f>Q966*H966</f>
        <v>0</v>
      </c>
      <c r="S966" s="214">
        <v>0</v>
      </c>
      <c r="T966" s="215">
        <f>S966*H966</f>
        <v>0</v>
      </c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R966" s="216" t="s">
        <v>164</v>
      </c>
      <c r="AT966" s="216" t="s">
        <v>252</v>
      </c>
      <c r="AU966" s="216" t="s">
        <v>86</v>
      </c>
      <c r="AY966" s="18" t="s">
        <v>149</v>
      </c>
      <c r="BE966" s="217">
        <f>IF(N966="základní",J966,0)</f>
        <v>0</v>
      </c>
      <c r="BF966" s="217">
        <f>IF(N966="snížená",J966,0)</f>
        <v>0</v>
      </c>
      <c r="BG966" s="217">
        <f>IF(N966="zákl. přenesená",J966,0)</f>
        <v>0</v>
      </c>
      <c r="BH966" s="217">
        <f>IF(N966="sníž. přenesená",J966,0)</f>
        <v>0</v>
      </c>
      <c r="BI966" s="217">
        <f>IF(N966="nulová",J966,0)</f>
        <v>0</v>
      </c>
      <c r="BJ966" s="18" t="s">
        <v>148</v>
      </c>
      <c r="BK966" s="217">
        <f>ROUND(I966*H966,2)</f>
        <v>0</v>
      </c>
      <c r="BL966" s="18" t="s">
        <v>148</v>
      </c>
      <c r="BM966" s="216" t="s">
        <v>1980</v>
      </c>
    </row>
    <row r="967" spans="1:47" s="2" customFormat="1" ht="12">
      <c r="A967" s="39"/>
      <c r="B967" s="40"/>
      <c r="C967" s="41"/>
      <c r="D967" s="218" t="s">
        <v>155</v>
      </c>
      <c r="E967" s="41"/>
      <c r="F967" s="219" t="s">
        <v>1979</v>
      </c>
      <c r="G967" s="41"/>
      <c r="H967" s="41"/>
      <c r="I967" s="220"/>
      <c r="J967" s="41"/>
      <c r="K967" s="41"/>
      <c r="L967" s="45"/>
      <c r="M967" s="221"/>
      <c r="N967" s="222"/>
      <c r="O967" s="85"/>
      <c r="P967" s="85"/>
      <c r="Q967" s="85"/>
      <c r="R967" s="85"/>
      <c r="S967" s="85"/>
      <c r="T967" s="86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T967" s="18" t="s">
        <v>155</v>
      </c>
      <c r="AU967" s="18" t="s">
        <v>86</v>
      </c>
    </row>
    <row r="968" spans="1:65" s="2" customFormat="1" ht="16.5" customHeight="1">
      <c r="A968" s="39"/>
      <c r="B968" s="40"/>
      <c r="C968" s="249" t="s">
        <v>1423</v>
      </c>
      <c r="D968" s="249" t="s">
        <v>252</v>
      </c>
      <c r="E968" s="250" t="s">
        <v>1981</v>
      </c>
      <c r="F968" s="251" t="s">
        <v>1982</v>
      </c>
      <c r="G968" s="252" t="s">
        <v>232</v>
      </c>
      <c r="H968" s="253">
        <v>1</v>
      </c>
      <c r="I968" s="254"/>
      <c r="J968" s="255">
        <f>ROUND(I968*H968,2)</f>
        <v>0</v>
      </c>
      <c r="K968" s="251" t="s">
        <v>37</v>
      </c>
      <c r="L968" s="256"/>
      <c r="M968" s="257" t="s">
        <v>37</v>
      </c>
      <c r="N968" s="258" t="s">
        <v>50</v>
      </c>
      <c r="O968" s="85"/>
      <c r="P968" s="214">
        <f>O968*H968</f>
        <v>0</v>
      </c>
      <c r="Q968" s="214">
        <v>0</v>
      </c>
      <c r="R968" s="214">
        <f>Q968*H968</f>
        <v>0</v>
      </c>
      <c r="S968" s="214">
        <v>0</v>
      </c>
      <c r="T968" s="215">
        <f>S968*H968</f>
        <v>0</v>
      </c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R968" s="216" t="s">
        <v>164</v>
      </c>
      <c r="AT968" s="216" t="s">
        <v>252</v>
      </c>
      <c r="AU968" s="216" t="s">
        <v>86</v>
      </c>
      <c r="AY968" s="18" t="s">
        <v>149</v>
      </c>
      <c r="BE968" s="217">
        <f>IF(N968="základní",J968,0)</f>
        <v>0</v>
      </c>
      <c r="BF968" s="217">
        <f>IF(N968="snížená",J968,0)</f>
        <v>0</v>
      </c>
      <c r="BG968" s="217">
        <f>IF(N968="zákl. přenesená",J968,0)</f>
        <v>0</v>
      </c>
      <c r="BH968" s="217">
        <f>IF(N968="sníž. přenesená",J968,0)</f>
        <v>0</v>
      </c>
      <c r="BI968" s="217">
        <f>IF(N968="nulová",J968,0)</f>
        <v>0</v>
      </c>
      <c r="BJ968" s="18" t="s">
        <v>148</v>
      </c>
      <c r="BK968" s="217">
        <f>ROUND(I968*H968,2)</f>
        <v>0</v>
      </c>
      <c r="BL968" s="18" t="s">
        <v>148</v>
      </c>
      <c r="BM968" s="216" t="s">
        <v>1983</v>
      </c>
    </row>
    <row r="969" spans="1:47" s="2" customFormat="1" ht="12">
      <c r="A969" s="39"/>
      <c r="B969" s="40"/>
      <c r="C969" s="41"/>
      <c r="D969" s="218" t="s">
        <v>155</v>
      </c>
      <c r="E969" s="41"/>
      <c r="F969" s="219" t="s">
        <v>1982</v>
      </c>
      <c r="G969" s="41"/>
      <c r="H969" s="41"/>
      <c r="I969" s="220"/>
      <c r="J969" s="41"/>
      <c r="K969" s="41"/>
      <c r="L969" s="45"/>
      <c r="M969" s="221"/>
      <c r="N969" s="222"/>
      <c r="O969" s="85"/>
      <c r="P969" s="85"/>
      <c r="Q969" s="85"/>
      <c r="R969" s="85"/>
      <c r="S969" s="85"/>
      <c r="T969" s="86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T969" s="18" t="s">
        <v>155</v>
      </c>
      <c r="AU969" s="18" t="s">
        <v>86</v>
      </c>
    </row>
    <row r="970" spans="1:65" s="2" customFormat="1" ht="16.5" customHeight="1">
      <c r="A970" s="39"/>
      <c r="B970" s="40"/>
      <c r="C970" s="249" t="s">
        <v>1984</v>
      </c>
      <c r="D970" s="249" t="s">
        <v>252</v>
      </c>
      <c r="E970" s="250" t="s">
        <v>1985</v>
      </c>
      <c r="F970" s="251" t="s">
        <v>1986</v>
      </c>
      <c r="G970" s="252" t="s">
        <v>232</v>
      </c>
      <c r="H970" s="253">
        <v>7</v>
      </c>
      <c r="I970" s="254"/>
      <c r="J970" s="255">
        <f>ROUND(I970*H970,2)</f>
        <v>0</v>
      </c>
      <c r="K970" s="251" t="s">
        <v>37</v>
      </c>
      <c r="L970" s="256"/>
      <c r="M970" s="257" t="s">
        <v>37</v>
      </c>
      <c r="N970" s="258" t="s">
        <v>50</v>
      </c>
      <c r="O970" s="85"/>
      <c r="P970" s="214">
        <f>O970*H970</f>
        <v>0</v>
      </c>
      <c r="Q970" s="214">
        <v>0</v>
      </c>
      <c r="R970" s="214">
        <f>Q970*H970</f>
        <v>0</v>
      </c>
      <c r="S970" s="214">
        <v>0</v>
      </c>
      <c r="T970" s="215">
        <f>S970*H970</f>
        <v>0</v>
      </c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R970" s="216" t="s">
        <v>164</v>
      </c>
      <c r="AT970" s="216" t="s">
        <v>252</v>
      </c>
      <c r="AU970" s="216" t="s">
        <v>86</v>
      </c>
      <c r="AY970" s="18" t="s">
        <v>149</v>
      </c>
      <c r="BE970" s="217">
        <f>IF(N970="základní",J970,0)</f>
        <v>0</v>
      </c>
      <c r="BF970" s="217">
        <f>IF(N970="snížená",J970,0)</f>
        <v>0</v>
      </c>
      <c r="BG970" s="217">
        <f>IF(N970="zákl. přenesená",J970,0)</f>
        <v>0</v>
      </c>
      <c r="BH970" s="217">
        <f>IF(N970="sníž. přenesená",J970,0)</f>
        <v>0</v>
      </c>
      <c r="BI970" s="217">
        <f>IF(N970="nulová",J970,0)</f>
        <v>0</v>
      </c>
      <c r="BJ970" s="18" t="s">
        <v>148</v>
      </c>
      <c r="BK970" s="217">
        <f>ROUND(I970*H970,2)</f>
        <v>0</v>
      </c>
      <c r="BL970" s="18" t="s">
        <v>148</v>
      </c>
      <c r="BM970" s="216" t="s">
        <v>1987</v>
      </c>
    </row>
    <row r="971" spans="1:47" s="2" customFormat="1" ht="12">
      <c r="A971" s="39"/>
      <c r="B971" s="40"/>
      <c r="C971" s="41"/>
      <c r="D971" s="218" t="s">
        <v>155</v>
      </c>
      <c r="E971" s="41"/>
      <c r="F971" s="219" t="s">
        <v>1986</v>
      </c>
      <c r="G971" s="41"/>
      <c r="H971" s="41"/>
      <c r="I971" s="220"/>
      <c r="J971" s="41"/>
      <c r="K971" s="41"/>
      <c r="L971" s="45"/>
      <c r="M971" s="221"/>
      <c r="N971" s="222"/>
      <c r="O971" s="85"/>
      <c r="P971" s="85"/>
      <c r="Q971" s="85"/>
      <c r="R971" s="85"/>
      <c r="S971" s="85"/>
      <c r="T971" s="86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T971" s="18" t="s">
        <v>155</v>
      </c>
      <c r="AU971" s="18" t="s">
        <v>86</v>
      </c>
    </row>
    <row r="972" spans="1:65" s="2" customFormat="1" ht="16.5" customHeight="1">
      <c r="A972" s="39"/>
      <c r="B972" s="40"/>
      <c r="C972" s="249" t="s">
        <v>1426</v>
      </c>
      <c r="D972" s="249" t="s">
        <v>252</v>
      </c>
      <c r="E972" s="250" t="s">
        <v>1988</v>
      </c>
      <c r="F972" s="251" t="s">
        <v>1989</v>
      </c>
      <c r="G972" s="252" t="s">
        <v>232</v>
      </c>
      <c r="H972" s="253">
        <v>1</v>
      </c>
      <c r="I972" s="254"/>
      <c r="J972" s="255">
        <f>ROUND(I972*H972,2)</f>
        <v>0</v>
      </c>
      <c r="K972" s="251" t="s">
        <v>37</v>
      </c>
      <c r="L972" s="256"/>
      <c r="M972" s="257" t="s">
        <v>37</v>
      </c>
      <c r="N972" s="258" t="s">
        <v>50</v>
      </c>
      <c r="O972" s="85"/>
      <c r="P972" s="214">
        <f>O972*H972</f>
        <v>0</v>
      </c>
      <c r="Q972" s="214">
        <v>0</v>
      </c>
      <c r="R972" s="214">
        <f>Q972*H972</f>
        <v>0</v>
      </c>
      <c r="S972" s="214">
        <v>0</v>
      </c>
      <c r="T972" s="215">
        <f>S972*H972</f>
        <v>0</v>
      </c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R972" s="216" t="s">
        <v>164</v>
      </c>
      <c r="AT972" s="216" t="s">
        <v>252</v>
      </c>
      <c r="AU972" s="216" t="s">
        <v>86</v>
      </c>
      <c r="AY972" s="18" t="s">
        <v>149</v>
      </c>
      <c r="BE972" s="217">
        <f>IF(N972="základní",J972,0)</f>
        <v>0</v>
      </c>
      <c r="BF972" s="217">
        <f>IF(N972="snížená",J972,0)</f>
        <v>0</v>
      </c>
      <c r="BG972" s="217">
        <f>IF(N972="zákl. přenesená",J972,0)</f>
        <v>0</v>
      </c>
      <c r="BH972" s="217">
        <f>IF(N972="sníž. přenesená",J972,0)</f>
        <v>0</v>
      </c>
      <c r="BI972" s="217">
        <f>IF(N972="nulová",J972,0)</f>
        <v>0</v>
      </c>
      <c r="BJ972" s="18" t="s">
        <v>148</v>
      </c>
      <c r="BK972" s="217">
        <f>ROUND(I972*H972,2)</f>
        <v>0</v>
      </c>
      <c r="BL972" s="18" t="s">
        <v>148</v>
      </c>
      <c r="BM972" s="216" t="s">
        <v>1990</v>
      </c>
    </row>
    <row r="973" spans="1:47" s="2" customFormat="1" ht="12">
      <c r="A973" s="39"/>
      <c r="B973" s="40"/>
      <c r="C973" s="41"/>
      <c r="D973" s="218" t="s">
        <v>155</v>
      </c>
      <c r="E973" s="41"/>
      <c r="F973" s="219" t="s">
        <v>1989</v>
      </c>
      <c r="G973" s="41"/>
      <c r="H973" s="41"/>
      <c r="I973" s="220"/>
      <c r="J973" s="41"/>
      <c r="K973" s="41"/>
      <c r="L973" s="45"/>
      <c r="M973" s="221"/>
      <c r="N973" s="222"/>
      <c r="O973" s="85"/>
      <c r="P973" s="85"/>
      <c r="Q973" s="85"/>
      <c r="R973" s="85"/>
      <c r="S973" s="85"/>
      <c r="T973" s="86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T973" s="18" t="s">
        <v>155</v>
      </c>
      <c r="AU973" s="18" t="s">
        <v>86</v>
      </c>
    </row>
    <row r="974" spans="1:65" s="2" customFormat="1" ht="16.5" customHeight="1">
      <c r="A974" s="39"/>
      <c r="B974" s="40"/>
      <c r="C974" s="249" t="s">
        <v>1991</v>
      </c>
      <c r="D974" s="249" t="s">
        <v>252</v>
      </c>
      <c r="E974" s="250" t="s">
        <v>1992</v>
      </c>
      <c r="F974" s="251" t="s">
        <v>1993</v>
      </c>
      <c r="G974" s="252" t="s">
        <v>232</v>
      </c>
      <c r="H974" s="253">
        <v>1</v>
      </c>
      <c r="I974" s="254"/>
      <c r="J974" s="255">
        <f>ROUND(I974*H974,2)</f>
        <v>0</v>
      </c>
      <c r="K974" s="251" t="s">
        <v>37</v>
      </c>
      <c r="L974" s="256"/>
      <c r="M974" s="257" t="s">
        <v>37</v>
      </c>
      <c r="N974" s="258" t="s">
        <v>50</v>
      </c>
      <c r="O974" s="85"/>
      <c r="P974" s="214">
        <f>O974*H974</f>
        <v>0</v>
      </c>
      <c r="Q974" s="214">
        <v>0</v>
      </c>
      <c r="R974" s="214">
        <f>Q974*H974</f>
        <v>0</v>
      </c>
      <c r="S974" s="214">
        <v>0</v>
      </c>
      <c r="T974" s="215">
        <f>S974*H974</f>
        <v>0</v>
      </c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R974" s="216" t="s">
        <v>164</v>
      </c>
      <c r="AT974" s="216" t="s">
        <v>252</v>
      </c>
      <c r="AU974" s="216" t="s">
        <v>86</v>
      </c>
      <c r="AY974" s="18" t="s">
        <v>149</v>
      </c>
      <c r="BE974" s="217">
        <f>IF(N974="základní",J974,0)</f>
        <v>0</v>
      </c>
      <c r="BF974" s="217">
        <f>IF(N974="snížená",J974,0)</f>
        <v>0</v>
      </c>
      <c r="BG974" s="217">
        <f>IF(N974="zákl. přenesená",J974,0)</f>
        <v>0</v>
      </c>
      <c r="BH974" s="217">
        <f>IF(N974="sníž. přenesená",J974,0)</f>
        <v>0</v>
      </c>
      <c r="BI974" s="217">
        <f>IF(N974="nulová",J974,0)</f>
        <v>0</v>
      </c>
      <c r="BJ974" s="18" t="s">
        <v>148</v>
      </c>
      <c r="BK974" s="217">
        <f>ROUND(I974*H974,2)</f>
        <v>0</v>
      </c>
      <c r="BL974" s="18" t="s">
        <v>148</v>
      </c>
      <c r="BM974" s="216" t="s">
        <v>1994</v>
      </c>
    </row>
    <row r="975" spans="1:47" s="2" customFormat="1" ht="12">
      <c r="A975" s="39"/>
      <c r="B975" s="40"/>
      <c r="C975" s="41"/>
      <c r="D975" s="218" t="s">
        <v>155</v>
      </c>
      <c r="E975" s="41"/>
      <c r="F975" s="219" t="s">
        <v>1993</v>
      </c>
      <c r="G975" s="41"/>
      <c r="H975" s="41"/>
      <c r="I975" s="220"/>
      <c r="J975" s="41"/>
      <c r="K975" s="41"/>
      <c r="L975" s="45"/>
      <c r="M975" s="221"/>
      <c r="N975" s="222"/>
      <c r="O975" s="85"/>
      <c r="P975" s="85"/>
      <c r="Q975" s="85"/>
      <c r="R975" s="85"/>
      <c r="S975" s="85"/>
      <c r="T975" s="86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T975" s="18" t="s">
        <v>155</v>
      </c>
      <c r="AU975" s="18" t="s">
        <v>86</v>
      </c>
    </row>
    <row r="976" spans="1:65" s="2" customFormat="1" ht="16.5" customHeight="1">
      <c r="A976" s="39"/>
      <c r="B976" s="40"/>
      <c r="C976" s="249" t="s">
        <v>1430</v>
      </c>
      <c r="D976" s="249" t="s">
        <v>252</v>
      </c>
      <c r="E976" s="250" t="s">
        <v>1995</v>
      </c>
      <c r="F976" s="251" t="s">
        <v>1996</v>
      </c>
      <c r="G976" s="252" t="s">
        <v>232</v>
      </c>
      <c r="H976" s="253">
        <v>1</v>
      </c>
      <c r="I976" s="254"/>
      <c r="J976" s="255">
        <f>ROUND(I976*H976,2)</f>
        <v>0</v>
      </c>
      <c r="K976" s="251" t="s">
        <v>37</v>
      </c>
      <c r="L976" s="256"/>
      <c r="M976" s="257" t="s">
        <v>37</v>
      </c>
      <c r="N976" s="258" t="s">
        <v>50</v>
      </c>
      <c r="O976" s="85"/>
      <c r="P976" s="214">
        <f>O976*H976</f>
        <v>0</v>
      </c>
      <c r="Q976" s="214">
        <v>0</v>
      </c>
      <c r="R976" s="214">
        <f>Q976*H976</f>
        <v>0</v>
      </c>
      <c r="S976" s="214">
        <v>0</v>
      </c>
      <c r="T976" s="215">
        <f>S976*H976</f>
        <v>0</v>
      </c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R976" s="216" t="s">
        <v>164</v>
      </c>
      <c r="AT976" s="216" t="s">
        <v>252</v>
      </c>
      <c r="AU976" s="216" t="s">
        <v>86</v>
      </c>
      <c r="AY976" s="18" t="s">
        <v>149</v>
      </c>
      <c r="BE976" s="217">
        <f>IF(N976="základní",J976,0)</f>
        <v>0</v>
      </c>
      <c r="BF976" s="217">
        <f>IF(N976="snížená",J976,0)</f>
        <v>0</v>
      </c>
      <c r="BG976" s="217">
        <f>IF(N976="zákl. přenesená",J976,0)</f>
        <v>0</v>
      </c>
      <c r="BH976" s="217">
        <f>IF(N976="sníž. přenesená",J976,0)</f>
        <v>0</v>
      </c>
      <c r="BI976" s="217">
        <f>IF(N976="nulová",J976,0)</f>
        <v>0</v>
      </c>
      <c r="BJ976" s="18" t="s">
        <v>148</v>
      </c>
      <c r="BK976" s="217">
        <f>ROUND(I976*H976,2)</f>
        <v>0</v>
      </c>
      <c r="BL976" s="18" t="s">
        <v>148</v>
      </c>
      <c r="BM976" s="216" t="s">
        <v>1997</v>
      </c>
    </row>
    <row r="977" spans="1:47" s="2" customFormat="1" ht="12">
      <c r="A977" s="39"/>
      <c r="B977" s="40"/>
      <c r="C977" s="41"/>
      <c r="D977" s="218" t="s">
        <v>155</v>
      </c>
      <c r="E977" s="41"/>
      <c r="F977" s="219" t="s">
        <v>1996</v>
      </c>
      <c r="G977" s="41"/>
      <c r="H977" s="41"/>
      <c r="I977" s="220"/>
      <c r="J977" s="41"/>
      <c r="K977" s="41"/>
      <c r="L977" s="45"/>
      <c r="M977" s="221"/>
      <c r="N977" s="222"/>
      <c r="O977" s="85"/>
      <c r="P977" s="85"/>
      <c r="Q977" s="85"/>
      <c r="R977" s="85"/>
      <c r="S977" s="85"/>
      <c r="T977" s="86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T977" s="18" t="s">
        <v>155</v>
      </c>
      <c r="AU977" s="18" t="s">
        <v>86</v>
      </c>
    </row>
    <row r="978" spans="1:65" s="2" customFormat="1" ht="16.5" customHeight="1">
      <c r="A978" s="39"/>
      <c r="B978" s="40"/>
      <c r="C978" s="249" t="s">
        <v>1998</v>
      </c>
      <c r="D978" s="249" t="s">
        <v>252</v>
      </c>
      <c r="E978" s="250" t="s">
        <v>1999</v>
      </c>
      <c r="F978" s="251" t="s">
        <v>2000</v>
      </c>
      <c r="G978" s="252" t="s">
        <v>232</v>
      </c>
      <c r="H978" s="253">
        <v>5</v>
      </c>
      <c r="I978" s="254"/>
      <c r="J978" s="255">
        <f>ROUND(I978*H978,2)</f>
        <v>0</v>
      </c>
      <c r="K978" s="251" t="s">
        <v>37</v>
      </c>
      <c r="L978" s="256"/>
      <c r="M978" s="257" t="s">
        <v>37</v>
      </c>
      <c r="N978" s="258" t="s">
        <v>50</v>
      </c>
      <c r="O978" s="85"/>
      <c r="P978" s="214">
        <f>O978*H978</f>
        <v>0</v>
      </c>
      <c r="Q978" s="214">
        <v>0</v>
      </c>
      <c r="R978" s="214">
        <f>Q978*H978</f>
        <v>0</v>
      </c>
      <c r="S978" s="214">
        <v>0</v>
      </c>
      <c r="T978" s="215">
        <f>S978*H978</f>
        <v>0</v>
      </c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R978" s="216" t="s">
        <v>164</v>
      </c>
      <c r="AT978" s="216" t="s">
        <v>252</v>
      </c>
      <c r="AU978" s="216" t="s">
        <v>86</v>
      </c>
      <c r="AY978" s="18" t="s">
        <v>149</v>
      </c>
      <c r="BE978" s="217">
        <f>IF(N978="základní",J978,0)</f>
        <v>0</v>
      </c>
      <c r="BF978" s="217">
        <f>IF(N978="snížená",J978,0)</f>
        <v>0</v>
      </c>
      <c r="BG978" s="217">
        <f>IF(N978="zákl. přenesená",J978,0)</f>
        <v>0</v>
      </c>
      <c r="BH978" s="217">
        <f>IF(N978="sníž. přenesená",J978,0)</f>
        <v>0</v>
      </c>
      <c r="BI978" s="217">
        <f>IF(N978="nulová",J978,0)</f>
        <v>0</v>
      </c>
      <c r="BJ978" s="18" t="s">
        <v>148</v>
      </c>
      <c r="BK978" s="217">
        <f>ROUND(I978*H978,2)</f>
        <v>0</v>
      </c>
      <c r="BL978" s="18" t="s">
        <v>148</v>
      </c>
      <c r="BM978" s="216" t="s">
        <v>2001</v>
      </c>
    </row>
    <row r="979" spans="1:47" s="2" customFormat="1" ht="12">
      <c r="A979" s="39"/>
      <c r="B979" s="40"/>
      <c r="C979" s="41"/>
      <c r="D979" s="218" t="s">
        <v>155</v>
      </c>
      <c r="E979" s="41"/>
      <c r="F979" s="219" t="s">
        <v>2000</v>
      </c>
      <c r="G979" s="41"/>
      <c r="H979" s="41"/>
      <c r="I979" s="220"/>
      <c r="J979" s="41"/>
      <c r="K979" s="41"/>
      <c r="L979" s="45"/>
      <c r="M979" s="221"/>
      <c r="N979" s="222"/>
      <c r="O979" s="85"/>
      <c r="P979" s="85"/>
      <c r="Q979" s="85"/>
      <c r="R979" s="85"/>
      <c r="S979" s="85"/>
      <c r="T979" s="86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T979" s="18" t="s">
        <v>155</v>
      </c>
      <c r="AU979" s="18" t="s">
        <v>86</v>
      </c>
    </row>
    <row r="980" spans="1:65" s="2" customFormat="1" ht="16.5" customHeight="1">
      <c r="A980" s="39"/>
      <c r="B980" s="40"/>
      <c r="C980" s="249" t="s">
        <v>1433</v>
      </c>
      <c r="D980" s="249" t="s">
        <v>252</v>
      </c>
      <c r="E980" s="250" t="s">
        <v>2002</v>
      </c>
      <c r="F980" s="251" t="s">
        <v>2003</v>
      </c>
      <c r="G980" s="252" t="s">
        <v>232</v>
      </c>
      <c r="H980" s="253">
        <v>1</v>
      </c>
      <c r="I980" s="254"/>
      <c r="J980" s="255">
        <f>ROUND(I980*H980,2)</f>
        <v>0</v>
      </c>
      <c r="K980" s="251" t="s">
        <v>37</v>
      </c>
      <c r="L980" s="256"/>
      <c r="M980" s="257" t="s">
        <v>37</v>
      </c>
      <c r="N980" s="258" t="s">
        <v>50</v>
      </c>
      <c r="O980" s="85"/>
      <c r="P980" s="214">
        <f>O980*H980</f>
        <v>0</v>
      </c>
      <c r="Q980" s="214">
        <v>0</v>
      </c>
      <c r="R980" s="214">
        <f>Q980*H980</f>
        <v>0</v>
      </c>
      <c r="S980" s="214">
        <v>0</v>
      </c>
      <c r="T980" s="215">
        <f>S980*H980</f>
        <v>0</v>
      </c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R980" s="216" t="s">
        <v>164</v>
      </c>
      <c r="AT980" s="216" t="s">
        <v>252</v>
      </c>
      <c r="AU980" s="216" t="s">
        <v>86</v>
      </c>
      <c r="AY980" s="18" t="s">
        <v>149</v>
      </c>
      <c r="BE980" s="217">
        <f>IF(N980="základní",J980,0)</f>
        <v>0</v>
      </c>
      <c r="BF980" s="217">
        <f>IF(N980="snížená",J980,0)</f>
        <v>0</v>
      </c>
      <c r="BG980" s="217">
        <f>IF(N980="zákl. přenesená",J980,0)</f>
        <v>0</v>
      </c>
      <c r="BH980" s="217">
        <f>IF(N980="sníž. přenesená",J980,0)</f>
        <v>0</v>
      </c>
      <c r="BI980" s="217">
        <f>IF(N980="nulová",J980,0)</f>
        <v>0</v>
      </c>
      <c r="BJ980" s="18" t="s">
        <v>148</v>
      </c>
      <c r="BK980" s="217">
        <f>ROUND(I980*H980,2)</f>
        <v>0</v>
      </c>
      <c r="BL980" s="18" t="s">
        <v>148</v>
      </c>
      <c r="BM980" s="216" t="s">
        <v>2004</v>
      </c>
    </row>
    <row r="981" spans="1:47" s="2" customFormat="1" ht="12">
      <c r="A981" s="39"/>
      <c r="B981" s="40"/>
      <c r="C981" s="41"/>
      <c r="D981" s="218" t="s">
        <v>155</v>
      </c>
      <c r="E981" s="41"/>
      <c r="F981" s="219" t="s">
        <v>2003</v>
      </c>
      <c r="G981" s="41"/>
      <c r="H981" s="41"/>
      <c r="I981" s="220"/>
      <c r="J981" s="41"/>
      <c r="K981" s="41"/>
      <c r="L981" s="45"/>
      <c r="M981" s="221"/>
      <c r="N981" s="222"/>
      <c r="O981" s="85"/>
      <c r="P981" s="85"/>
      <c r="Q981" s="85"/>
      <c r="R981" s="85"/>
      <c r="S981" s="85"/>
      <c r="T981" s="86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T981" s="18" t="s">
        <v>155</v>
      </c>
      <c r="AU981" s="18" t="s">
        <v>86</v>
      </c>
    </row>
    <row r="982" spans="1:65" s="2" customFormat="1" ht="16.5" customHeight="1">
      <c r="A982" s="39"/>
      <c r="B982" s="40"/>
      <c r="C982" s="249" t="s">
        <v>2005</v>
      </c>
      <c r="D982" s="249" t="s">
        <v>252</v>
      </c>
      <c r="E982" s="250" t="s">
        <v>2006</v>
      </c>
      <c r="F982" s="251" t="s">
        <v>2007</v>
      </c>
      <c r="G982" s="252" t="s">
        <v>232</v>
      </c>
      <c r="H982" s="253">
        <v>1</v>
      </c>
      <c r="I982" s="254"/>
      <c r="J982" s="255">
        <f>ROUND(I982*H982,2)</f>
        <v>0</v>
      </c>
      <c r="K982" s="251" t="s">
        <v>37</v>
      </c>
      <c r="L982" s="256"/>
      <c r="M982" s="257" t="s">
        <v>37</v>
      </c>
      <c r="N982" s="258" t="s">
        <v>50</v>
      </c>
      <c r="O982" s="85"/>
      <c r="P982" s="214">
        <f>O982*H982</f>
        <v>0</v>
      </c>
      <c r="Q982" s="214">
        <v>0</v>
      </c>
      <c r="R982" s="214">
        <f>Q982*H982</f>
        <v>0</v>
      </c>
      <c r="S982" s="214">
        <v>0</v>
      </c>
      <c r="T982" s="215">
        <f>S982*H982</f>
        <v>0</v>
      </c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R982" s="216" t="s">
        <v>164</v>
      </c>
      <c r="AT982" s="216" t="s">
        <v>252</v>
      </c>
      <c r="AU982" s="216" t="s">
        <v>86</v>
      </c>
      <c r="AY982" s="18" t="s">
        <v>149</v>
      </c>
      <c r="BE982" s="217">
        <f>IF(N982="základní",J982,0)</f>
        <v>0</v>
      </c>
      <c r="BF982" s="217">
        <f>IF(N982="snížená",J982,0)</f>
        <v>0</v>
      </c>
      <c r="BG982" s="217">
        <f>IF(N982="zákl. přenesená",J982,0)</f>
        <v>0</v>
      </c>
      <c r="BH982" s="217">
        <f>IF(N982="sníž. přenesená",J982,0)</f>
        <v>0</v>
      </c>
      <c r="BI982" s="217">
        <f>IF(N982="nulová",J982,0)</f>
        <v>0</v>
      </c>
      <c r="BJ982" s="18" t="s">
        <v>148</v>
      </c>
      <c r="BK982" s="217">
        <f>ROUND(I982*H982,2)</f>
        <v>0</v>
      </c>
      <c r="BL982" s="18" t="s">
        <v>148</v>
      </c>
      <c r="BM982" s="216" t="s">
        <v>2008</v>
      </c>
    </row>
    <row r="983" spans="1:47" s="2" customFormat="1" ht="12">
      <c r="A983" s="39"/>
      <c r="B983" s="40"/>
      <c r="C983" s="41"/>
      <c r="D983" s="218" t="s">
        <v>155</v>
      </c>
      <c r="E983" s="41"/>
      <c r="F983" s="219" t="s">
        <v>2007</v>
      </c>
      <c r="G983" s="41"/>
      <c r="H983" s="41"/>
      <c r="I983" s="220"/>
      <c r="J983" s="41"/>
      <c r="K983" s="41"/>
      <c r="L983" s="45"/>
      <c r="M983" s="221"/>
      <c r="N983" s="222"/>
      <c r="O983" s="85"/>
      <c r="P983" s="85"/>
      <c r="Q983" s="85"/>
      <c r="R983" s="85"/>
      <c r="S983" s="85"/>
      <c r="T983" s="86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T983" s="18" t="s">
        <v>155</v>
      </c>
      <c r="AU983" s="18" t="s">
        <v>86</v>
      </c>
    </row>
    <row r="984" spans="1:65" s="2" customFormat="1" ht="16.5" customHeight="1">
      <c r="A984" s="39"/>
      <c r="B984" s="40"/>
      <c r="C984" s="249" t="s">
        <v>1437</v>
      </c>
      <c r="D984" s="249" t="s">
        <v>252</v>
      </c>
      <c r="E984" s="250" t="s">
        <v>2009</v>
      </c>
      <c r="F984" s="251" t="s">
        <v>2010</v>
      </c>
      <c r="G984" s="252" t="s">
        <v>220</v>
      </c>
      <c r="H984" s="253">
        <v>1</v>
      </c>
      <c r="I984" s="254"/>
      <c r="J984" s="255">
        <f>ROUND(I984*H984,2)</f>
        <v>0</v>
      </c>
      <c r="K984" s="251" t="s">
        <v>37</v>
      </c>
      <c r="L984" s="256"/>
      <c r="M984" s="257" t="s">
        <v>37</v>
      </c>
      <c r="N984" s="258" t="s">
        <v>50</v>
      </c>
      <c r="O984" s="85"/>
      <c r="P984" s="214">
        <f>O984*H984</f>
        <v>0</v>
      </c>
      <c r="Q984" s="214">
        <v>0</v>
      </c>
      <c r="R984" s="214">
        <f>Q984*H984</f>
        <v>0</v>
      </c>
      <c r="S984" s="214">
        <v>0</v>
      </c>
      <c r="T984" s="215">
        <f>S984*H984</f>
        <v>0</v>
      </c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R984" s="216" t="s">
        <v>164</v>
      </c>
      <c r="AT984" s="216" t="s">
        <v>252</v>
      </c>
      <c r="AU984" s="216" t="s">
        <v>86</v>
      </c>
      <c r="AY984" s="18" t="s">
        <v>149</v>
      </c>
      <c r="BE984" s="217">
        <f>IF(N984="základní",J984,0)</f>
        <v>0</v>
      </c>
      <c r="BF984" s="217">
        <f>IF(N984="snížená",J984,0)</f>
        <v>0</v>
      </c>
      <c r="BG984" s="217">
        <f>IF(N984="zákl. přenesená",J984,0)</f>
        <v>0</v>
      </c>
      <c r="BH984" s="217">
        <f>IF(N984="sníž. přenesená",J984,0)</f>
        <v>0</v>
      </c>
      <c r="BI984" s="217">
        <f>IF(N984="nulová",J984,0)</f>
        <v>0</v>
      </c>
      <c r="BJ984" s="18" t="s">
        <v>148</v>
      </c>
      <c r="BK984" s="217">
        <f>ROUND(I984*H984,2)</f>
        <v>0</v>
      </c>
      <c r="BL984" s="18" t="s">
        <v>148</v>
      </c>
      <c r="BM984" s="216" t="s">
        <v>2011</v>
      </c>
    </row>
    <row r="985" spans="1:47" s="2" customFormat="1" ht="12">
      <c r="A985" s="39"/>
      <c r="B985" s="40"/>
      <c r="C985" s="41"/>
      <c r="D985" s="218" t="s">
        <v>155</v>
      </c>
      <c r="E985" s="41"/>
      <c r="F985" s="219" t="s">
        <v>2010</v>
      </c>
      <c r="G985" s="41"/>
      <c r="H985" s="41"/>
      <c r="I985" s="220"/>
      <c r="J985" s="41"/>
      <c r="K985" s="41"/>
      <c r="L985" s="45"/>
      <c r="M985" s="221"/>
      <c r="N985" s="222"/>
      <c r="O985" s="85"/>
      <c r="P985" s="85"/>
      <c r="Q985" s="85"/>
      <c r="R985" s="85"/>
      <c r="S985" s="85"/>
      <c r="T985" s="86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T985" s="18" t="s">
        <v>155</v>
      </c>
      <c r="AU985" s="18" t="s">
        <v>86</v>
      </c>
    </row>
    <row r="986" spans="1:65" s="2" customFormat="1" ht="16.5" customHeight="1">
      <c r="A986" s="39"/>
      <c r="B986" s="40"/>
      <c r="C986" s="249" t="s">
        <v>2012</v>
      </c>
      <c r="D986" s="249" t="s">
        <v>252</v>
      </c>
      <c r="E986" s="250" t="s">
        <v>2013</v>
      </c>
      <c r="F986" s="251" t="s">
        <v>2014</v>
      </c>
      <c r="G986" s="252" t="s">
        <v>232</v>
      </c>
      <c r="H986" s="253">
        <v>1</v>
      </c>
      <c r="I986" s="254"/>
      <c r="J986" s="255">
        <f>ROUND(I986*H986,2)</f>
        <v>0</v>
      </c>
      <c r="K986" s="251" t="s">
        <v>37</v>
      </c>
      <c r="L986" s="256"/>
      <c r="M986" s="257" t="s">
        <v>37</v>
      </c>
      <c r="N986" s="258" t="s">
        <v>50</v>
      </c>
      <c r="O986" s="85"/>
      <c r="P986" s="214">
        <f>O986*H986</f>
        <v>0</v>
      </c>
      <c r="Q986" s="214">
        <v>0</v>
      </c>
      <c r="R986" s="214">
        <f>Q986*H986</f>
        <v>0</v>
      </c>
      <c r="S986" s="214">
        <v>0</v>
      </c>
      <c r="T986" s="215">
        <f>S986*H986</f>
        <v>0</v>
      </c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R986" s="216" t="s">
        <v>164</v>
      </c>
      <c r="AT986" s="216" t="s">
        <v>252</v>
      </c>
      <c r="AU986" s="216" t="s">
        <v>86</v>
      </c>
      <c r="AY986" s="18" t="s">
        <v>149</v>
      </c>
      <c r="BE986" s="217">
        <f>IF(N986="základní",J986,0)</f>
        <v>0</v>
      </c>
      <c r="BF986" s="217">
        <f>IF(N986="snížená",J986,0)</f>
        <v>0</v>
      </c>
      <c r="BG986" s="217">
        <f>IF(N986="zákl. přenesená",J986,0)</f>
        <v>0</v>
      </c>
      <c r="BH986" s="217">
        <f>IF(N986="sníž. přenesená",J986,0)</f>
        <v>0</v>
      </c>
      <c r="BI986" s="217">
        <f>IF(N986="nulová",J986,0)</f>
        <v>0</v>
      </c>
      <c r="BJ986" s="18" t="s">
        <v>148</v>
      </c>
      <c r="BK986" s="217">
        <f>ROUND(I986*H986,2)</f>
        <v>0</v>
      </c>
      <c r="BL986" s="18" t="s">
        <v>148</v>
      </c>
      <c r="BM986" s="216" t="s">
        <v>2015</v>
      </c>
    </row>
    <row r="987" spans="1:47" s="2" customFormat="1" ht="12">
      <c r="A987" s="39"/>
      <c r="B987" s="40"/>
      <c r="C987" s="41"/>
      <c r="D987" s="218" t="s">
        <v>155</v>
      </c>
      <c r="E987" s="41"/>
      <c r="F987" s="219" t="s">
        <v>2014</v>
      </c>
      <c r="G987" s="41"/>
      <c r="H987" s="41"/>
      <c r="I987" s="220"/>
      <c r="J987" s="41"/>
      <c r="K987" s="41"/>
      <c r="L987" s="45"/>
      <c r="M987" s="221"/>
      <c r="N987" s="222"/>
      <c r="O987" s="85"/>
      <c r="P987" s="85"/>
      <c r="Q987" s="85"/>
      <c r="R987" s="85"/>
      <c r="S987" s="85"/>
      <c r="T987" s="86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T987" s="18" t="s">
        <v>155</v>
      </c>
      <c r="AU987" s="18" t="s">
        <v>86</v>
      </c>
    </row>
    <row r="988" spans="1:65" s="2" customFormat="1" ht="16.5" customHeight="1">
      <c r="A988" s="39"/>
      <c r="B988" s="40"/>
      <c r="C988" s="249" t="s">
        <v>1440</v>
      </c>
      <c r="D988" s="249" t="s">
        <v>252</v>
      </c>
      <c r="E988" s="250" t="s">
        <v>2016</v>
      </c>
      <c r="F988" s="251" t="s">
        <v>2017</v>
      </c>
      <c r="G988" s="252" t="s">
        <v>232</v>
      </c>
      <c r="H988" s="253">
        <v>1</v>
      </c>
      <c r="I988" s="254"/>
      <c r="J988" s="255">
        <f>ROUND(I988*H988,2)</f>
        <v>0</v>
      </c>
      <c r="K988" s="251" t="s">
        <v>37</v>
      </c>
      <c r="L988" s="256"/>
      <c r="M988" s="257" t="s">
        <v>37</v>
      </c>
      <c r="N988" s="258" t="s">
        <v>50</v>
      </c>
      <c r="O988" s="85"/>
      <c r="P988" s="214">
        <f>O988*H988</f>
        <v>0</v>
      </c>
      <c r="Q988" s="214">
        <v>0</v>
      </c>
      <c r="R988" s="214">
        <f>Q988*H988</f>
        <v>0</v>
      </c>
      <c r="S988" s="214">
        <v>0</v>
      </c>
      <c r="T988" s="215">
        <f>S988*H988</f>
        <v>0</v>
      </c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R988" s="216" t="s">
        <v>164</v>
      </c>
      <c r="AT988" s="216" t="s">
        <v>252</v>
      </c>
      <c r="AU988" s="216" t="s">
        <v>86</v>
      </c>
      <c r="AY988" s="18" t="s">
        <v>149</v>
      </c>
      <c r="BE988" s="217">
        <f>IF(N988="základní",J988,0)</f>
        <v>0</v>
      </c>
      <c r="BF988" s="217">
        <f>IF(N988="snížená",J988,0)</f>
        <v>0</v>
      </c>
      <c r="BG988" s="217">
        <f>IF(N988="zákl. přenesená",J988,0)</f>
        <v>0</v>
      </c>
      <c r="BH988" s="217">
        <f>IF(N988="sníž. přenesená",J988,0)</f>
        <v>0</v>
      </c>
      <c r="BI988" s="217">
        <f>IF(N988="nulová",J988,0)</f>
        <v>0</v>
      </c>
      <c r="BJ988" s="18" t="s">
        <v>148</v>
      </c>
      <c r="BK988" s="217">
        <f>ROUND(I988*H988,2)</f>
        <v>0</v>
      </c>
      <c r="BL988" s="18" t="s">
        <v>148</v>
      </c>
      <c r="BM988" s="216" t="s">
        <v>2018</v>
      </c>
    </row>
    <row r="989" spans="1:47" s="2" customFormat="1" ht="12">
      <c r="A989" s="39"/>
      <c r="B989" s="40"/>
      <c r="C989" s="41"/>
      <c r="D989" s="218" t="s">
        <v>155</v>
      </c>
      <c r="E989" s="41"/>
      <c r="F989" s="219" t="s">
        <v>2017</v>
      </c>
      <c r="G989" s="41"/>
      <c r="H989" s="41"/>
      <c r="I989" s="220"/>
      <c r="J989" s="41"/>
      <c r="K989" s="41"/>
      <c r="L989" s="45"/>
      <c r="M989" s="221"/>
      <c r="N989" s="222"/>
      <c r="O989" s="85"/>
      <c r="P989" s="85"/>
      <c r="Q989" s="85"/>
      <c r="R989" s="85"/>
      <c r="S989" s="85"/>
      <c r="T989" s="86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T989" s="18" t="s">
        <v>155</v>
      </c>
      <c r="AU989" s="18" t="s">
        <v>86</v>
      </c>
    </row>
    <row r="990" spans="1:65" s="2" customFormat="1" ht="16.5" customHeight="1">
      <c r="A990" s="39"/>
      <c r="B990" s="40"/>
      <c r="C990" s="249" t="s">
        <v>2019</v>
      </c>
      <c r="D990" s="249" t="s">
        <v>252</v>
      </c>
      <c r="E990" s="250" t="s">
        <v>2020</v>
      </c>
      <c r="F990" s="251" t="s">
        <v>2021</v>
      </c>
      <c r="G990" s="252" t="s">
        <v>232</v>
      </c>
      <c r="H990" s="253">
        <v>6</v>
      </c>
      <c r="I990" s="254"/>
      <c r="J990" s="255">
        <f>ROUND(I990*H990,2)</f>
        <v>0</v>
      </c>
      <c r="K990" s="251" t="s">
        <v>37</v>
      </c>
      <c r="L990" s="256"/>
      <c r="M990" s="257" t="s">
        <v>37</v>
      </c>
      <c r="N990" s="258" t="s">
        <v>50</v>
      </c>
      <c r="O990" s="85"/>
      <c r="P990" s="214">
        <f>O990*H990</f>
        <v>0</v>
      </c>
      <c r="Q990" s="214">
        <v>0</v>
      </c>
      <c r="R990" s="214">
        <f>Q990*H990</f>
        <v>0</v>
      </c>
      <c r="S990" s="214">
        <v>0</v>
      </c>
      <c r="T990" s="215">
        <f>S990*H990</f>
        <v>0</v>
      </c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R990" s="216" t="s">
        <v>164</v>
      </c>
      <c r="AT990" s="216" t="s">
        <v>252</v>
      </c>
      <c r="AU990" s="216" t="s">
        <v>86</v>
      </c>
      <c r="AY990" s="18" t="s">
        <v>149</v>
      </c>
      <c r="BE990" s="217">
        <f>IF(N990="základní",J990,0)</f>
        <v>0</v>
      </c>
      <c r="BF990" s="217">
        <f>IF(N990="snížená",J990,0)</f>
        <v>0</v>
      </c>
      <c r="BG990" s="217">
        <f>IF(N990="zákl. přenesená",J990,0)</f>
        <v>0</v>
      </c>
      <c r="BH990" s="217">
        <f>IF(N990="sníž. přenesená",J990,0)</f>
        <v>0</v>
      </c>
      <c r="BI990" s="217">
        <f>IF(N990="nulová",J990,0)</f>
        <v>0</v>
      </c>
      <c r="BJ990" s="18" t="s">
        <v>148</v>
      </c>
      <c r="BK990" s="217">
        <f>ROUND(I990*H990,2)</f>
        <v>0</v>
      </c>
      <c r="BL990" s="18" t="s">
        <v>148</v>
      </c>
      <c r="BM990" s="216" t="s">
        <v>2022</v>
      </c>
    </row>
    <row r="991" spans="1:47" s="2" customFormat="1" ht="12">
      <c r="A991" s="39"/>
      <c r="B991" s="40"/>
      <c r="C991" s="41"/>
      <c r="D991" s="218" t="s">
        <v>155</v>
      </c>
      <c r="E991" s="41"/>
      <c r="F991" s="219" t="s">
        <v>2021</v>
      </c>
      <c r="G991" s="41"/>
      <c r="H991" s="41"/>
      <c r="I991" s="220"/>
      <c r="J991" s="41"/>
      <c r="K991" s="41"/>
      <c r="L991" s="45"/>
      <c r="M991" s="221"/>
      <c r="N991" s="222"/>
      <c r="O991" s="85"/>
      <c r="P991" s="85"/>
      <c r="Q991" s="85"/>
      <c r="R991" s="85"/>
      <c r="S991" s="85"/>
      <c r="T991" s="86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T991" s="18" t="s">
        <v>155</v>
      </c>
      <c r="AU991" s="18" t="s">
        <v>86</v>
      </c>
    </row>
    <row r="992" spans="1:65" s="2" customFormat="1" ht="16.5" customHeight="1">
      <c r="A992" s="39"/>
      <c r="B992" s="40"/>
      <c r="C992" s="249" t="s">
        <v>1444</v>
      </c>
      <c r="D992" s="249" t="s">
        <v>252</v>
      </c>
      <c r="E992" s="250" t="s">
        <v>2023</v>
      </c>
      <c r="F992" s="251" t="s">
        <v>1932</v>
      </c>
      <c r="G992" s="252" t="s">
        <v>232</v>
      </c>
      <c r="H992" s="253">
        <v>2</v>
      </c>
      <c r="I992" s="254"/>
      <c r="J992" s="255">
        <f>ROUND(I992*H992,2)</f>
        <v>0</v>
      </c>
      <c r="K992" s="251" t="s">
        <v>37</v>
      </c>
      <c r="L992" s="256"/>
      <c r="M992" s="257" t="s">
        <v>37</v>
      </c>
      <c r="N992" s="258" t="s">
        <v>50</v>
      </c>
      <c r="O992" s="85"/>
      <c r="P992" s="214">
        <f>O992*H992</f>
        <v>0</v>
      </c>
      <c r="Q992" s="214">
        <v>0</v>
      </c>
      <c r="R992" s="214">
        <f>Q992*H992</f>
        <v>0</v>
      </c>
      <c r="S992" s="214">
        <v>0</v>
      </c>
      <c r="T992" s="215">
        <f>S992*H992</f>
        <v>0</v>
      </c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R992" s="216" t="s">
        <v>164</v>
      </c>
      <c r="AT992" s="216" t="s">
        <v>252</v>
      </c>
      <c r="AU992" s="216" t="s">
        <v>86</v>
      </c>
      <c r="AY992" s="18" t="s">
        <v>149</v>
      </c>
      <c r="BE992" s="217">
        <f>IF(N992="základní",J992,0)</f>
        <v>0</v>
      </c>
      <c r="BF992" s="217">
        <f>IF(N992="snížená",J992,0)</f>
        <v>0</v>
      </c>
      <c r="BG992" s="217">
        <f>IF(N992="zákl. přenesená",J992,0)</f>
        <v>0</v>
      </c>
      <c r="BH992" s="217">
        <f>IF(N992="sníž. přenesená",J992,0)</f>
        <v>0</v>
      </c>
      <c r="BI992" s="217">
        <f>IF(N992="nulová",J992,0)</f>
        <v>0</v>
      </c>
      <c r="BJ992" s="18" t="s">
        <v>148</v>
      </c>
      <c r="BK992" s="217">
        <f>ROUND(I992*H992,2)</f>
        <v>0</v>
      </c>
      <c r="BL992" s="18" t="s">
        <v>148</v>
      </c>
      <c r="BM992" s="216" t="s">
        <v>2024</v>
      </c>
    </row>
    <row r="993" spans="1:47" s="2" customFormat="1" ht="12">
      <c r="A993" s="39"/>
      <c r="B993" s="40"/>
      <c r="C993" s="41"/>
      <c r="D993" s="218" t="s">
        <v>155</v>
      </c>
      <c r="E993" s="41"/>
      <c r="F993" s="219" t="s">
        <v>1932</v>
      </c>
      <c r="G993" s="41"/>
      <c r="H993" s="41"/>
      <c r="I993" s="220"/>
      <c r="J993" s="41"/>
      <c r="K993" s="41"/>
      <c r="L993" s="45"/>
      <c r="M993" s="221"/>
      <c r="N993" s="222"/>
      <c r="O993" s="85"/>
      <c r="P993" s="85"/>
      <c r="Q993" s="85"/>
      <c r="R993" s="85"/>
      <c r="S993" s="85"/>
      <c r="T993" s="86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T993" s="18" t="s">
        <v>155</v>
      </c>
      <c r="AU993" s="18" t="s">
        <v>86</v>
      </c>
    </row>
    <row r="994" spans="1:65" s="2" customFormat="1" ht="16.5" customHeight="1">
      <c r="A994" s="39"/>
      <c r="B994" s="40"/>
      <c r="C994" s="249" t="s">
        <v>2025</v>
      </c>
      <c r="D994" s="249" t="s">
        <v>252</v>
      </c>
      <c r="E994" s="250" t="s">
        <v>2026</v>
      </c>
      <c r="F994" s="251" t="s">
        <v>2027</v>
      </c>
      <c r="G994" s="252" t="s">
        <v>232</v>
      </c>
      <c r="H994" s="253">
        <v>24</v>
      </c>
      <c r="I994" s="254"/>
      <c r="J994" s="255">
        <f>ROUND(I994*H994,2)</f>
        <v>0</v>
      </c>
      <c r="K994" s="251" t="s">
        <v>37</v>
      </c>
      <c r="L994" s="256"/>
      <c r="M994" s="257" t="s">
        <v>37</v>
      </c>
      <c r="N994" s="258" t="s">
        <v>50</v>
      </c>
      <c r="O994" s="85"/>
      <c r="P994" s="214">
        <f>O994*H994</f>
        <v>0</v>
      </c>
      <c r="Q994" s="214">
        <v>0</v>
      </c>
      <c r="R994" s="214">
        <f>Q994*H994</f>
        <v>0</v>
      </c>
      <c r="S994" s="214">
        <v>0</v>
      </c>
      <c r="T994" s="215">
        <f>S994*H994</f>
        <v>0</v>
      </c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R994" s="216" t="s">
        <v>164</v>
      </c>
      <c r="AT994" s="216" t="s">
        <v>252</v>
      </c>
      <c r="AU994" s="216" t="s">
        <v>86</v>
      </c>
      <c r="AY994" s="18" t="s">
        <v>149</v>
      </c>
      <c r="BE994" s="217">
        <f>IF(N994="základní",J994,0)</f>
        <v>0</v>
      </c>
      <c r="BF994" s="217">
        <f>IF(N994="snížená",J994,0)</f>
        <v>0</v>
      </c>
      <c r="BG994" s="217">
        <f>IF(N994="zákl. přenesená",J994,0)</f>
        <v>0</v>
      </c>
      <c r="BH994" s="217">
        <f>IF(N994="sníž. přenesená",J994,0)</f>
        <v>0</v>
      </c>
      <c r="BI994" s="217">
        <f>IF(N994="nulová",J994,0)</f>
        <v>0</v>
      </c>
      <c r="BJ994" s="18" t="s">
        <v>148</v>
      </c>
      <c r="BK994" s="217">
        <f>ROUND(I994*H994,2)</f>
        <v>0</v>
      </c>
      <c r="BL994" s="18" t="s">
        <v>148</v>
      </c>
      <c r="BM994" s="216" t="s">
        <v>2028</v>
      </c>
    </row>
    <row r="995" spans="1:47" s="2" customFormat="1" ht="12">
      <c r="A995" s="39"/>
      <c r="B995" s="40"/>
      <c r="C995" s="41"/>
      <c r="D995" s="218" t="s">
        <v>155</v>
      </c>
      <c r="E995" s="41"/>
      <c r="F995" s="219" t="s">
        <v>2027</v>
      </c>
      <c r="G995" s="41"/>
      <c r="H995" s="41"/>
      <c r="I995" s="220"/>
      <c r="J995" s="41"/>
      <c r="K995" s="41"/>
      <c r="L995" s="45"/>
      <c r="M995" s="221"/>
      <c r="N995" s="222"/>
      <c r="O995" s="85"/>
      <c r="P995" s="85"/>
      <c r="Q995" s="85"/>
      <c r="R995" s="85"/>
      <c r="S995" s="85"/>
      <c r="T995" s="86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T995" s="18" t="s">
        <v>155</v>
      </c>
      <c r="AU995" s="18" t="s">
        <v>86</v>
      </c>
    </row>
    <row r="996" spans="1:65" s="2" customFormat="1" ht="16.5" customHeight="1">
      <c r="A996" s="39"/>
      <c r="B996" s="40"/>
      <c r="C996" s="249" t="s">
        <v>1447</v>
      </c>
      <c r="D996" s="249" t="s">
        <v>252</v>
      </c>
      <c r="E996" s="250" t="s">
        <v>2029</v>
      </c>
      <c r="F996" s="251" t="s">
        <v>2030</v>
      </c>
      <c r="G996" s="252" t="s">
        <v>232</v>
      </c>
      <c r="H996" s="253">
        <v>6</v>
      </c>
      <c r="I996" s="254"/>
      <c r="J996" s="255">
        <f>ROUND(I996*H996,2)</f>
        <v>0</v>
      </c>
      <c r="K996" s="251" t="s">
        <v>37</v>
      </c>
      <c r="L996" s="256"/>
      <c r="M996" s="257" t="s">
        <v>37</v>
      </c>
      <c r="N996" s="258" t="s">
        <v>50</v>
      </c>
      <c r="O996" s="85"/>
      <c r="P996" s="214">
        <f>O996*H996</f>
        <v>0</v>
      </c>
      <c r="Q996" s="214">
        <v>0</v>
      </c>
      <c r="R996" s="214">
        <f>Q996*H996</f>
        <v>0</v>
      </c>
      <c r="S996" s="214">
        <v>0</v>
      </c>
      <c r="T996" s="215">
        <f>S996*H996</f>
        <v>0</v>
      </c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R996" s="216" t="s">
        <v>164</v>
      </c>
      <c r="AT996" s="216" t="s">
        <v>252</v>
      </c>
      <c r="AU996" s="216" t="s">
        <v>86</v>
      </c>
      <c r="AY996" s="18" t="s">
        <v>149</v>
      </c>
      <c r="BE996" s="217">
        <f>IF(N996="základní",J996,0)</f>
        <v>0</v>
      </c>
      <c r="BF996" s="217">
        <f>IF(N996="snížená",J996,0)</f>
        <v>0</v>
      </c>
      <c r="BG996" s="217">
        <f>IF(N996="zákl. přenesená",J996,0)</f>
        <v>0</v>
      </c>
      <c r="BH996" s="217">
        <f>IF(N996="sníž. přenesená",J996,0)</f>
        <v>0</v>
      </c>
      <c r="BI996" s="217">
        <f>IF(N996="nulová",J996,0)</f>
        <v>0</v>
      </c>
      <c r="BJ996" s="18" t="s">
        <v>148</v>
      </c>
      <c r="BK996" s="217">
        <f>ROUND(I996*H996,2)</f>
        <v>0</v>
      </c>
      <c r="BL996" s="18" t="s">
        <v>148</v>
      </c>
      <c r="BM996" s="216" t="s">
        <v>2031</v>
      </c>
    </row>
    <row r="997" spans="1:47" s="2" customFormat="1" ht="12">
      <c r="A997" s="39"/>
      <c r="B997" s="40"/>
      <c r="C997" s="41"/>
      <c r="D997" s="218" t="s">
        <v>155</v>
      </c>
      <c r="E997" s="41"/>
      <c r="F997" s="219" t="s">
        <v>2030</v>
      </c>
      <c r="G997" s="41"/>
      <c r="H997" s="41"/>
      <c r="I997" s="220"/>
      <c r="J997" s="41"/>
      <c r="K997" s="41"/>
      <c r="L997" s="45"/>
      <c r="M997" s="221"/>
      <c r="N997" s="222"/>
      <c r="O997" s="85"/>
      <c r="P997" s="85"/>
      <c r="Q997" s="85"/>
      <c r="R997" s="85"/>
      <c r="S997" s="85"/>
      <c r="T997" s="86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T997" s="18" t="s">
        <v>155</v>
      </c>
      <c r="AU997" s="18" t="s">
        <v>86</v>
      </c>
    </row>
    <row r="998" spans="1:65" s="2" customFormat="1" ht="16.5" customHeight="1">
      <c r="A998" s="39"/>
      <c r="B998" s="40"/>
      <c r="C998" s="249" t="s">
        <v>2032</v>
      </c>
      <c r="D998" s="249" t="s">
        <v>252</v>
      </c>
      <c r="E998" s="250" t="s">
        <v>2033</v>
      </c>
      <c r="F998" s="251" t="s">
        <v>2034</v>
      </c>
      <c r="G998" s="252" t="s">
        <v>232</v>
      </c>
      <c r="H998" s="253">
        <v>8</v>
      </c>
      <c r="I998" s="254"/>
      <c r="J998" s="255">
        <f>ROUND(I998*H998,2)</f>
        <v>0</v>
      </c>
      <c r="K998" s="251" t="s">
        <v>37</v>
      </c>
      <c r="L998" s="256"/>
      <c r="M998" s="257" t="s">
        <v>37</v>
      </c>
      <c r="N998" s="258" t="s">
        <v>50</v>
      </c>
      <c r="O998" s="85"/>
      <c r="P998" s="214">
        <f>O998*H998</f>
        <v>0</v>
      </c>
      <c r="Q998" s="214">
        <v>0</v>
      </c>
      <c r="R998" s="214">
        <f>Q998*H998</f>
        <v>0</v>
      </c>
      <c r="S998" s="214">
        <v>0</v>
      </c>
      <c r="T998" s="215">
        <f>S998*H998</f>
        <v>0</v>
      </c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R998" s="216" t="s">
        <v>164</v>
      </c>
      <c r="AT998" s="216" t="s">
        <v>252</v>
      </c>
      <c r="AU998" s="216" t="s">
        <v>86</v>
      </c>
      <c r="AY998" s="18" t="s">
        <v>149</v>
      </c>
      <c r="BE998" s="217">
        <f>IF(N998="základní",J998,0)</f>
        <v>0</v>
      </c>
      <c r="BF998" s="217">
        <f>IF(N998="snížená",J998,0)</f>
        <v>0</v>
      </c>
      <c r="BG998" s="217">
        <f>IF(N998="zákl. přenesená",J998,0)</f>
        <v>0</v>
      </c>
      <c r="BH998" s="217">
        <f>IF(N998="sníž. přenesená",J998,0)</f>
        <v>0</v>
      </c>
      <c r="BI998" s="217">
        <f>IF(N998="nulová",J998,0)</f>
        <v>0</v>
      </c>
      <c r="BJ998" s="18" t="s">
        <v>148</v>
      </c>
      <c r="BK998" s="217">
        <f>ROUND(I998*H998,2)</f>
        <v>0</v>
      </c>
      <c r="BL998" s="18" t="s">
        <v>148</v>
      </c>
      <c r="BM998" s="216" t="s">
        <v>2035</v>
      </c>
    </row>
    <row r="999" spans="1:47" s="2" customFormat="1" ht="12">
      <c r="A999" s="39"/>
      <c r="B999" s="40"/>
      <c r="C999" s="41"/>
      <c r="D999" s="218" t="s">
        <v>155</v>
      </c>
      <c r="E999" s="41"/>
      <c r="F999" s="219" t="s">
        <v>2034</v>
      </c>
      <c r="G999" s="41"/>
      <c r="H999" s="41"/>
      <c r="I999" s="220"/>
      <c r="J999" s="41"/>
      <c r="K999" s="41"/>
      <c r="L999" s="45"/>
      <c r="M999" s="221"/>
      <c r="N999" s="222"/>
      <c r="O999" s="85"/>
      <c r="P999" s="85"/>
      <c r="Q999" s="85"/>
      <c r="R999" s="85"/>
      <c r="S999" s="85"/>
      <c r="T999" s="86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T999" s="18" t="s">
        <v>155</v>
      </c>
      <c r="AU999" s="18" t="s">
        <v>86</v>
      </c>
    </row>
    <row r="1000" spans="1:65" s="2" customFormat="1" ht="16.5" customHeight="1">
      <c r="A1000" s="39"/>
      <c r="B1000" s="40"/>
      <c r="C1000" s="249" t="s">
        <v>1451</v>
      </c>
      <c r="D1000" s="249" t="s">
        <v>252</v>
      </c>
      <c r="E1000" s="250" t="s">
        <v>2036</v>
      </c>
      <c r="F1000" s="251" t="s">
        <v>2037</v>
      </c>
      <c r="G1000" s="252" t="s">
        <v>232</v>
      </c>
      <c r="H1000" s="253">
        <v>1</v>
      </c>
      <c r="I1000" s="254"/>
      <c r="J1000" s="255">
        <f>ROUND(I1000*H1000,2)</f>
        <v>0</v>
      </c>
      <c r="K1000" s="251" t="s">
        <v>37</v>
      </c>
      <c r="L1000" s="256"/>
      <c r="M1000" s="257" t="s">
        <v>37</v>
      </c>
      <c r="N1000" s="258" t="s">
        <v>50</v>
      </c>
      <c r="O1000" s="85"/>
      <c r="P1000" s="214">
        <f>O1000*H1000</f>
        <v>0</v>
      </c>
      <c r="Q1000" s="214">
        <v>0</v>
      </c>
      <c r="R1000" s="214">
        <f>Q1000*H1000</f>
        <v>0</v>
      </c>
      <c r="S1000" s="214">
        <v>0</v>
      </c>
      <c r="T1000" s="215">
        <f>S1000*H1000</f>
        <v>0</v>
      </c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R1000" s="216" t="s">
        <v>164</v>
      </c>
      <c r="AT1000" s="216" t="s">
        <v>252</v>
      </c>
      <c r="AU1000" s="216" t="s">
        <v>86</v>
      </c>
      <c r="AY1000" s="18" t="s">
        <v>149</v>
      </c>
      <c r="BE1000" s="217">
        <f>IF(N1000="základní",J1000,0)</f>
        <v>0</v>
      </c>
      <c r="BF1000" s="217">
        <f>IF(N1000="snížená",J1000,0)</f>
        <v>0</v>
      </c>
      <c r="BG1000" s="217">
        <f>IF(N1000="zákl. přenesená",J1000,0)</f>
        <v>0</v>
      </c>
      <c r="BH1000" s="217">
        <f>IF(N1000="sníž. přenesená",J1000,0)</f>
        <v>0</v>
      </c>
      <c r="BI1000" s="217">
        <f>IF(N1000="nulová",J1000,0)</f>
        <v>0</v>
      </c>
      <c r="BJ1000" s="18" t="s">
        <v>148</v>
      </c>
      <c r="BK1000" s="217">
        <f>ROUND(I1000*H1000,2)</f>
        <v>0</v>
      </c>
      <c r="BL1000" s="18" t="s">
        <v>148</v>
      </c>
      <c r="BM1000" s="216" t="s">
        <v>2038</v>
      </c>
    </row>
    <row r="1001" spans="1:47" s="2" customFormat="1" ht="12">
      <c r="A1001" s="39"/>
      <c r="B1001" s="40"/>
      <c r="C1001" s="41"/>
      <c r="D1001" s="218" t="s">
        <v>155</v>
      </c>
      <c r="E1001" s="41"/>
      <c r="F1001" s="219" t="s">
        <v>2037</v>
      </c>
      <c r="G1001" s="41"/>
      <c r="H1001" s="41"/>
      <c r="I1001" s="220"/>
      <c r="J1001" s="41"/>
      <c r="K1001" s="41"/>
      <c r="L1001" s="45"/>
      <c r="M1001" s="221"/>
      <c r="N1001" s="222"/>
      <c r="O1001" s="85"/>
      <c r="P1001" s="85"/>
      <c r="Q1001" s="85"/>
      <c r="R1001" s="85"/>
      <c r="S1001" s="85"/>
      <c r="T1001" s="86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T1001" s="18" t="s">
        <v>155</v>
      </c>
      <c r="AU1001" s="18" t="s">
        <v>86</v>
      </c>
    </row>
    <row r="1002" spans="1:65" s="2" customFormat="1" ht="16.5" customHeight="1">
      <c r="A1002" s="39"/>
      <c r="B1002" s="40"/>
      <c r="C1002" s="249" t="s">
        <v>2039</v>
      </c>
      <c r="D1002" s="249" t="s">
        <v>252</v>
      </c>
      <c r="E1002" s="250" t="s">
        <v>2040</v>
      </c>
      <c r="F1002" s="251" t="s">
        <v>2041</v>
      </c>
      <c r="G1002" s="252" t="s">
        <v>232</v>
      </c>
      <c r="H1002" s="253">
        <v>1</v>
      </c>
      <c r="I1002" s="254"/>
      <c r="J1002" s="255">
        <f>ROUND(I1002*H1002,2)</f>
        <v>0</v>
      </c>
      <c r="K1002" s="251" t="s">
        <v>37</v>
      </c>
      <c r="L1002" s="256"/>
      <c r="M1002" s="257" t="s">
        <v>37</v>
      </c>
      <c r="N1002" s="258" t="s">
        <v>50</v>
      </c>
      <c r="O1002" s="85"/>
      <c r="P1002" s="214">
        <f>O1002*H1002</f>
        <v>0</v>
      </c>
      <c r="Q1002" s="214">
        <v>0</v>
      </c>
      <c r="R1002" s="214">
        <f>Q1002*H1002</f>
        <v>0</v>
      </c>
      <c r="S1002" s="214">
        <v>0</v>
      </c>
      <c r="T1002" s="215">
        <f>S1002*H1002</f>
        <v>0</v>
      </c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R1002" s="216" t="s">
        <v>164</v>
      </c>
      <c r="AT1002" s="216" t="s">
        <v>252</v>
      </c>
      <c r="AU1002" s="216" t="s">
        <v>86</v>
      </c>
      <c r="AY1002" s="18" t="s">
        <v>149</v>
      </c>
      <c r="BE1002" s="217">
        <f>IF(N1002="základní",J1002,0)</f>
        <v>0</v>
      </c>
      <c r="BF1002" s="217">
        <f>IF(N1002="snížená",J1002,0)</f>
        <v>0</v>
      </c>
      <c r="BG1002" s="217">
        <f>IF(N1002="zákl. přenesená",J1002,0)</f>
        <v>0</v>
      </c>
      <c r="BH1002" s="217">
        <f>IF(N1002="sníž. přenesená",J1002,0)</f>
        <v>0</v>
      </c>
      <c r="BI1002" s="217">
        <f>IF(N1002="nulová",J1002,0)</f>
        <v>0</v>
      </c>
      <c r="BJ1002" s="18" t="s">
        <v>148</v>
      </c>
      <c r="BK1002" s="217">
        <f>ROUND(I1002*H1002,2)</f>
        <v>0</v>
      </c>
      <c r="BL1002" s="18" t="s">
        <v>148</v>
      </c>
      <c r="BM1002" s="216" t="s">
        <v>2042</v>
      </c>
    </row>
    <row r="1003" spans="1:47" s="2" customFormat="1" ht="12">
      <c r="A1003" s="39"/>
      <c r="B1003" s="40"/>
      <c r="C1003" s="41"/>
      <c r="D1003" s="218" t="s">
        <v>155</v>
      </c>
      <c r="E1003" s="41"/>
      <c r="F1003" s="219" t="s">
        <v>2041</v>
      </c>
      <c r="G1003" s="41"/>
      <c r="H1003" s="41"/>
      <c r="I1003" s="220"/>
      <c r="J1003" s="41"/>
      <c r="K1003" s="41"/>
      <c r="L1003" s="45"/>
      <c r="M1003" s="221"/>
      <c r="N1003" s="222"/>
      <c r="O1003" s="85"/>
      <c r="P1003" s="85"/>
      <c r="Q1003" s="85"/>
      <c r="R1003" s="85"/>
      <c r="S1003" s="85"/>
      <c r="T1003" s="86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T1003" s="18" t="s">
        <v>155</v>
      </c>
      <c r="AU1003" s="18" t="s">
        <v>86</v>
      </c>
    </row>
    <row r="1004" spans="1:65" s="2" customFormat="1" ht="16.5" customHeight="1">
      <c r="A1004" s="39"/>
      <c r="B1004" s="40"/>
      <c r="C1004" s="249" t="s">
        <v>1454</v>
      </c>
      <c r="D1004" s="249" t="s">
        <v>252</v>
      </c>
      <c r="E1004" s="250" t="s">
        <v>2043</v>
      </c>
      <c r="F1004" s="251" t="s">
        <v>1939</v>
      </c>
      <c r="G1004" s="252" t="s">
        <v>232</v>
      </c>
      <c r="H1004" s="253">
        <v>10</v>
      </c>
      <c r="I1004" s="254"/>
      <c r="J1004" s="255">
        <f>ROUND(I1004*H1004,2)</f>
        <v>0</v>
      </c>
      <c r="K1004" s="251" t="s">
        <v>37</v>
      </c>
      <c r="L1004" s="256"/>
      <c r="M1004" s="257" t="s">
        <v>37</v>
      </c>
      <c r="N1004" s="258" t="s">
        <v>50</v>
      </c>
      <c r="O1004" s="85"/>
      <c r="P1004" s="214">
        <f>O1004*H1004</f>
        <v>0</v>
      </c>
      <c r="Q1004" s="214">
        <v>0</v>
      </c>
      <c r="R1004" s="214">
        <f>Q1004*H1004</f>
        <v>0</v>
      </c>
      <c r="S1004" s="214">
        <v>0</v>
      </c>
      <c r="T1004" s="215">
        <f>S1004*H1004</f>
        <v>0</v>
      </c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R1004" s="216" t="s">
        <v>164</v>
      </c>
      <c r="AT1004" s="216" t="s">
        <v>252</v>
      </c>
      <c r="AU1004" s="216" t="s">
        <v>86</v>
      </c>
      <c r="AY1004" s="18" t="s">
        <v>149</v>
      </c>
      <c r="BE1004" s="217">
        <f>IF(N1004="základní",J1004,0)</f>
        <v>0</v>
      </c>
      <c r="BF1004" s="217">
        <f>IF(N1004="snížená",J1004,0)</f>
        <v>0</v>
      </c>
      <c r="BG1004" s="217">
        <f>IF(N1004="zákl. přenesená",J1004,0)</f>
        <v>0</v>
      </c>
      <c r="BH1004" s="217">
        <f>IF(N1004="sníž. přenesená",J1004,0)</f>
        <v>0</v>
      </c>
      <c r="BI1004" s="217">
        <f>IF(N1004="nulová",J1004,0)</f>
        <v>0</v>
      </c>
      <c r="BJ1004" s="18" t="s">
        <v>148</v>
      </c>
      <c r="BK1004" s="217">
        <f>ROUND(I1004*H1004,2)</f>
        <v>0</v>
      </c>
      <c r="BL1004" s="18" t="s">
        <v>148</v>
      </c>
      <c r="BM1004" s="216" t="s">
        <v>2044</v>
      </c>
    </row>
    <row r="1005" spans="1:47" s="2" customFormat="1" ht="12">
      <c r="A1005" s="39"/>
      <c r="B1005" s="40"/>
      <c r="C1005" s="41"/>
      <c r="D1005" s="218" t="s">
        <v>155</v>
      </c>
      <c r="E1005" s="41"/>
      <c r="F1005" s="219" t="s">
        <v>1939</v>
      </c>
      <c r="G1005" s="41"/>
      <c r="H1005" s="41"/>
      <c r="I1005" s="220"/>
      <c r="J1005" s="41"/>
      <c r="K1005" s="41"/>
      <c r="L1005" s="45"/>
      <c r="M1005" s="221"/>
      <c r="N1005" s="222"/>
      <c r="O1005" s="85"/>
      <c r="P1005" s="85"/>
      <c r="Q1005" s="85"/>
      <c r="R1005" s="85"/>
      <c r="S1005" s="85"/>
      <c r="T1005" s="86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T1005" s="18" t="s">
        <v>155</v>
      </c>
      <c r="AU1005" s="18" t="s">
        <v>86</v>
      </c>
    </row>
    <row r="1006" spans="1:65" s="2" customFormat="1" ht="16.5" customHeight="1">
      <c r="A1006" s="39"/>
      <c r="B1006" s="40"/>
      <c r="C1006" s="249" t="s">
        <v>2045</v>
      </c>
      <c r="D1006" s="249" t="s">
        <v>252</v>
      </c>
      <c r="E1006" s="250" t="s">
        <v>2046</v>
      </c>
      <c r="F1006" s="251" t="s">
        <v>1943</v>
      </c>
      <c r="G1006" s="252" t="s">
        <v>154</v>
      </c>
      <c r="H1006" s="253">
        <v>1</v>
      </c>
      <c r="I1006" s="254"/>
      <c r="J1006" s="255">
        <f>ROUND(I1006*H1006,2)</f>
        <v>0</v>
      </c>
      <c r="K1006" s="251" t="s">
        <v>37</v>
      </c>
      <c r="L1006" s="256"/>
      <c r="M1006" s="257" t="s">
        <v>37</v>
      </c>
      <c r="N1006" s="258" t="s">
        <v>50</v>
      </c>
      <c r="O1006" s="85"/>
      <c r="P1006" s="214">
        <f>O1006*H1006</f>
        <v>0</v>
      </c>
      <c r="Q1006" s="214">
        <v>0</v>
      </c>
      <c r="R1006" s="214">
        <f>Q1006*H1006</f>
        <v>0</v>
      </c>
      <c r="S1006" s="214">
        <v>0</v>
      </c>
      <c r="T1006" s="215">
        <f>S1006*H1006</f>
        <v>0</v>
      </c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R1006" s="216" t="s">
        <v>164</v>
      </c>
      <c r="AT1006" s="216" t="s">
        <v>252</v>
      </c>
      <c r="AU1006" s="216" t="s">
        <v>86</v>
      </c>
      <c r="AY1006" s="18" t="s">
        <v>149</v>
      </c>
      <c r="BE1006" s="217">
        <f>IF(N1006="základní",J1006,0)</f>
        <v>0</v>
      </c>
      <c r="BF1006" s="217">
        <f>IF(N1006="snížená",J1006,0)</f>
        <v>0</v>
      </c>
      <c r="BG1006" s="217">
        <f>IF(N1006="zákl. přenesená",J1006,0)</f>
        <v>0</v>
      </c>
      <c r="BH1006" s="217">
        <f>IF(N1006="sníž. přenesená",J1006,0)</f>
        <v>0</v>
      </c>
      <c r="BI1006" s="217">
        <f>IF(N1006="nulová",J1006,0)</f>
        <v>0</v>
      </c>
      <c r="BJ1006" s="18" t="s">
        <v>148</v>
      </c>
      <c r="BK1006" s="217">
        <f>ROUND(I1006*H1006,2)</f>
        <v>0</v>
      </c>
      <c r="BL1006" s="18" t="s">
        <v>148</v>
      </c>
      <c r="BM1006" s="216" t="s">
        <v>2047</v>
      </c>
    </row>
    <row r="1007" spans="1:47" s="2" customFormat="1" ht="12">
      <c r="A1007" s="39"/>
      <c r="B1007" s="40"/>
      <c r="C1007" s="41"/>
      <c r="D1007" s="218" t="s">
        <v>155</v>
      </c>
      <c r="E1007" s="41"/>
      <c r="F1007" s="219" t="s">
        <v>1943</v>
      </c>
      <c r="G1007" s="41"/>
      <c r="H1007" s="41"/>
      <c r="I1007" s="220"/>
      <c r="J1007" s="41"/>
      <c r="K1007" s="41"/>
      <c r="L1007" s="45"/>
      <c r="M1007" s="221"/>
      <c r="N1007" s="222"/>
      <c r="O1007" s="85"/>
      <c r="P1007" s="85"/>
      <c r="Q1007" s="85"/>
      <c r="R1007" s="85"/>
      <c r="S1007" s="85"/>
      <c r="T1007" s="86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T1007" s="18" t="s">
        <v>155</v>
      </c>
      <c r="AU1007" s="18" t="s">
        <v>86</v>
      </c>
    </row>
    <row r="1008" spans="1:65" s="2" customFormat="1" ht="16.5" customHeight="1">
      <c r="A1008" s="39"/>
      <c r="B1008" s="40"/>
      <c r="C1008" s="249" t="s">
        <v>1458</v>
      </c>
      <c r="D1008" s="249" t="s">
        <v>252</v>
      </c>
      <c r="E1008" s="250" t="s">
        <v>2048</v>
      </c>
      <c r="F1008" s="251" t="s">
        <v>1946</v>
      </c>
      <c r="G1008" s="252" t="s">
        <v>232</v>
      </c>
      <c r="H1008" s="253">
        <v>1</v>
      </c>
      <c r="I1008" s="254"/>
      <c r="J1008" s="255">
        <f>ROUND(I1008*H1008,2)</f>
        <v>0</v>
      </c>
      <c r="K1008" s="251" t="s">
        <v>37</v>
      </c>
      <c r="L1008" s="256"/>
      <c r="M1008" s="257" t="s">
        <v>37</v>
      </c>
      <c r="N1008" s="258" t="s">
        <v>50</v>
      </c>
      <c r="O1008" s="85"/>
      <c r="P1008" s="214">
        <f>O1008*H1008</f>
        <v>0</v>
      </c>
      <c r="Q1008" s="214">
        <v>0</v>
      </c>
      <c r="R1008" s="214">
        <f>Q1008*H1008</f>
        <v>0</v>
      </c>
      <c r="S1008" s="214">
        <v>0</v>
      </c>
      <c r="T1008" s="215">
        <f>S1008*H1008</f>
        <v>0</v>
      </c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R1008" s="216" t="s">
        <v>164</v>
      </c>
      <c r="AT1008" s="216" t="s">
        <v>252</v>
      </c>
      <c r="AU1008" s="216" t="s">
        <v>86</v>
      </c>
      <c r="AY1008" s="18" t="s">
        <v>149</v>
      </c>
      <c r="BE1008" s="217">
        <f>IF(N1008="základní",J1008,0)</f>
        <v>0</v>
      </c>
      <c r="BF1008" s="217">
        <f>IF(N1008="snížená",J1008,0)</f>
        <v>0</v>
      </c>
      <c r="BG1008" s="217">
        <f>IF(N1008="zákl. přenesená",J1008,0)</f>
        <v>0</v>
      </c>
      <c r="BH1008" s="217">
        <f>IF(N1008="sníž. přenesená",J1008,0)</f>
        <v>0</v>
      </c>
      <c r="BI1008" s="217">
        <f>IF(N1008="nulová",J1008,0)</f>
        <v>0</v>
      </c>
      <c r="BJ1008" s="18" t="s">
        <v>148</v>
      </c>
      <c r="BK1008" s="217">
        <f>ROUND(I1008*H1008,2)</f>
        <v>0</v>
      </c>
      <c r="BL1008" s="18" t="s">
        <v>148</v>
      </c>
      <c r="BM1008" s="216" t="s">
        <v>2049</v>
      </c>
    </row>
    <row r="1009" spans="1:47" s="2" customFormat="1" ht="12">
      <c r="A1009" s="39"/>
      <c r="B1009" s="40"/>
      <c r="C1009" s="41"/>
      <c r="D1009" s="218" t="s">
        <v>155</v>
      </c>
      <c r="E1009" s="41"/>
      <c r="F1009" s="219" t="s">
        <v>1946</v>
      </c>
      <c r="G1009" s="41"/>
      <c r="H1009" s="41"/>
      <c r="I1009" s="220"/>
      <c r="J1009" s="41"/>
      <c r="K1009" s="41"/>
      <c r="L1009" s="45"/>
      <c r="M1009" s="221"/>
      <c r="N1009" s="222"/>
      <c r="O1009" s="85"/>
      <c r="P1009" s="85"/>
      <c r="Q1009" s="85"/>
      <c r="R1009" s="85"/>
      <c r="S1009" s="85"/>
      <c r="T1009" s="86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T1009" s="18" t="s">
        <v>155</v>
      </c>
      <c r="AU1009" s="18" t="s">
        <v>86</v>
      </c>
    </row>
    <row r="1010" spans="1:65" s="2" customFormat="1" ht="16.5" customHeight="1">
      <c r="A1010" s="39"/>
      <c r="B1010" s="40"/>
      <c r="C1010" s="249" t="s">
        <v>2050</v>
      </c>
      <c r="D1010" s="249" t="s">
        <v>252</v>
      </c>
      <c r="E1010" s="250" t="s">
        <v>2051</v>
      </c>
      <c r="F1010" s="251" t="s">
        <v>1950</v>
      </c>
      <c r="G1010" s="252" t="s">
        <v>232</v>
      </c>
      <c r="H1010" s="253">
        <v>4</v>
      </c>
      <c r="I1010" s="254"/>
      <c r="J1010" s="255">
        <f>ROUND(I1010*H1010,2)</f>
        <v>0</v>
      </c>
      <c r="K1010" s="251" t="s">
        <v>37</v>
      </c>
      <c r="L1010" s="256"/>
      <c r="M1010" s="257" t="s">
        <v>37</v>
      </c>
      <c r="N1010" s="258" t="s">
        <v>50</v>
      </c>
      <c r="O1010" s="85"/>
      <c r="P1010" s="214">
        <f>O1010*H1010</f>
        <v>0</v>
      </c>
      <c r="Q1010" s="214">
        <v>0</v>
      </c>
      <c r="R1010" s="214">
        <f>Q1010*H1010</f>
        <v>0</v>
      </c>
      <c r="S1010" s="214">
        <v>0</v>
      </c>
      <c r="T1010" s="215">
        <f>S1010*H1010</f>
        <v>0</v>
      </c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R1010" s="216" t="s">
        <v>164</v>
      </c>
      <c r="AT1010" s="216" t="s">
        <v>252</v>
      </c>
      <c r="AU1010" s="216" t="s">
        <v>86</v>
      </c>
      <c r="AY1010" s="18" t="s">
        <v>149</v>
      </c>
      <c r="BE1010" s="217">
        <f>IF(N1010="základní",J1010,0)</f>
        <v>0</v>
      </c>
      <c r="BF1010" s="217">
        <f>IF(N1010="snížená",J1010,0)</f>
        <v>0</v>
      </c>
      <c r="BG1010" s="217">
        <f>IF(N1010="zákl. přenesená",J1010,0)</f>
        <v>0</v>
      </c>
      <c r="BH1010" s="217">
        <f>IF(N1010="sníž. přenesená",J1010,0)</f>
        <v>0</v>
      </c>
      <c r="BI1010" s="217">
        <f>IF(N1010="nulová",J1010,0)</f>
        <v>0</v>
      </c>
      <c r="BJ1010" s="18" t="s">
        <v>148</v>
      </c>
      <c r="BK1010" s="217">
        <f>ROUND(I1010*H1010,2)</f>
        <v>0</v>
      </c>
      <c r="BL1010" s="18" t="s">
        <v>148</v>
      </c>
      <c r="BM1010" s="216" t="s">
        <v>2052</v>
      </c>
    </row>
    <row r="1011" spans="1:47" s="2" customFormat="1" ht="12">
      <c r="A1011" s="39"/>
      <c r="B1011" s="40"/>
      <c r="C1011" s="41"/>
      <c r="D1011" s="218" t="s">
        <v>155</v>
      </c>
      <c r="E1011" s="41"/>
      <c r="F1011" s="219" t="s">
        <v>1950</v>
      </c>
      <c r="G1011" s="41"/>
      <c r="H1011" s="41"/>
      <c r="I1011" s="220"/>
      <c r="J1011" s="41"/>
      <c r="K1011" s="41"/>
      <c r="L1011" s="45"/>
      <c r="M1011" s="221"/>
      <c r="N1011" s="222"/>
      <c r="O1011" s="85"/>
      <c r="P1011" s="85"/>
      <c r="Q1011" s="85"/>
      <c r="R1011" s="85"/>
      <c r="S1011" s="85"/>
      <c r="T1011" s="86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T1011" s="18" t="s">
        <v>155</v>
      </c>
      <c r="AU1011" s="18" t="s">
        <v>86</v>
      </c>
    </row>
    <row r="1012" spans="1:65" s="2" customFormat="1" ht="16.5" customHeight="1">
      <c r="A1012" s="39"/>
      <c r="B1012" s="40"/>
      <c r="C1012" s="249" t="s">
        <v>1461</v>
      </c>
      <c r="D1012" s="249" t="s">
        <v>252</v>
      </c>
      <c r="E1012" s="250" t="s">
        <v>2053</v>
      </c>
      <c r="F1012" s="251" t="s">
        <v>1953</v>
      </c>
      <c r="G1012" s="252" t="s">
        <v>232</v>
      </c>
      <c r="H1012" s="253">
        <v>1</v>
      </c>
      <c r="I1012" s="254"/>
      <c r="J1012" s="255">
        <f>ROUND(I1012*H1012,2)</f>
        <v>0</v>
      </c>
      <c r="K1012" s="251" t="s">
        <v>37</v>
      </c>
      <c r="L1012" s="256"/>
      <c r="M1012" s="257" t="s">
        <v>37</v>
      </c>
      <c r="N1012" s="258" t="s">
        <v>50</v>
      </c>
      <c r="O1012" s="85"/>
      <c r="P1012" s="214">
        <f>O1012*H1012</f>
        <v>0</v>
      </c>
      <c r="Q1012" s="214">
        <v>0</v>
      </c>
      <c r="R1012" s="214">
        <f>Q1012*H1012</f>
        <v>0</v>
      </c>
      <c r="S1012" s="214">
        <v>0</v>
      </c>
      <c r="T1012" s="215">
        <f>S1012*H1012</f>
        <v>0</v>
      </c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R1012" s="216" t="s">
        <v>164</v>
      </c>
      <c r="AT1012" s="216" t="s">
        <v>252</v>
      </c>
      <c r="AU1012" s="216" t="s">
        <v>86</v>
      </c>
      <c r="AY1012" s="18" t="s">
        <v>149</v>
      </c>
      <c r="BE1012" s="217">
        <f>IF(N1012="základní",J1012,0)</f>
        <v>0</v>
      </c>
      <c r="BF1012" s="217">
        <f>IF(N1012="snížená",J1012,0)</f>
        <v>0</v>
      </c>
      <c r="BG1012" s="217">
        <f>IF(N1012="zákl. přenesená",J1012,0)</f>
        <v>0</v>
      </c>
      <c r="BH1012" s="217">
        <f>IF(N1012="sníž. přenesená",J1012,0)</f>
        <v>0</v>
      </c>
      <c r="BI1012" s="217">
        <f>IF(N1012="nulová",J1012,0)</f>
        <v>0</v>
      </c>
      <c r="BJ1012" s="18" t="s">
        <v>148</v>
      </c>
      <c r="BK1012" s="217">
        <f>ROUND(I1012*H1012,2)</f>
        <v>0</v>
      </c>
      <c r="BL1012" s="18" t="s">
        <v>148</v>
      </c>
      <c r="BM1012" s="216" t="s">
        <v>2054</v>
      </c>
    </row>
    <row r="1013" spans="1:47" s="2" customFormat="1" ht="12">
      <c r="A1013" s="39"/>
      <c r="B1013" s="40"/>
      <c r="C1013" s="41"/>
      <c r="D1013" s="218" t="s">
        <v>155</v>
      </c>
      <c r="E1013" s="41"/>
      <c r="F1013" s="219" t="s">
        <v>1953</v>
      </c>
      <c r="G1013" s="41"/>
      <c r="H1013" s="41"/>
      <c r="I1013" s="220"/>
      <c r="J1013" s="41"/>
      <c r="K1013" s="41"/>
      <c r="L1013" s="45"/>
      <c r="M1013" s="221"/>
      <c r="N1013" s="222"/>
      <c r="O1013" s="85"/>
      <c r="P1013" s="85"/>
      <c r="Q1013" s="85"/>
      <c r="R1013" s="85"/>
      <c r="S1013" s="85"/>
      <c r="T1013" s="86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T1013" s="18" t="s">
        <v>155</v>
      </c>
      <c r="AU1013" s="18" t="s">
        <v>86</v>
      </c>
    </row>
    <row r="1014" spans="1:65" s="2" customFormat="1" ht="16.5" customHeight="1">
      <c r="A1014" s="39"/>
      <c r="B1014" s="40"/>
      <c r="C1014" s="249" t="s">
        <v>2055</v>
      </c>
      <c r="D1014" s="249" t="s">
        <v>252</v>
      </c>
      <c r="E1014" s="250" t="s">
        <v>2056</v>
      </c>
      <c r="F1014" s="251" t="s">
        <v>1957</v>
      </c>
      <c r="G1014" s="252" t="s">
        <v>232</v>
      </c>
      <c r="H1014" s="253">
        <v>1</v>
      </c>
      <c r="I1014" s="254"/>
      <c r="J1014" s="255">
        <f>ROUND(I1014*H1014,2)</f>
        <v>0</v>
      </c>
      <c r="K1014" s="251" t="s">
        <v>37</v>
      </c>
      <c r="L1014" s="256"/>
      <c r="M1014" s="257" t="s">
        <v>37</v>
      </c>
      <c r="N1014" s="258" t="s">
        <v>50</v>
      </c>
      <c r="O1014" s="85"/>
      <c r="P1014" s="214">
        <f>O1014*H1014</f>
        <v>0</v>
      </c>
      <c r="Q1014" s="214">
        <v>0</v>
      </c>
      <c r="R1014" s="214">
        <f>Q1014*H1014</f>
        <v>0</v>
      </c>
      <c r="S1014" s="214">
        <v>0</v>
      </c>
      <c r="T1014" s="215">
        <f>S1014*H1014</f>
        <v>0</v>
      </c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R1014" s="216" t="s">
        <v>164</v>
      </c>
      <c r="AT1014" s="216" t="s">
        <v>252</v>
      </c>
      <c r="AU1014" s="216" t="s">
        <v>86</v>
      </c>
      <c r="AY1014" s="18" t="s">
        <v>149</v>
      </c>
      <c r="BE1014" s="217">
        <f>IF(N1014="základní",J1014,0)</f>
        <v>0</v>
      </c>
      <c r="BF1014" s="217">
        <f>IF(N1014="snížená",J1014,0)</f>
        <v>0</v>
      </c>
      <c r="BG1014" s="217">
        <f>IF(N1014="zákl. přenesená",J1014,0)</f>
        <v>0</v>
      </c>
      <c r="BH1014" s="217">
        <f>IF(N1014="sníž. přenesená",J1014,0)</f>
        <v>0</v>
      </c>
      <c r="BI1014" s="217">
        <f>IF(N1014="nulová",J1014,0)</f>
        <v>0</v>
      </c>
      <c r="BJ1014" s="18" t="s">
        <v>148</v>
      </c>
      <c r="BK1014" s="217">
        <f>ROUND(I1014*H1014,2)</f>
        <v>0</v>
      </c>
      <c r="BL1014" s="18" t="s">
        <v>148</v>
      </c>
      <c r="BM1014" s="216" t="s">
        <v>2057</v>
      </c>
    </row>
    <row r="1015" spans="1:47" s="2" customFormat="1" ht="12">
      <c r="A1015" s="39"/>
      <c r="B1015" s="40"/>
      <c r="C1015" s="41"/>
      <c r="D1015" s="218" t="s">
        <v>155</v>
      </c>
      <c r="E1015" s="41"/>
      <c r="F1015" s="219" t="s">
        <v>1957</v>
      </c>
      <c r="G1015" s="41"/>
      <c r="H1015" s="41"/>
      <c r="I1015" s="220"/>
      <c r="J1015" s="41"/>
      <c r="K1015" s="41"/>
      <c r="L1015" s="45"/>
      <c r="M1015" s="221"/>
      <c r="N1015" s="222"/>
      <c r="O1015" s="85"/>
      <c r="P1015" s="85"/>
      <c r="Q1015" s="85"/>
      <c r="R1015" s="85"/>
      <c r="S1015" s="85"/>
      <c r="T1015" s="86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T1015" s="18" t="s">
        <v>155</v>
      </c>
      <c r="AU1015" s="18" t="s">
        <v>86</v>
      </c>
    </row>
    <row r="1016" spans="1:65" s="2" customFormat="1" ht="16.5" customHeight="1">
      <c r="A1016" s="39"/>
      <c r="B1016" s="40"/>
      <c r="C1016" s="249" t="s">
        <v>1465</v>
      </c>
      <c r="D1016" s="249" t="s">
        <v>252</v>
      </c>
      <c r="E1016" s="250" t="s">
        <v>2058</v>
      </c>
      <c r="F1016" s="251" t="s">
        <v>1960</v>
      </c>
      <c r="G1016" s="252" t="s">
        <v>232</v>
      </c>
      <c r="H1016" s="253">
        <v>2</v>
      </c>
      <c r="I1016" s="254"/>
      <c r="J1016" s="255">
        <f>ROUND(I1016*H1016,2)</f>
        <v>0</v>
      </c>
      <c r="K1016" s="251" t="s">
        <v>37</v>
      </c>
      <c r="L1016" s="256"/>
      <c r="M1016" s="257" t="s">
        <v>37</v>
      </c>
      <c r="N1016" s="258" t="s">
        <v>50</v>
      </c>
      <c r="O1016" s="85"/>
      <c r="P1016" s="214">
        <f>O1016*H1016</f>
        <v>0</v>
      </c>
      <c r="Q1016" s="214">
        <v>0</v>
      </c>
      <c r="R1016" s="214">
        <f>Q1016*H1016</f>
        <v>0</v>
      </c>
      <c r="S1016" s="214">
        <v>0</v>
      </c>
      <c r="T1016" s="215">
        <f>S1016*H1016</f>
        <v>0</v>
      </c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R1016" s="216" t="s">
        <v>164</v>
      </c>
      <c r="AT1016" s="216" t="s">
        <v>252</v>
      </c>
      <c r="AU1016" s="216" t="s">
        <v>86</v>
      </c>
      <c r="AY1016" s="18" t="s">
        <v>149</v>
      </c>
      <c r="BE1016" s="217">
        <f>IF(N1016="základní",J1016,0)</f>
        <v>0</v>
      </c>
      <c r="BF1016" s="217">
        <f>IF(N1016="snížená",J1016,0)</f>
        <v>0</v>
      </c>
      <c r="BG1016" s="217">
        <f>IF(N1016="zákl. přenesená",J1016,0)</f>
        <v>0</v>
      </c>
      <c r="BH1016" s="217">
        <f>IF(N1016="sníž. přenesená",J1016,0)</f>
        <v>0</v>
      </c>
      <c r="BI1016" s="217">
        <f>IF(N1016="nulová",J1016,0)</f>
        <v>0</v>
      </c>
      <c r="BJ1016" s="18" t="s">
        <v>148</v>
      </c>
      <c r="BK1016" s="217">
        <f>ROUND(I1016*H1016,2)</f>
        <v>0</v>
      </c>
      <c r="BL1016" s="18" t="s">
        <v>148</v>
      </c>
      <c r="BM1016" s="216" t="s">
        <v>2059</v>
      </c>
    </row>
    <row r="1017" spans="1:47" s="2" customFormat="1" ht="12">
      <c r="A1017" s="39"/>
      <c r="B1017" s="40"/>
      <c r="C1017" s="41"/>
      <c r="D1017" s="218" t="s">
        <v>155</v>
      </c>
      <c r="E1017" s="41"/>
      <c r="F1017" s="219" t="s">
        <v>1960</v>
      </c>
      <c r="G1017" s="41"/>
      <c r="H1017" s="41"/>
      <c r="I1017" s="220"/>
      <c r="J1017" s="41"/>
      <c r="K1017" s="41"/>
      <c r="L1017" s="45"/>
      <c r="M1017" s="221"/>
      <c r="N1017" s="222"/>
      <c r="O1017" s="85"/>
      <c r="P1017" s="85"/>
      <c r="Q1017" s="85"/>
      <c r="R1017" s="85"/>
      <c r="S1017" s="85"/>
      <c r="T1017" s="86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T1017" s="18" t="s">
        <v>155</v>
      </c>
      <c r="AU1017" s="18" t="s">
        <v>86</v>
      </c>
    </row>
    <row r="1018" spans="1:65" s="2" customFormat="1" ht="16.5" customHeight="1">
      <c r="A1018" s="39"/>
      <c r="B1018" s="40"/>
      <c r="C1018" s="249" t="s">
        <v>2060</v>
      </c>
      <c r="D1018" s="249" t="s">
        <v>252</v>
      </c>
      <c r="E1018" s="250" t="s">
        <v>2061</v>
      </c>
      <c r="F1018" s="251" t="s">
        <v>1964</v>
      </c>
      <c r="G1018" s="252" t="s">
        <v>232</v>
      </c>
      <c r="H1018" s="253">
        <v>9</v>
      </c>
      <c r="I1018" s="254"/>
      <c r="J1018" s="255">
        <f>ROUND(I1018*H1018,2)</f>
        <v>0</v>
      </c>
      <c r="K1018" s="251" t="s">
        <v>37</v>
      </c>
      <c r="L1018" s="256"/>
      <c r="M1018" s="257" t="s">
        <v>37</v>
      </c>
      <c r="N1018" s="258" t="s">
        <v>50</v>
      </c>
      <c r="O1018" s="85"/>
      <c r="P1018" s="214">
        <f>O1018*H1018</f>
        <v>0</v>
      </c>
      <c r="Q1018" s="214">
        <v>0</v>
      </c>
      <c r="R1018" s="214">
        <f>Q1018*H1018</f>
        <v>0</v>
      </c>
      <c r="S1018" s="214">
        <v>0</v>
      </c>
      <c r="T1018" s="215">
        <f>S1018*H1018</f>
        <v>0</v>
      </c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R1018" s="216" t="s">
        <v>164</v>
      </c>
      <c r="AT1018" s="216" t="s">
        <v>252</v>
      </c>
      <c r="AU1018" s="216" t="s">
        <v>86</v>
      </c>
      <c r="AY1018" s="18" t="s">
        <v>149</v>
      </c>
      <c r="BE1018" s="217">
        <f>IF(N1018="základní",J1018,0)</f>
        <v>0</v>
      </c>
      <c r="BF1018" s="217">
        <f>IF(N1018="snížená",J1018,0)</f>
        <v>0</v>
      </c>
      <c r="BG1018" s="217">
        <f>IF(N1018="zákl. přenesená",J1018,0)</f>
        <v>0</v>
      </c>
      <c r="BH1018" s="217">
        <f>IF(N1018="sníž. přenesená",J1018,0)</f>
        <v>0</v>
      </c>
      <c r="BI1018" s="217">
        <f>IF(N1018="nulová",J1018,0)</f>
        <v>0</v>
      </c>
      <c r="BJ1018" s="18" t="s">
        <v>148</v>
      </c>
      <c r="BK1018" s="217">
        <f>ROUND(I1018*H1018,2)</f>
        <v>0</v>
      </c>
      <c r="BL1018" s="18" t="s">
        <v>148</v>
      </c>
      <c r="BM1018" s="216" t="s">
        <v>2062</v>
      </c>
    </row>
    <row r="1019" spans="1:47" s="2" customFormat="1" ht="12">
      <c r="A1019" s="39"/>
      <c r="B1019" s="40"/>
      <c r="C1019" s="41"/>
      <c r="D1019" s="218" t="s">
        <v>155</v>
      </c>
      <c r="E1019" s="41"/>
      <c r="F1019" s="219" t="s">
        <v>1964</v>
      </c>
      <c r="G1019" s="41"/>
      <c r="H1019" s="41"/>
      <c r="I1019" s="220"/>
      <c r="J1019" s="41"/>
      <c r="K1019" s="41"/>
      <c r="L1019" s="45"/>
      <c r="M1019" s="221"/>
      <c r="N1019" s="222"/>
      <c r="O1019" s="85"/>
      <c r="P1019" s="85"/>
      <c r="Q1019" s="85"/>
      <c r="R1019" s="85"/>
      <c r="S1019" s="85"/>
      <c r="T1019" s="86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T1019" s="18" t="s">
        <v>155</v>
      </c>
      <c r="AU1019" s="18" t="s">
        <v>86</v>
      </c>
    </row>
    <row r="1020" spans="1:65" s="2" customFormat="1" ht="16.5" customHeight="1">
      <c r="A1020" s="39"/>
      <c r="B1020" s="40"/>
      <c r="C1020" s="249" t="s">
        <v>1468</v>
      </c>
      <c r="D1020" s="249" t="s">
        <v>252</v>
      </c>
      <c r="E1020" s="250" t="s">
        <v>2063</v>
      </c>
      <c r="F1020" s="251" t="s">
        <v>1967</v>
      </c>
      <c r="G1020" s="252" t="s">
        <v>320</v>
      </c>
      <c r="H1020" s="253">
        <v>1</v>
      </c>
      <c r="I1020" s="254"/>
      <c r="J1020" s="255">
        <f>ROUND(I1020*H1020,2)</f>
        <v>0</v>
      </c>
      <c r="K1020" s="251" t="s">
        <v>37</v>
      </c>
      <c r="L1020" s="256"/>
      <c r="M1020" s="257" t="s">
        <v>37</v>
      </c>
      <c r="N1020" s="258" t="s">
        <v>50</v>
      </c>
      <c r="O1020" s="85"/>
      <c r="P1020" s="214">
        <f>O1020*H1020</f>
        <v>0</v>
      </c>
      <c r="Q1020" s="214">
        <v>0</v>
      </c>
      <c r="R1020" s="214">
        <f>Q1020*H1020</f>
        <v>0</v>
      </c>
      <c r="S1020" s="214">
        <v>0</v>
      </c>
      <c r="T1020" s="215">
        <f>S1020*H1020</f>
        <v>0</v>
      </c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R1020" s="216" t="s">
        <v>164</v>
      </c>
      <c r="AT1020" s="216" t="s">
        <v>252</v>
      </c>
      <c r="AU1020" s="216" t="s">
        <v>86</v>
      </c>
      <c r="AY1020" s="18" t="s">
        <v>149</v>
      </c>
      <c r="BE1020" s="217">
        <f>IF(N1020="základní",J1020,0)</f>
        <v>0</v>
      </c>
      <c r="BF1020" s="217">
        <f>IF(N1020="snížená",J1020,0)</f>
        <v>0</v>
      </c>
      <c r="BG1020" s="217">
        <f>IF(N1020="zákl. přenesená",J1020,0)</f>
        <v>0</v>
      </c>
      <c r="BH1020" s="217">
        <f>IF(N1020="sníž. přenesená",J1020,0)</f>
        <v>0</v>
      </c>
      <c r="BI1020" s="217">
        <f>IF(N1020="nulová",J1020,0)</f>
        <v>0</v>
      </c>
      <c r="BJ1020" s="18" t="s">
        <v>148</v>
      </c>
      <c r="BK1020" s="217">
        <f>ROUND(I1020*H1020,2)</f>
        <v>0</v>
      </c>
      <c r="BL1020" s="18" t="s">
        <v>148</v>
      </c>
      <c r="BM1020" s="216" t="s">
        <v>2064</v>
      </c>
    </row>
    <row r="1021" spans="1:47" s="2" customFormat="1" ht="12">
      <c r="A1021" s="39"/>
      <c r="B1021" s="40"/>
      <c r="C1021" s="41"/>
      <c r="D1021" s="218" t="s">
        <v>155</v>
      </c>
      <c r="E1021" s="41"/>
      <c r="F1021" s="219" t="s">
        <v>1967</v>
      </c>
      <c r="G1021" s="41"/>
      <c r="H1021" s="41"/>
      <c r="I1021" s="220"/>
      <c r="J1021" s="41"/>
      <c r="K1021" s="41"/>
      <c r="L1021" s="45"/>
      <c r="M1021" s="221"/>
      <c r="N1021" s="222"/>
      <c r="O1021" s="85"/>
      <c r="P1021" s="85"/>
      <c r="Q1021" s="85"/>
      <c r="R1021" s="85"/>
      <c r="S1021" s="85"/>
      <c r="T1021" s="86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T1021" s="18" t="s">
        <v>155</v>
      </c>
      <c r="AU1021" s="18" t="s">
        <v>86</v>
      </c>
    </row>
    <row r="1022" spans="1:65" s="2" customFormat="1" ht="16.5" customHeight="1">
      <c r="A1022" s="39"/>
      <c r="B1022" s="40"/>
      <c r="C1022" s="205" t="s">
        <v>2065</v>
      </c>
      <c r="D1022" s="205" t="s">
        <v>151</v>
      </c>
      <c r="E1022" s="206" t="s">
        <v>2066</v>
      </c>
      <c r="F1022" s="207" t="s">
        <v>1971</v>
      </c>
      <c r="G1022" s="208" t="s">
        <v>320</v>
      </c>
      <c r="H1022" s="209">
        <v>1</v>
      </c>
      <c r="I1022" s="210"/>
      <c r="J1022" s="211">
        <f>ROUND(I1022*H1022,2)</f>
        <v>0</v>
      </c>
      <c r="K1022" s="207" t="s">
        <v>37</v>
      </c>
      <c r="L1022" s="45"/>
      <c r="M1022" s="212" t="s">
        <v>37</v>
      </c>
      <c r="N1022" s="213" t="s">
        <v>50</v>
      </c>
      <c r="O1022" s="85"/>
      <c r="P1022" s="214">
        <f>O1022*H1022</f>
        <v>0</v>
      </c>
      <c r="Q1022" s="214">
        <v>0</v>
      </c>
      <c r="R1022" s="214">
        <f>Q1022*H1022</f>
        <v>0</v>
      </c>
      <c r="S1022" s="214">
        <v>0</v>
      </c>
      <c r="T1022" s="215">
        <f>S1022*H1022</f>
        <v>0</v>
      </c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R1022" s="216" t="s">
        <v>148</v>
      </c>
      <c r="AT1022" s="216" t="s">
        <v>151</v>
      </c>
      <c r="AU1022" s="216" t="s">
        <v>86</v>
      </c>
      <c r="AY1022" s="18" t="s">
        <v>149</v>
      </c>
      <c r="BE1022" s="217">
        <f>IF(N1022="základní",J1022,0)</f>
        <v>0</v>
      </c>
      <c r="BF1022" s="217">
        <f>IF(N1022="snížená",J1022,0)</f>
        <v>0</v>
      </c>
      <c r="BG1022" s="217">
        <f>IF(N1022="zákl. přenesená",J1022,0)</f>
        <v>0</v>
      </c>
      <c r="BH1022" s="217">
        <f>IF(N1022="sníž. přenesená",J1022,0)</f>
        <v>0</v>
      </c>
      <c r="BI1022" s="217">
        <f>IF(N1022="nulová",J1022,0)</f>
        <v>0</v>
      </c>
      <c r="BJ1022" s="18" t="s">
        <v>148</v>
      </c>
      <c r="BK1022" s="217">
        <f>ROUND(I1022*H1022,2)</f>
        <v>0</v>
      </c>
      <c r="BL1022" s="18" t="s">
        <v>148</v>
      </c>
      <c r="BM1022" s="216" t="s">
        <v>2067</v>
      </c>
    </row>
    <row r="1023" spans="1:47" s="2" customFormat="1" ht="12">
      <c r="A1023" s="39"/>
      <c r="B1023" s="40"/>
      <c r="C1023" s="41"/>
      <c r="D1023" s="218" t="s">
        <v>155</v>
      </c>
      <c r="E1023" s="41"/>
      <c r="F1023" s="219" t="s">
        <v>1971</v>
      </c>
      <c r="G1023" s="41"/>
      <c r="H1023" s="41"/>
      <c r="I1023" s="220"/>
      <c r="J1023" s="41"/>
      <c r="K1023" s="41"/>
      <c r="L1023" s="45"/>
      <c r="M1023" s="221"/>
      <c r="N1023" s="222"/>
      <c r="O1023" s="85"/>
      <c r="P1023" s="85"/>
      <c r="Q1023" s="85"/>
      <c r="R1023" s="85"/>
      <c r="S1023" s="85"/>
      <c r="T1023" s="86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T1023" s="18" t="s">
        <v>155</v>
      </c>
      <c r="AU1023" s="18" t="s">
        <v>86</v>
      </c>
    </row>
    <row r="1024" spans="1:63" s="12" customFormat="1" ht="22.8" customHeight="1">
      <c r="A1024" s="12"/>
      <c r="B1024" s="189"/>
      <c r="C1024" s="190"/>
      <c r="D1024" s="191" t="s">
        <v>76</v>
      </c>
      <c r="E1024" s="203" t="s">
        <v>2068</v>
      </c>
      <c r="F1024" s="203" t="s">
        <v>2069</v>
      </c>
      <c r="G1024" s="190"/>
      <c r="H1024" s="190"/>
      <c r="I1024" s="193"/>
      <c r="J1024" s="204">
        <f>BK1024</f>
        <v>0</v>
      </c>
      <c r="K1024" s="190"/>
      <c r="L1024" s="195"/>
      <c r="M1024" s="196"/>
      <c r="N1024" s="197"/>
      <c r="O1024" s="197"/>
      <c r="P1024" s="198">
        <f>SUM(P1025:P1074)</f>
        <v>0</v>
      </c>
      <c r="Q1024" s="197"/>
      <c r="R1024" s="198">
        <f>SUM(R1025:R1074)</f>
        <v>0</v>
      </c>
      <c r="S1024" s="197"/>
      <c r="T1024" s="199">
        <f>SUM(T1025:T1074)</f>
        <v>0</v>
      </c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R1024" s="200" t="s">
        <v>21</v>
      </c>
      <c r="AT1024" s="201" t="s">
        <v>76</v>
      </c>
      <c r="AU1024" s="201" t="s">
        <v>21</v>
      </c>
      <c r="AY1024" s="200" t="s">
        <v>149</v>
      </c>
      <c r="BK1024" s="202">
        <f>SUM(BK1025:BK1074)</f>
        <v>0</v>
      </c>
    </row>
    <row r="1025" spans="1:65" s="2" customFormat="1" ht="16.5" customHeight="1">
      <c r="A1025" s="39"/>
      <c r="B1025" s="40"/>
      <c r="C1025" s="249" t="s">
        <v>1472</v>
      </c>
      <c r="D1025" s="249" t="s">
        <v>252</v>
      </c>
      <c r="E1025" s="250" t="s">
        <v>2070</v>
      </c>
      <c r="F1025" s="251" t="s">
        <v>1908</v>
      </c>
      <c r="G1025" s="252" t="s">
        <v>154</v>
      </c>
      <c r="H1025" s="253">
        <v>1</v>
      </c>
      <c r="I1025" s="254"/>
      <c r="J1025" s="255">
        <f>ROUND(I1025*H1025,2)</f>
        <v>0</v>
      </c>
      <c r="K1025" s="251" t="s">
        <v>37</v>
      </c>
      <c r="L1025" s="256"/>
      <c r="M1025" s="257" t="s">
        <v>37</v>
      </c>
      <c r="N1025" s="258" t="s">
        <v>50</v>
      </c>
      <c r="O1025" s="85"/>
      <c r="P1025" s="214">
        <f>O1025*H1025</f>
        <v>0</v>
      </c>
      <c r="Q1025" s="214">
        <v>0</v>
      </c>
      <c r="R1025" s="214">
        <f>Q1025*H1025</f>
        <v>0</v>
      </c>
      <c r="S1025" s="214">
        <v>0</v>
      </c>
      <c r="T1025" s="215">
        <f>S1025*H1025</f>
        <v>0</v>
      </c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R1025" s="216" t="s">
        <v>164</v>
      </c>
      <c r="AT1025" s="216" t="s">
        <v>252</v>
      </c>
      <c r="AU1025" s="216" t="s">
        <v>86</v>
      </c>
      <c r="AY1025" s="18" t="s">
        <v>149</v>
      </c>
      <c r="BE1025" s="217">
        <f>IF(N1025="základní",J1025,0)</f>
        <v>0</v>
      </c>
      <c r="BF1025" s="217">
        <f>IF(N1025="snížená",J1025,0)</f>
        <v>0</v>
      </c>
      <c r="BG1025" s="217">
        <f>IF(N1025="zákl. přenesená",J1025,0)</f>
        <v>0</v>
      </c>
      <c r="BH1025" s="217">
        <f>IF(N1025="sníž. přenesená",J1025,0)</f>
        <v>0</v>
      </c>
      <c r="BI1025" s="217">
        <f>IF(N1025="nulová",J1025,0)</f>
        <v>0</v>
      </c>
      <c r="BJ1025" s="18" t="s">
        <v>148</v>
      </c>
      <c r="BK1025" s="217">
        <f>ROUND(I1025*H1025,2)</f>
        <v>0</v>
      </c>
      <c r="BL1025" s="18" t="s">
        <v>148</v>
      </c>
      <c r="BM1025" s="216" t="s">
        <v>2071</v>
      </c>
    </row>
    <row r="1026" spans="1:47" s="2" customFormat="1" ht="12">
      <c r="A1026" s="39"/>
      <c r="B1026" s="40"/>
      <c r="C1026" s="41"/>
      <c r="D1026" s="218" t="s">
        <v>155</v>
      </c>
      <c r="E1026" s="41"/>
      <c r="F1026" s="219" t="s">
        <v>1908</v>
      </c>
      <c r="G1026" s="41"/>
      <c r="H1026" s="41"/>
      <c r="I1026" s="220"/>
      <c r="J1026" s="41"/>
      <c r="K1026" s="41"/>
      <c r="L1026" s="45"/>
      <c r="M1026" s="221"/>
      <c r="N1026" s="222"/>
      <c r="O1026" s="85"/>
      <c r="P1026" s="85"/>
      <c r="Q1026" s="85"/>
      <c r="R1026" s="85"/>
      <c r="S1026" s="85"/>
      <c r="T1026" s="86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T1026" s="18" t="s">
        <v>155</v>
      </c>
      <c r="AU1026" s="18" t="s">
        <v>86</v>
      </c>
    </row>
    <row r="1027" spans="1:65" s="2" customFormat="1" ht="16.5" customHeight="1">
      <c r="A1027" s="39"/>
      <c r="B1027" s="40"/>
      <c r="C1027" s="249" t="s">
        <v>2072</v>
      </c>
      <c r="D1027" s="249" t="s">
        <v>252</v>
      </c>
      <c r="E1027" s="250" t="s">
        <v>2073</v>
      </c>
      <c r="F1027" s="251" t="s">
        <v>2074</v>
      </c>
      <c r="G1027" s="252" t="s">
        <v>232</v>
      </c>
      <c r="H1027" s="253">
        <v>1</v>
      </c>
      <c r="I1027" s="254"/>
      <c r="J1027" s="255">
        <f>ROUND(I1027*H1027,2)</f>
        <v>0</v>
      </c>
      <c r="K1027" s="251" t="s">
        <v>37</v>
      </c>
      <c r="L1027" s="256"/>
      <c r="M1027" s="257" t="s">
        <v>37</v>
      </c>
      <c r="N1027" s="258" t="s">
        <v>50</v>
      </c>
      <c r="O1027" s="85"/>
      <c r="P1027" s="214">
        <f>O1027*H1027</f>
        <v>0</v>
      </c>
      <c r="Q1027" s="214">
        <v>0</v>
      </c>
      <c r="R1027" s="214">
        <f>Q1027*H1027</f>
        <v>0</v>
      </c>
      <c r="S1027" s="214">
        <v>0</v>
      </c>
      <c r="T1027" s="215">
        <f>S1027*H1027</f>
        <v>0</v>
      </c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R1027" s="216" t="s">
        <v>164</v>
      </c>
      <c r="AT1027" s="216" t="s">
        <v>252</v>
      </c>
      <c r="AU1027" s="216" t="s">
        <v>86</v>
      </c>
      <c r="AY1027" s="18" t="s">
        <v>149</v>
      </c>
      <c r="BE1027" s="217">
        <f>IF(N1027="základní",J1027,0)</f>
        <v>0</v>
      </c>
      <c r="BF1027" s="217">
        <f>IF(N1027="snížená",J1027,0)</f>
        <v>0</v>
      </c>
      <c r="BG1027" s="217">
        <f>IF(N1027="zákl. přenesená",J1027,0)</f>
        <v>0</v>
      </c>
      <c r="BH1027" s="217">
        <f>IF(N1027="sníž. přenesená",J1027,0)</f>
        <v>0</v>
      </c>
      <c r="BI1027" s="217">
        <f>IF(N1027="nulová",J1027,0)</f>
        <v>0</v>
      </c>
      <c r="BJ1027" s="18" t="s">
        <v>148</v>
      </c>
      <c r="BK1027" s="217">
        <f>ROUND(I1027*H1027,2)</f>
        <v>0</v>
      </c>
      <c r="BL1027" s="18" t="s">
        <v>148</v>
      </c>
      <c r="BM1027" s="216" t="s">
        <v>2075</v>
      </c>
    </row>
    <row r="1028" spans="1:47" s="2" customFormat="1" ht="12">
      <c r="A1028" s="39"/>
      <c r="B1028" s="40"/>
      <c r="C1028" s="41"/>
      <c r="D1028" s="218" t="s">
        <v>155</v>
      </c>
      <c r="E1028" s="41"/>
      <c r="F1028" s="219" t="s">
        <v>2074</v>
      </c>
      <c r="G1028" s="41"/>
      <c r="H1028" s="41"/>
      <c r="I1028" s="220"/>
      <c r="J1028" s="41"/>
      <c r="K1028" s="41"/>
      <c r="L1028" s="45"/>
      <c r="M1028" s="221"/>
      <c r="N1028" s="222"/>
      <c r="O1028" s="85"/>
      <c r="P1028" s="85"/>
      <c r="Q1028" s="85"/>
      <c r="R1028" s="85"/>
      <c r="S1028" s="85"/>
      <c r="T1028" s="86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T1028" s="18" t="s">
        <v>155</v>
      </c>
      <c r="AU1028" s="18" t="s">
        <v>86</v>
      </c>
    </row>
    <row r="1029" spans="1:65" s="2" customFormat="1" ht="16.5" customHeight="1">
      <c r="A1029" s="39"/>
      <c r="B1029" s="40"/>
      <c r="C1029" s="249" t="s">
        <v>1475</v>
      </c>
      <c r="D1029" s="249" t="s">
        <v>252</v>
      </c>
      <c r="E1029" s="250" t="s">
        <v>2076</v>
      </c>
      <c r="F1029" s="251" t="s">
        <v>2077</v>
      </c>
      <c r="G1029" s="252" t="s">
        <v>232</v>
      </c>
      <c r="H1029" s="253">
        <v>2</v>
      </c>
      <c r="I1029" s="254"/>
      <c r="J1029" s="255">
        <f>ROUND(I1029*H1029,2)</f>
        <v>0</v>
      </c>
      <c r="K1029" s="251" t="s">
        <v>37</v>
      </c>
      <c r="L1029" s="256"/>
      <c r="M1029" s="257" t="s">
        <v>37</v>
      </c>
      <c r="N1029" s="258" t="s">
        <v>50</v>
      </c>
      <c r="O1029" s="85"/>
      <c r="P1029" s="214">
        <f>O1029*H1029</f>
        <v>0</v>
      </c>
      <c r="Q1029" s="214">
        <v>0</v>
      </c>
      <c r="R1029" s="214">
        <f>Q1029*H1029</f>
        <v>0</v>
      </c>
      <c r="S1029" s="214">
        <v>0</v>
      </c>
      <c r="T1029" s="215">
        <f>S1029*H1029</f>
        <v>0</v>
      </c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R1029" s="216" t="s">
        <v>164</v>
      </c>
      <c r="AT1029" s="216" t="s">
        <v>252</v>
      </c>
      <c r="AU1029" s="216" t="s">
        <v>86</v>
      </c>
      <c r="AY1029" s="18" t="s">
        <v>149</v>
      </c>
      <c r="BE1029" s="217">
        <f>IF(N1029="základní",J1029,0)</f>
        <v>0</v>
      </c>
      <c r="BF1029" s="217">
        <f>IF(N1029="snížená",J1029,0)</f>
        <v>0</v>
      </c>
      <c r="BG1029" s="217">
        <f>IF(N1029="zákl. přenesená",J1029,0)</f>
        <v>0</v>
      </c>
      <c r="BH1029" s="217">
        <f>IF(N1029="sníž. přenesená",J1029,0)</f>
        <v>0</v>
      </c>
      <c r="BI1029" s="217">
        <f>IF(N1029="nulová",J1029,0)</f>
        <v>0</v>
      </c>
      <c r="BJ1029" s="18" t="s">
        <v>148</v>
      </c>
      <c r="BK1029" s="217">
        <f>ROUND(I1029*H1029,2)</f>
        <v>0</v>
      </c>
      <c r="BL1029" s="18" t="s">
        <v>148</v>
      </c>
      <c r="BM1029" s="216" t="s">
        <v>2078</v>
      </c>
    </row>
    <row r="1030" spans="1:47" s="2" customFormat="1" ht="12">
      <c r="A1030" s="39"/>
      <c r="B1030" s="40"/>
      <c r="C1030" s="41"/>
      <c r="D1030" s="218" t="s">
        <v>155</v>
      </c>
      <c r="E1030" s="41"/>
      <c r="F1030" s="219" t="s">
        <v>2077</v>
      </c>
      <c r="G1030" s="41"/>
      <c r="H1030" s="41"/>
      <c r="I1030" s="220"/>
      <c r="J1030" s="41"/>
      <c r="K1030" s="41"/>
      <c r="L1030" s="45"/>
      <c r="M1030" s="221"/>
      <c r="N1030" s="222"/>
      <c r="O1030" s="85"/>
      <c r="P1030" s="85"/>
      <c r="Q1030" s="85"/>
      <c r="R1030" s="85"/>
      <c r="S1030" s="85"/>
      <c r="T1030" s="86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T1030" s="18" t="s">
        <v>155</v>
      </c>
      <c r="AU1030" s="18" t="s">
        <v>86</v>
      </c>
    </row>
    <row r="1031" spans="1:65" s="2" customFormat="1" ht="16.5" customHeight="1">
      <c r="A1031" s="39"/>
      <c r="B1031" s="40"/>
      <c r="C1031" s="249" t="s">
        <v>2079</v>
      </c>
      <c r="D1031" s="249" t="s">
        <v>252</v>
      </c>
      <c r="E1031" s="250" t="s">
        <v>2080</v>
      </c>
      <c r="F1031" s="251" t="s">
        <v>1989</v>
      </c>
      <c r="G1031" s="252" t="s">
        <v>232</v>
      </c>
      <c r="H1031" s="253">
        <v>7</v>
      </c>
      <c r="I1031" s="254"/>
      <c r="J1031" s="255">
        <f>ROUND(I1031*H1031,2)</f>
        <v>0</v>
      </c>
      <c r="K1031" s="251" t="s">
        <v>37</v>
      </c>
      <c r="L1031" s="256"/>
      <c r="M1031" s="257" t="s">
        <v>37</v>
      </c>
      <c r="N1031" s="258" t="s">
        <v>50</v>
      </c>
      <c r="O1031" s="85"/>
      <c r="P1031" s="214">
        <f>O1031*H1031</f>
        <v>0</v>
      </c>
      <c r="Q1031" s="214">
        <v>0</v>
      </c>
      <c r="R1031" s="214">
        <f>Q1031*H1031</f>
        <v>0</v>
      </c>
      <c r="S1031" s="214">
        <v>0</v>
      </c>
      <c r="T1031" s="215">
        <f>S1031*H1031</f>
        <v>0</v>
      </c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R1031" s="216" t="s">
        <v>164</v>
      </c>
      <c r="AT1031" s="216" t="s">
        <v>252</v>
      </c>
      <c r="AU1031" s="216" t="s">
        <v>86</v>
      </c>
      <c r="AY1031" s="18" t="s">
        <v>149</v>
      </c>
      <c r="BE1031" s="217">
        <f>IF(N1031="základní",J1031,0)</f>
        <v>0</v>
      </c>
      <c r="BF1031" s="217">
        <f>IF(N1031="snížená",J1031,0)</f>
        <v>0</v>
      </c>
      <c r="BG1031" s="217">
        <f>IF(N1031="zákl. přenesená",J1031,0)</f>
        <v>0</v>
      </c>
      <c r="BH1031" s="217">
        <f>IF(N1031="sníž. přenesená",J1031,0)</f>
        <v>0</v>
      </c>
      <c r="BI1031" s="217">
        <f>IF(N1031="nulová",J1031,0)</f>
        <v>0</v>
      </c>
      <c r="BJ1031" s="18" t="s">
        <v>148</v>
      </c>
      <c r="BK1031" s="217">
        <f>ROUND(I1031*H1031,2)</f>
        <v>0</v>
      </c>
      <c r="BL1031" s="18" t="s">
        <v>148</v>
      </c>
      <c r="BM1031" s="216" t="s">
        <v>2081</v>
      </c>
    </row>
    <row r="1032" spans="1:47" s="2" customFormat="1" ht="12">
      <c r="A1032" s="39"/>
      <c r="B1032" s="40"/>
      <c r="C1032" s="41"/>
      <c r="D1032" s="218" t="s">
        <v>155</v>
      </c>
      <c r="E1032" s="41"/>
      <c r="F1032" s="219" t="s">
        <v>1989</v>
      </c>
      <c r="G1032" s="41"/>
      <c r="H1032" s="41"/>
      <c r="I1032" s="220"/>
      <c r="J1032" s="41"/>
      <c r="K1032" s="41"/>
      <c r="L1032" s="45"/>
      <c r="M1032" s="221"/>
      <c r="N1032" s="222"/>
      <c r="O1032" s="85"/>
      <c r="P1032" s="85"/>
      <c r="Q1032" s="85"/>
      <c r="R1032" s="85"/>
      <c r="S1032" s="85"/>
      <c r="T1032" s="86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T1032" s="18" t="s">
        <v>155</v>
      </c>
      <c r="AU1032" s="18" t="s">
        <v>86</v>
      </c>
    </row>
    <row r="1033" spans="1:65" s="2" customFormat="1" ht="16.5" customHeight="1">
      <c r="A1033" s="39"/>
      <c r="B1033" s="40"/>
      <c r="C1033" s="249" t="s">
        <v>1479</v>
      </c>
      <c r="D1033" s="249" t="s">
        <v>252</v>
      </c>
      <c r="E1033" s="250" t="s">
        <v>2082</v>
      </c>
      <c r="F1033" s="251" t="s">
        <v>1993</v>
      </c>
      <c r="G1033" s="252" t="s">
        <v>232</v>
      </c>
      <c r="H1033" s="253">
        <v>3</v>
      </c>
      <c r="I1033" s="254"/>
      <c r="J1033" s="255">
        <f>ROUND(I1033*H1033,2)</f>
        <v>0</v>
      </c>
      <c r="K1033" s="251" t="s">
        <v>37</v>
      </c>
      <c r="L1033" s="256"/>
      <c r="M1033" s="257" t="s">
        <v>37</v>
      </c>
      <c r="N1033" s="258" t="s">
        <v>50</v>
      </c>
      <c r="O1033" s="85"/>
      <c r="P1033" s="214">
        <f>O1033*H1033</f>
        <v>0</v>
      </c>
      <c r="Q1033" s="214">
        <v>0</v>
      </c>
      <c r="R1033" s="214">
        <f>Q1033*H1033</f>
        <v>0</v>
      </c>
      <c r="S1033" s="214">
        <v>0</v>
      </c>
      <c r="T1033" s="215">
        <f>S1033*H1033</f>
        <v>0</v>
      </c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R1033" s="216" t="s">
        <v>164</v>
      </c>
      <c r="AT1033" s="216" t="s">
        <v>252</v>
      </c>
      <c r="AU1033" s="216" t="s">
        <v>86</v>
      </c>
      <c r="AY1033" s="18" t="s">
        <v>149</v>
      </c>
      <c r="BE1033" s="217">
        <f>IF(N1033="základní",J1033,0)</f>
        <v>0</v>
      </c>
      <c r="BF1033" s="217">
        <f>IF(N1033="snížená",J1033,0)</f>
        <v>0</v>
      </c>
      <c r="BG1033" s="217">
        <f>IF(N1033="zákl. přenesená",J1033,0)</f>
        <v>0</v>
      </c>
      <c r="BH1033" s="217">
        <f>IF(N1033="sníž. přenesená",J1033,0)</f>
        <v>0</v>
      </c>
      <c r="BI1033" s="217">
        <f>IF(N1033="nulová",J1033,0)</f>
        <v>0</v>
      </c>
      <c r="BJ1033" s="18" t="s">
        <v>148</v>
      </c>
      <c r="BK1033" s="217">
        <f>ROUND(I1033*H1033,2)</f>
        <v>0</v>
      </c>
      <c r="BL1033" s="18" t="s">
        <v>148</v>
      </c>
      <c r="BM1033" s="216" t="s">
        <v>2083</v>
      </c>
    </row>
    <row r="1034" spans="1:47" s="2" customFormat="1" ht="12">
      <c r="A1034" s="39"/>
      <c r="B1034" s="40"/>
      <c r="C1034" s="41"/>
      <c r="D1034" s="218" t="s">
        <v>155</v>
      </c>
      <c r="E1034" s="41"/>
      <c r="F1034" s="219" t="s">
        <v>1993</v>
      </c>
      <c r="G1034" s="41"/>
      <c r="H1034" s="41"/>
      <c r="I1034" s="220"/>
      <c r="J1034" s="41"/>
      <c r="K1034" s="41"/>
      <c r="L1034" s="45"/>
      <c r="M1034" s="221"/>
      <c r="N1034" s="222"/>
      <c r="O1034" s="85"/>
      <c r="P1034" s="85"/>
      <c r="Q1034" s="85"/>
      <c r="R1034" s="85"/>
      <c r="S1034" s="85"/>
      <c r="T1034" s="86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T1034" s="18" t="s">
        <v>155</v>
      </c>
      <c r="AU1034" s="18" t="s">
        <v>86</v>
      </c>
    </row>
    <row r="1035" spans="1:65" s="2" customFormat="1" ht="16.5" customHeight="1">
      <c r="A1035" s="39"/>
      <c r="B1035" s="40"/>
      <c r="C1035" s="249" t="s">
        <v>2084</v>
      </c>
      <c r="D1035" s="249" t="s">
        <v>252</v>
      </c>
      <c r="E1035" s="250" t="s">
        <v>2085</v>
      </c>
      <c r="F1035" s="251" t="s">
        <v>1996</v>
      </c>
      <c r="G1035" s="252" t="s">
        <v>232</v>
      </c>
      <c r="H1035" s="253">
        <v>1</v>
      </c>
      <c r="I1035" s="254"/>
      <c r="J1035" s="255">
        <f>ROUND(I1035*H1035,2)</f>
        <v>0</v>
      </c>
      <c r="K1035" s="251" t="s">
        <v>37</v>
      </c>
      <c r="L1035" s="256"/>
      <c r="M1035" s="257" t="s">
        <v>37</v>
      </c>
      <c r="N1035" s="258" t="s">
        <v>50</v>
      </c>
      <c r="O1035" s="85"/>
      <c r="P1035" s="214">
        <f>O1035*H1035</f>
        <v>0</v>
      </c>
      <c r="Q1035" s="214">
        <v>0</v>
      </c>
      <c r="R1035" s="214">
        <f>Q1035*H1035</f>
        <v>0</v>
      </c>
      <c r="S1035" s="214">
        <v>0</v>
      </c>
      <c r="T1035" s="215">
        <f>S1035*H1035</f>
        <v>0</v>
      </c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R1035" s="216" t="s">
        <v>164</v>
      </c>
      <c r="AT1035" s="216" t="s">
        <v>252</v>
      </c>
      <c r="AU1035" s="216" t="s">
        <v>86</v>
      </c>
      <c r="AY1035" s="18" t="s">
        <v>149</v>
      </c>
      <c r="BE1035" s="217">
        <f>IF(N1035="základní",J1035,0)</f>
        <v>0</v>
      </c>
      <c r="BF1035" s="217">
        <f>IF(N1035="snížená",J1035,0)</f>
        <v>0</v>
      </c>
      <c r="BG1035" s="217">
        <f>IF(N1035="zákl. přenesená",J1035,0)</f>
        <v>0</v>
      </c>
      <c r="BH1035" s="217">
        <f>IF(N1035="sníž. přenesená",J1035,0)</f>
        <v>0</v>
      </c>
      <c r="BI1035" s="217">
        <f>IF(N1035="nulová",J1035,0)</f>
        <v>0</v>
      </c>
      <c r="BJ1035" s="18" t="s">
        <v>148</v>
      </c>
      <c r="BK1035" s="217">
        <f>ROUND(I1035*H1035,2)</f>
        <v>0</v>
      </c>
      <c r="BL1035" s="18" t="s">
        <v>148</v>
      </c>
      <c r="BM1035" s="216" t="s">
        <v>2086</v>
      </c>
    </row>
    <row r="1036" spans="1:47" s="2" customFormat="1" ht="12">
      <c r="A1036" s="39"/>
      <c r="B1036" s="40"/>
      <c r="C1036" s="41"/>
      <c r="D1036" s="218" t="s">
        <v>155</v>
      </c>
      <c r="E1036" s="41"/>
      <c r="F1036" s="219" t="s">
        <v>1996</v>
      </c>
      <c r="G1036" s="41"/>
      <c r="H1036" s="41"/>
      <c r="I1036" s="220"/>
      <c r="J1036" s="41"/>
      <c r="K1036" s="41"/>
      <c r="L1036" s="45"/>
      <c r="M1036" s="221"/>
      <c r="N1036" s="222"/>
      <c r="O1036" s="85"/>
      <c r="P1036" s="85"/>
      <c r="Q1036" s="85"/>
      <c r="R1036" s="85"/>
      <c r="S1036" s="85"/>
      <c r="T1036" s="86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T1036" s="18" t="s">
        <v>155</v>
      </c>
      <c r="AU1036" s="18" t="s">
        <v>86</v>
      </c>
    </row>
    <row r="1037" spans="1:65" s="2" customFormat="1" ht="16.5" customHeight="1">
      <c r="A1037" s="39"/>
      <c r="B1037" s="40"/>
      <c r="C1037" s="249" t="s">
        <v>1482</v>
      </c>
      <c r="D1037" s="249" t="s">
        <v>252</v>
      </c>
      <c r="E1037" s="250" t="s">
        <v>2087</v>
      </c>
      <c r="F1037" s="251" t="s">
        <v>2003</v>
      </c>
      <c r="G1037" s="252" t="s">
        <v>232</v>
      </c>
      <c r="H1037" s="253">
        <v>3</v>
      </c>
      <c r="I1037" s="254"/>
      <c r="J1037" s="255">
        <f>ROUND(I1037*H1037,2)</f>
        <v>0</v>
      </c>
      <c r="K1037" s="251" t="s">
        <v>37</v>
      </c>
      <c r="L1037" s="256"/>
      <c r="M1037" s="257" t="s">
        <v>37</v>
      </c>
      <c r="N1037" s="258" t="s">
        <v>50</v>
      </c>
      <c r="O1037" s="85"/>
      <c r="P1037" s="214">
        <f>O1037*H1037</f>
        <v>0</v>
      </c>
      <c r="Q1037" s="214">
        <v>0</v>
      </c>
      <c r="R1037" s="214">
        <f>Q1037*H1037</f>
        <v>0</v>
      </c>
      <c r="S1037" s="214">
        <v>0</v>
      </c>
      <c r="T1037" s="215">
        <f>S1037*H1037</f>
        <v>0</v>
      </c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R1037" s="216" t="s">
        <v>164</v>
      </c>
      <c r="AT1037" s="216" t="s">
        <v>252</v>
      </c>
      <c r="AU1037" s="216" t="s">
        <v>86</v>
      </c>
      <c r="AY1037" s="18" t="s">
        <v>149</v>
      </c>
      <c r="BE1037" s="217">
        <f>IF(N1037="základní",J1037,0)</f>
        <v>0</v>
      </c>
      <c r="BF1037" s="217">
        <f>IF(N1037="snížená",J1037,0)</f>
        <v>0</v>
      </c>
      <c r="BG1037" s="217">
        <f>IF(N1037="zákl. přenesená",J1037,0)</f>
        <v>0</v>
      </c>
      <c r="BH1037" s="217">
        <f>IF(N1037="sníž. přenesená",J1037,0)</f>
        <v>0</v>
      </c>
      <c r="BI1037" s="217">
        <f>IF(N1037="nulová",J1037,0)</f>
        <v>0</v>
      </c>
      <c r="BJ1037" s="18" t="s">
        <v>148</v>
      </c>
      <c r="BK1037" s="217">
        <f>ROUND(I1037*H1037,2)</f>
        <v>0</v>
      </c>
      <c r="BL1037" s="18" t="s">
        <v>148</v>
      </c>
      <c r="BM1037" s="216" t="s">
        <v>2088</v>
      </c>
    </row>
    <row r="1038" spans="1:47" s="2" customFormat="1" ht="12">
      <c r="A1038" s="39"/>
      <c r="B1038" s="40"/>
      <c r="C1038" s="41"/>
      <c r="D1038" s="218" t="s">
        <v>155</v>
      </c>
      <c r="E1038" s="41"/>
      <c r="F1038" s="219" t="s">
        <v>2003</v>
      </c>
      <c r="G1038" s="41"/>
      <c r="H1038" s="41"/>
      <c r="I1038" s="220"/>
      <c r="J1038" s="41"/>
      <c r="K1038" s="41"/>
      <c r="L1038" s="45"/>
      <c r="M1038" s="221"/>
      <c r="N1038" s="222"/>
      <c r="O1038" s="85"/>
      <c r="P1038" s="85"/>
      <c r="Q1038" s="85"/>
      <c r="R1038" s="85"/>
      <c r="S1038" s="85"/>
      <c r="T1038" s="86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T1038" s="18" t="s">
        <v>155</v>
      </c>
      <c r="AU1038" s="18" t="s">
        <v>86</v>
      </c>
    </row>
    <row r="1039" spans="1:65" s="2" customFormat="1" ht="16.5" customHeight="1">
      <c r="A1039" s="39"/>
      <c r="B1039" s="40"/>
      <c r="C1039" s="249" t="s">
        <v>2089</v>
      </c>
      <c r="D1039" s="249" t="s">
        <v>252</v>
      </c>
      <c r="E1039" s="250" t="s">
        <v>2090</v>
      </c>
      <c r="F1039" s="251" t="s">
        <v>2000</v>
      </c>
      <c r="G1039" s="252" t="s">
        <v>232</v>
      </c>
      <c r="H1039" s="253">
        <v>2</v>
      </c>
      <c r="I1039" s="254"/>
      <c r="J1039" s="255">
        <f>ROUND(I1039*H1039,2)</f>
        <v>0</v>
      </c>
      <c r="K1039" s="251" t="s">
        <v>37</v>
      </c>
      <c r="L1039" s="256"/>
      <c r="M1039" s="257" t="s">
        <v>37</v>
      </c>
      <c r="N1039" s="258" t="s">
        <v>50</v>
      </c>
      <c r="O1039" s="85"/>
      <c r="P1039" s="214">
        <f>O1039*H1039</f>
        <v>0</v>
      </c>
      <c r="Q1039" s="214">
        <v>0</v>
      </c>
      <c r="R1039" s="214">
        <f>Q1039*H1039</f>
        <v>0</v>
      </c>
      <c r="S1039" s="214">
        <v>0</v>
      </c>
      <c r="T1039" s="215">
        <f>S1039*H1039</f>
        <v>0</v>
      </c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R1039" s="216" t="s">
        <v>164</v>
      </c>
      <c r="AT1039" s="216" t="s">
        <v>252</v>
      </c>
      <c r="AU1039" s="216" t="s">
        <v>86</v>
      </c>
      <c r="AY1039" s="18" t="s">
        <v>149</v>
      </c>
      <c r="BE1039" s="217">
        <f>IF(N1039="základní",J1039,0)</f>
        <v>0</v>
      </c>
      <c r="BF1039" s="217">
        <f>IF(N1039="snížená",J1039,0)</f>
        <v>0</v>
      </c>
      <c r="BG1039" s="217">
        <f>IF(N1039="zákl. přenesená",J1039,0)</f>
        <v>0</v>
      </c>
      <c r="BH1039" s="217">
        <f>IF(N1039="sníž. přenesená",J1039,0)</f>
        <v>0</v>
      </c>
      <c r="BI1039" s="217">
        <f>IF(N1039="nulová",J1039,0)</f>
        <v>0</v>
      </c>
      <c r="BJ1039" s="18" t="s">
        <v>148</v>
      </c>
      <c r="BK1039" s="217">
        <f>ROUND(I1039*H1039,2)</f>
        <v>0</v>
      </c>
      <c r="BL1039" s="18" t="s">
        <v>148</v>
      </c>
      <c r="BM1039" s="216" t="s">
        <v>2091</v>
      </c>
    </row>
    <row r="1040" spans="1:47" s="2" customFormat="1" ht="12">
      <c r="A1040" s="39"/>
      <c r="B1040" s="40"/>
      <c r="C1040" s="41"/>
      <c r="D1040" s="218" t="s">
        <v>155</v>
      </c>
      <c r="E1040" s="41"/>
      <c r="F1040" s="219" t="s">
        <v>2000</v>
      </c>
      <c r="G1040" s="41"/>
      <c r="H1040" s="41"/>
      <c r="I1040" s="220"/>
      <c r="J1040" s="41"/>
      <c r="K1040" s="41"/>
      <c r="L1040" s="45"/>
      <c r="M1040" s="221"/>
      <c r="N1040" s="222"/>
      <c r="O1040" s="85"/>
      <c r="P1040" s="85"/>
      <c r="Q1040" s="85"/>
      <c r="R1040" s="85"/>
      <c r="S1040" s="85"/>
      <c r="T1040" s="86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T1040" s="18" t="s">
        <v>155</v>
      </c>
      <c r="AU1040" s="18" t="s">
        <v>86</v>
      </c>
    </row>
    <row r="1041" spans="1:65" s="2" customFormat="1" ht="16.5" customHeight="1">
      <c r="A1041" s="39"/>
      <c r="B1041" s="40"/>
      <c r="C1041" s="249" t="s">
        <v>1486</v>
      </c>
      <c r="D1041" s="249" t="s">
        <v>252</v>
      </c>
      <c r="E1041" s="250" t="s">
        <v>2092</v>
      </c>
      <c r="F1041" s="251" t="s">
        <v>2007</v>
      </c>
      <c r="G1041" s="252" t="s">
        <v>232</v>
      </c>
      <c r="H1041" s="253">
        <v>1</v>
      </c>
      <c r="I1041" s="254"/>
      <c r="J1041" s="255">
        <f>ROUND(I1041*H1041,2)</f>
        <v>0</v>
      </c>
      <c r="K1041" s="251" t="s">
        <v>37</v>
      </c>
      <c r="L1041" s="256"/>
      <c r="M1041" s="257" t="s">
        <v>37</v>
      </c>
      <c r="N1041" s="258" t="s">
        <v>50</v>
      </c>
      <c r="O1041" s="85"/>
      <c r="P1041" s="214">
        <f>O1041*H1041</f>
        <v>0</v>
      </c>
      <c r="Q1041" s="214">
        <v>0</v>
      </c>
      <c r="R1041" s="214">
        <f>Q1041*H1041</f>
        <v>0</v>
      </c>
      <c r="S1041" s="214">
        <v>0</v>
      </c>
      <c r="T1041" s="215">
        <f>S1041*H1041</f>
        <v>0</v>
      </c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R1041" s="216" t="s">
        <v>164</v>
      </c>
      <c r="AT1041" s="216" t="s">
        <v>252</v>
      </c>
      <c r="AU1041" s="216" t="s">
        <v>86</v>
      </c>
      <c r="AY1041" s="18" t="s">
        <v>149</v>
      </c>
      <c r="BE1041" s="217">
        <f>IF(N1041="základní",J1041,0)</f>
        <v>0</v>
      </c>
      <c r="BF1041" s="217">
        <f>IF(N1041="snížená",J1041,0)</f>
        <v>0</v>
      </c>
      <c r="BG1041" s="217">
        <f>IF(N1041="zákl. přenesená",J1041,0)</f>
        <v>0</v>
      </c>
      <c r="BH1041" s="217">
        <f>IF(N1041="sníž. přenesená",J1041,0)</f>
        <v>0</v>
      </c>
      <c r="BI1041" s="217">
        <f>IF(N1041="nulová",J1041,0)</f>
        <v>0</v>
      </c>
      <c r="BJ1041" s="18" t="s">
        <v>148</v>
      </c>
      <c r="BK1041" s="217">
        <f>ROUND(I1041*H1041,2)</f>
        <v>0</v>
      </c>
      <c r="BL1041" s="18" t="s">
        <v>148</v>
      </c>
      <c r="BM1041" s="216" t="s">
        <v>2093</v>
      </c>
    </row>
    <row r="1042" spans="1:47" s="2" customFormat="1" ht="12">
      <c r="A1042" s="39"/>
      <c r="B1042" s="40"/>
      <c r="C1042" s="41"/>
      <c r="D1042" s="218" t="s">
        <v>155</v>
      </c>
      <c r="E1042" s="41"/>
      <c r="F1042" s="219" t="s">
        <v>2007</v>
      </c>
      <c r="G1042" s="41"/>
      <c r="H1042" s="41"/>
      <c r="I1042" s="220"/>
      <c r="J1042" s="41"/>
      <c r="K1042" s="41"/>
      <c r="L1042" s="45"/>
      <c r="M1042" s="221"/>
      <c r="N1042" s="222"/>
      <c r="O1042" s="85"/>
      <c r="P1042" s="85"/>
      <c r="Q1042" s="85"/>
      <c r="R1042" s="85"/>
      <c r="S1042" s="85"/>
      <c r="T1042" s="86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T1042" s="18" t="s">
        <v>155</v>
      </c>
      <c r="AU1042" s="18" t="s">
        <v>86</v>
      </c>
    </row>
    <row r="1043" spans="1:65" s="2" customFormat="1" ht="16.5" customHeight="1">
      <c r="A1043" s="39"/>
      <c r="B1043" s="40"/>
      <c r="C1043" s="249" t="s">
        <v>2094</v>
      </c>
      <c r="D1043" s="249" t="s">
        <v>252</v>
      </c>
      <c r="E1043" s="250" t="s">
        <v>2095</v>
      </c>
      <c r="F1043" s="251" t="s">
        <v>2010</v>
      </c>
      <c r="G1043" s="252" t="s">
        <v>220</v>
      </c>
      <c r="H1043" s="253">
        <v>1</v>
      </c>
      <c r="I1043" s="254"/>
      <c r="J1043" s="255">
        <f>ROUND(I1043*H1043,2)</f>
        <v>0</v>
      </c>
      <c r="K1043" s="251" t="s">
        <v>37</v>
      </c>
      <c r="L1043" s="256"/>
      <c r="M1043" s="257" t="s">
        <v>37</v>
      </c>
      <c r="N1043" s="258" t="s">
        <v>50</v>
      </c>
      <c r="O1043" s="85"/>
      <c r="P1043" s="214">
        <f>O1043*H1043</f>
        <v>0</v>
      </c>
      <c r="Q1043" s="214">
        <v>0</v>
      </c>
      <c r="R1043" s="214">
        <f>Q1043*H1043</f>
        <v>0</v>
      </c>
      <c r="S1043" s="214">
        <v>0</v>
      </c>
      <c r="T1043" s="215">
        <f>S1043*H1043</f>
        <v>0</v>
      </c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R1043" s="216" t="s">
        <v>164</v>
      </c>
      <c r="AT1043" s="216" t="s">
        <v>252</v>
      </c>
      <c r="AU1043" s="216" t="s">
        <v>86</v>
      </c>
      <c r="AY1043" s="18" t="s">
        <v>149</v>
      </c>
      <c r="BE1043" s="217">
        <f>IF(N1043="základní",J1043,0)</f>
        <v>0</v>
      </c>
      <c r="BF1043" s="217">
        <f>IF(N1043="snížená",J1043,0)</f>
        <v>0</v>
      </c>
      <c r="BG1043" s="217">
        <f>IF(N1043="zákl. přenesená",J1043,0)</f>
        <v>0</v>
      </c>
      <c r="BH1043" s="217">
        <f>IF(N1043="sníž. přenesená",J1043,0)</f>
        <v>0</v>
      </c>
      <c r="BI1043" s="217">
        <f>IF(N1043="nulová",J1043,0)</f>
        <v>0</v>
      </c>
      <c r="BJ1043" s="18" t="s">
        <v>148</v>
      </c>
      <c r="BK1043" s="217">
        <f>ROUND(I1043*H1043,2)</f>
        <v>0</v>
      </c>
      <c r="BL1043" s="18" t="s">
        <v>148</v>
      </c>
      <c r="BM1043" s="216" t="s">
        <v>2096</v>
      </c>
    </row>
    <row r="1044" spans="1:47" s="2" customFormat="1" ht="12">
      <c r="A1044" s="39"/>
      <c r="B1044" s="40"/>
      <c r="C1044" s="41"/>
      <c r="D1044" s="218" t="s">
        <v>155</v>
      </c>
      <c r="E1044" s="41"/>
      <c r="F1044" s="219" t="s">
        <v>2010</v>
      </c>
      <c r="G1044" s="41"/>
      <c r="H1044" s="41"/>
      <c r="I1044" s="220"/>
      <c r="J1044" s="41"/>
      <c r="K1044" s="41"/>
      <c r="L1044" s="45"/>
      <c r="M1044" s="221"/>
      <c r="N1044" s="222"/>
      <c r="O1044" s="85"/>
      <c r="P1044" s="85"/>
      <c r="Q1044" s="85"/>
      <c r="R1044" s="85"/>
      <c r="S1044" s="85"/>
      <c r="T1044" s="86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T1044" s="18" t="s">
        <v>155</v>
      </c>
      <c r="AU1044" s="18" t="s">
        <v>86</v>
      </c>
    </row>
    <row r="1045" spans="1:65" s="2" customFormat="1" ht="16.5" customHeight="1">
      <c r="A1045" s="39"/>
      <c r="B1045" s="40"/>
      <c r="C1045" s="249" t="s">
        <v>1489</v>
      </c>
      <c r="D1045" s="249" t="s">
        <v>252</v>
      </c>
      <c r="E1045" s="250" t="s">
        <v>2097</v>
      </c>
      <c r="F1045" s="251" t="s">
        <v>2021</v>
      </c>
      <c r="G1045" s="252" t="s">
        <v>232</v>
      </c>
      <c r="H1045" s="253">
        <v>3</v>
      </c>
      <c r="I1045" s="254"/>
      <c r="J1045" s="255">
        <f>ROUND(I1045*H1045,2)</f>
        <v>0</v>
      </c>
      <c r="K1045" s="251" t="s">
        <v>37</v>
      </c>
      <c r="L1045" s="256"/>
      <c r="M1045" s="257" t="s">
        <v>37</v>
      </c>
      <c r="N1045" s="258" t="s">
        <v>50</v>
      </c>
      <c r="O1045" s="85"/>
      <c r="P1045" s="214">
        <f>O1045*H1045</f>
        <v>0</v>
      </c>
      <c r="Q1045" s="214">
        <v>0</v>
      </c>
      <c r="R1045" s="214">
        <f>Q1045*H1045</f>
        <v>0</v>
      </c>
      <c r="S1045" s="214">
        <v>0</v>
      </c>
      <c r="T1045" s="215">
        <f>S1045*H1045</f>
        <v>0</v>
      </c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R1045" s="216" t="s">
        <v>164</v>
      </c>
      <c r="AT1045" s="216" t="s">
        <v>252</v>
      </c>
      <c r="AU1045" s="216" t="s">
        <v>86</v>
      </c>
      <c r="AY1045" s="18" t="s">
        <v>149</v>
      </c>
      <c r="BE1045" s="217">
        <f>IF(N1045="základní",J1045,0)</f>
        <v>0</v>
      </c>
      <c r="BF1045" s="217">
        <f>IF(N1045="snížená",J1045,0)</f>
        <v>0</v>
      </c>
      <c r="BG1045" s="217">
        <f>IF(N1045="zákl. přenesená",J1045,0)</f>
        <v>0</v>
      </c>
      <c r="BH1045" s="217">
        <f>IF(N1045="sníž. přenesená",J1045,0)</f>
        <v>0</v>
      </c>
      <c r="BI1045" s="217">
        <f>IF(N1045="nulová",J1045,0)</f>
        <v>0</v>
      </c>
      <c r="BJ1045" s="18" t="s">
        <v>148</v>
      </c>
      <c r="BK1045" s="217">
        <f>ROUND(I1045*H1045,2)</f>
        <v>0</v>
      </c>
      <c r="BL1045" s="18" t="s">
        <v>148</v>
      </c>
      <c r="BM1045" s="216" t="s">
        <v>2098</v>
      </c>
    </row>
    <row r="1046" spans="1:47" s="2" customFormat="1" ht="12">
      <c r="A1046" s="39"/>
      <c r="B1046" s="40"/>
      <c r="C1046" s="41"/>
      <c r="D1046" s="218" t="s">
        <v>155</v>
      </c>
      <c r="E1046" s="41"/>
      <c r="F1046" s="219" t="s">
        <v>2021</v>
      </c>
      <c r="G1046" s="41"/>
      <c r="H1046" s="41"/>
      <c r="I1046" s="220"/>
      <c r="J1046" s="41"/>
      <c r="K1046" s="41"/>
      <c r="L1046" s="45"/>
      <c r="M1046" s="221"/>
      <c r="N1046" s="222"/>
      <c r="O1046" s="85"/>
      <c r="P1046" s="85"/>
      <c r="Q1046" s="85"/>
      <c r="R1046" s="85"/>
      <c r="S1046" s="85"/>
      <c r="T1046" s="86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T1046" s="18" t="s">
        <v>155</v>
      </c>
      <c r="AU1046" s="18" t="s">
        <v>86</v>
      </c>
    </row>
    <row r="1047" spans="1:65" s="2" customFormat="1" ht="16.5" customHeight="1">
      <c r="A1047" s="39"/>
      <c r="B1047" s="40"/>
      <c r="C1047" s="249" t="s">
        <v>2099</v>
      </c>
      <c r="D1047" s="249" t="s">
        <v>252</v>
      </c>
      <c r="E1047" s="250" t="s">
        <v>2100</v>
      </c>
      <c r="F1047" s="251" t="s">
        <v>1932</v>
      </c>
      <c r="G1047" s="252" t="s">
        <v>232</v>
      </c>
      <c r="H1047" s="253">
        <v>1</v>
      </c>
      <c r="I1047" s="254"/>
      <c r="J1047" s="255">
        <f>ROUND(I1047*H1047,2)</f>
        <v>0</v>
      </c>
      <c r="K1047" s="251" t="s">
        <v>37</v>
      </c>
      <c r="L1047" s="256"/>
      <c r="M1047" s="257" t="s">
        <v>37</v>
      </c>
      <c r="N1047" s="258" t="s">
        <v>50</v>
      </c>
      <c r="O1047" s="85"/>
      <c r="P1047" s="214">
        <f>O1047*H1047</f>
        <v>0</v>
      </c>
      <c r="Q1047" s="214">
        <v>0</v>
      </c>
      <c r="R1047" s="214">
        <f>Q1047*H1047</f>
        <v>0</v>
      </c>
      <c r="S1047" s="214">
        <v>0</v>
      </c>
      <c r="T1047" s="215">
        <f>S1047*H1047</f>
        <v>0</v>
      </c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R1047" s="216" t="s">
        <v>164</v>
      </c>
      <c r="AT1047" s="216" t="s">
        <v>252</v>
      </c>
      <c r="AU1047" s="216" t="s">
        <v>86</v>
      </c>
      <c r="AY1047" s="18" t="s">
        <v>149</v>
      </c>
      <c r="BE1047" s="217">
        <f>IF(N1047="základní",J1047,0)</f>
        <v>0</v>
      </c>
      <c r="BF1047" s="217">
        <f>IF(N1047="snížená",J1047,0)</f>
        <v>0</v>
      </c>
      <c r="BG1047" s="217">
        <f>IF(N1047="zákl. přenesená",J1047,0)</f>
        <v>0</v>
      </c>
      <c r="BH1047" s="217">
        <f>IF(N1047="sníž. přenesená",J1047,0)</f>
        <v>0</v>
      </c>
      <c r="BI1047" s="217">
        <f>IF(N1047="nulová",J1047,0)</f>
        <v>0</v>
      </c>
      <c r="BJ1047" s="18" t="s">
        <v>148</v>
      </c>
      <c r="BK1047" s="217">
        <f>ROUND(I1047*H1047,2)</f>
        <v>0</v>
      </c>
      <c r="BL1047" s="18" t="s">
        <v>148</v>
      </c>
      <c r="BM1047" s="216" t="s">
        <v>2101</v>
      </c>
    </row>
    <row r="1048" spans="1:47" s="2" customFormat="1" ht="12">
      <c r="A1048" s="39"/>
      <c r="B1048" s="40"/>
      <c r="C1048" s="41"/>
      <c r="D1048" s="218" t="s">
        <v>155</v>
      </c>
      <c r="E1048" s="41"/>
      <c r="F1048" s="219" t="s">
        <v>1932</v>
      </c>
      <c r="G1048" s="41"/>
      <c r="H1048" s="41"/>
      <c r="I1048" s="220"/>
      <c r="J1048" s="41"/>
      <c r="K1048" s="41"/>
      <c r="L1048" s="45"/>
      <c r="M1048" s="221"/>
      <c r="N1048" s="222"/>
      <c r="O1048" s="85"/>
      <c r="P1048" s="85"/>
      <c r="Q1048" s="85"/>
      <c r="R1048" s="85"/>
      <c r="S1048" s="85"/>
      <c r="T1048" s="86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T1048" s="18" t="s">
        <v>155</v>
      </c>
      <c r="AU1048" s="18" t="s">
        <v>86</v>
      </c>
    </row>
    <row r="1049" spans="1:65" s="2" customFormat="1" ht="16.5" customHeight="1">
      <c r="A1049" s="39"/>
      <c r="B1049" s="40"/>
      <c r="C1049" s="249" t="s">
        <v>1493</v>
      </c>
      <c r="D1049" s="249" t="s">
        <v>252</v>
      </c>
      <c r="E1049" s="250" t="s">
        <v>2102</v>
      </c>
      <c r="F1049" s="251" t="s">
        <v>2103</v>
      </c>
      <c r="G1049" s="252" t="s">
        <v>232</v>
      </c>
      <c r="H1049" s="253">
        <v>21</v>
      </c>
      <c r="I1049" s="254"/>
      <c r="J1049" s="255">
        <f>ROUND(I1049*H1049,2)</f>
        <v>0</v>
      </c>
      <c r="K1049" s="251" t="s">
        <v>37</v>
      </c>
      <c r="L1049" s="256"/>
      <c r="M1049" s="257" t="s">
        <v>37</v>
      </c>
      <c r="N1049" s="258" t="s">
        <v>50</v>
      </c>
      <c r="O1049" s="85"/>
      <c r="P1049" s="214">
        <f>O1049*H1049</f>
        <v>0</v>
      </c>
      <c r="Q1049" s="214">
        <v>0</v>
      </c>
      <c r="R1049" s="214">
        <f>Q1049*H1049</f>
        <v>0</v>
      </c>
      <c r="S1049" s="214">
        <v>0</v>
      </c>
      <c r="T1049" s="215">
        <f>S1049*H1049</f>
        <v>0</v>
      </c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R1049" s="216" t="s">
        <v>164</v>
      </c>
      <c r="AT1049" s="216" t="s">
        <v>252</v>
      </c>
      <c r="AU1049" s="216" t="s">
        <v>86</v>
      </c>
      <c r="AY1049" s="18" t="s">
        <v>149</v>
      </c>
      <c r="BE1049" s="217">
        <f>IF(N1049="základní",J1049,0)</f>
        <v>0</v>
      </c>
      <c r="BF1049" s="217">
        <f>IF(N1049="snížená",J1049,0)</f>
        <v>0</v>
      </c>
      <c r="BG1049" s="217">
        <f>IF(N1049="zákl. přenesená",J1049,0)</f>
        <v>0</v>
      </c>
      <c r="BH1049" s="217">
        <f>IF(N1049="sníž. přenesená",J1049,0)</f>
        <v>0</v>
      </c>
      <c r="BI1049" s="217">
        <f>IF(N1049="nulová",J1049,0)</f>
        <v>0</v>
      </c>
      <c r="BJ1049" s="18" t="s">
        <v>148</v>
      </c>
      <c r="BK1049" s="217">
        <f>ROUND(I1049*H1049,2)</f>
        <v>0</v>
      </c>
      <c r="BL1049" s="18" t="s">
        <v>148</v>
      </c>
      <c r="BM1049" s="216" t="s">
        <v>2104</v>
      </c>
    </row>
    <row r="1050" spans="1:47" s="2" customFormat="1" ht="12">
      <c r="A1050" s="39"/>
      <c r="B1050" s="40"/>
      <c r="C1050" s="41"/>
      <c r="D1050" s="218" t="s">
        <v>155</v>
      </c>
      <c r="E1050" s="41"/>
      <c r="F1050" s="219" t="s">
        <v>2103</v>
      </c>
      <c r="G1050" s="41"/>
      <c r="H1050" s="41"/>
      <c r="I1050" s="220"/>
      <c r="J1050" s="41"/>
      <c r="K1050" s="41"/>
      <c r="L1050" s="45"/>
      <c r="M1050" s="221"/>
      <c r="N1050" s="222"/>
      <c r="O1050" s="85"/>
      <c r="P1050" s="85"/>
      <c r="Q1050" s="85"/>
      <c r="R1050" s="85"/>
      <c r="S1050" s="85"/>
      <c r="T1050" s="86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T1050" s="18" t="s">
        <v>155</v>
      </c>
      <c r="AU1050" s="18" t="s">
        <v>86</v>
      </c>
    </row>
    <row r="1051" spans="1:65" s="2" customFormat="1" ht="16.5" customHeight="1">
      <c r="A1051" s="39"/>
      <c r="B1051" s="40"/>
      <c r="C1051" s="249" t="s">
        <v>2105</v>
      </c>
      <c r="D1051" s="249" t="s">
        <v>252</v>
      </c>
      <c r="E1051" s="250" t="s">
        <v>2106</v>
      </c>
      <c r="F1051" s="251" t="s">
        <v>2030</v>
      </c>
      <c r="G1051" s="252" t="s">
        <v>232</v>
      </c>
      <c r="H1051" s="253">
        <v>18</v>
      </c>
      <c r="I1051" s="254"/>
      <c r="J1051" s="255">
        <f>ROUND(I1051*H1051,2)</f>
        <v>0</v>
      </c>
      <c r="K1051" s="251" t="s">
        <v>37</v>
      </c>
      <c r="L1051" s="256"/>
      <c r="M1051" s="257" t="s">
        <v>37</v>
      </c>
      <c r="N1051" s="258" t="s">
        <v>50</v>
      </c>
      <c r="O1051" s="85"/>
      <c r="P1051" s="214">
        <f>O1051*H1051</f>
        <v>0</v>
      </c>
      <c r="Q1051" s="214">
        <v>0</v>
      </c>
      <c r="R1051" s="214">
        <f>Q1051*H1051</f>
        <v>0</v>
      </c>
      <c r="S1051" s="214">
        <v>0</v>
      </c>
      <c r="T1051" s="215">
        <f>S1051*H1051</f>
        <v>0</v>
      </c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R1051" s="216" t="s">
        <v>164</v>
      </c>
      <c r="AT1051" s="216" t="s">
        <v>252</v>
      </c>
      <c r="AU1051" s="216" t="s">
        <v>86</v>
      </c>
      <c r="AY1051" s="18" t="s">
        <v>149</v>
      </c>
      <c r="BE1051" s="217">
        <f>IF(N1051="základní",J1051,0)</f>
        <v>0</v>
      </c>
      <c r="BF1051" s="217">
        <f>IF(N1051="snížená",J1051,0)</f>
        <v>0</v>
      </c>
      <c r="BG1051" s="217">
        <f>IF(N1051="zákl. přenesená",J1051,0)</f>
        <v>0</v>
      </c>
      <c r="BH1051" s="217">
        <f>IF(N1051="sníž. přenesená",J1051,0)</f>
        <v>0</v>
      </c>
      <c r="BI1051" s="217">
        <f>IF(N1051="nulová",J1051,0)</f>
        <v>0</v>
      </c>
      <c r="BJ1051" s="18" t="s">
        <v>148</v>
      </c>
      <c r="BK1051" s="217">
        <f>ROUND(I1051*H1051,2)</f>
        <v>0</v>
      </c>
      <c r="BL1051" s="18" t="s">
        <v>148</v>
      </c>
      <c r="BM1051" s="216" t="s">
        <v>2107</v>
      </c>
    </row>
    <row r="1052" spans="1:47" s="2" customFormat="1" ht="12">
      <c r="A1052" s="39"/>
      <c r="B1052" s="40"/>
      <c r="C1052" s="41"/>
      <c r="D1052" s="218" t="s">
        <v>155</v>
      </c>
      <c r="E1052" s="41"/>
      <c r="F1052" s="219" t="s">
        <v>2030</v>
      </c>
      <c r="G1052" s="41"/>
      <c r="H1052" s="41"/>
      <c r="I1052" s="220"/>
      <c r="J1052" s="41"/>
      <c r="K1052" s="41"/>
      <c r="L1052" s="45"/>
      <c r="M1052" s="221"/>
      <c r="N1052" s="222"/>
      <c r="O1052" s="85"/>
      <c r="P1052" s="85"/>
      <c r="Q1052" s="85"/>
      <c r="R1052" s="85"/>
      <c r="S1052" s="85"/>
      <c r="T1052" s="86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T1052" s="18" t="s">
        <v>155</v>
      </c>
      <c r="AU1052" s="18" t="s">
        <v>86</v>
      </c>
    </row>
    <row r="1053" spans="1:65" s="2" customFormat="1" ht="16.5" customHeight="1">
      <c r="A1053" s="39"/>
      <c r="B1053" s="40"/>
      <c r="C1053" s="249" t="s">
        <v>1496</v>
      </c>
      <c r="D1053" s="249" t="s">
        <v>252</v>
      </c>
      <c r="E1053" s="250" t="s">
        <v>2108</v>
      </c>
      <c r="F1053" s="251" t="s">
        <v>2034</v>
      </c>
      <c r="G1053" s="252" t="s">
        <v>232</v>
      </c>
      <c r="H1053" s="253">
        <v>6</v>
      </c>
      <c r="I1053" s="254"/>
      <c r="J1053" s="255">
        <f>ROUND(I1053*H1053,2)</f>
        <v>0</v>
      </c>
      <c r="K1053" s="251" t="s">
        <v>37</v>
      </c>
      <c r="L1053" s="256"/>
      <c r="M1053" s="257" t="s">
        <v>37</v>
      </c>
      <c r="N1053" s="258" t="s">
        <v>50</v>
      </c>
      <c r="O1053" s="85"/>
      <c r="P1053" s="214">
        <f>O1053*H1053</f>
        <v>0</v>
      </c>
      <c r="Q1053" s="214">
        <v>0</v>
      </c>
      <c r="R1053" s="214">
        <f>Q1053*H1053</f>
        <v>0</v>
      </c>
      <c r="S1053" s="214">
        <v>0</v>
      </c>
      <c r="T1053" s="215">
        <f>S1053*H1053</f>
        <v>0</v>
      </c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R1053" s="216" t="s">
        <v>164</v>
      </c>
      <c r="AT1053" s="216" t="s">
        <v>252</v>
      </c>
      <c r="AU1053" s="216" t="s">
        <v>86</v>
      </c>
      <c r="AY1053" s="18" t="s">
        <v>149</v>
      </c>
      <c r="BE1053" s="217">
        <f>IF(N1053="základní",J1053,0)</f>
        <v>0</v>
      </c>
      <c r="BF1053" s="217">
        <f>IF(N1053="snížená",J1053,0)</f>
        <v>0</v>
      </c>
      <c r="BG1053" s="217">
        <f>IF(N1053="zákl. přenesená",J1053,0)</f>
        <v>0</v>
      </c>
      <c r="BH1053" s="217">
        <f>IF(N1053="sníž. přenesená",J1053,0)</f>
        <v>0</v>
      </c>
      <c r="BI1053" s="217">
        <f>IF(N1053="nulová",J1053,0)</f>
        <v>0</v>
      </c>
      <c r="BJ1053" s="18" t="s">
        <v>148</v>
      </c>
      <c r="BK1053" s="217">
        <f>ROUND(I1053*H1053,2)</f>
        <v>0</v>
      </c>
      <c r="BL1053" s="18" t="s">
        <v>148</v>
      </c>
      <c r="BM1053" s="216" t="s">
        <v>2109</v>
      </c>
    </row>
    <row r="1054" spans="1:47" s="2" customFormat="1" ht="12">
      <c r="A1054" s="39"/>
      <c r="B1054" s="40"/>
      <c r="C1054" s="41"/>
      <c r="D1054" s="218" t="s">
        <v>155</v>
      </c>
      <c r="E1054" s="41"/>
      <c r="F1054" s="219" t="s">
        <v>2034</v>
      </c>
      <c r="G1054" s="41"/>
      <c r="H1054" s="41"/>
      <c r="I1054" s="220"/>
      <c r="J1054" s="41"/>
      <c r="K1054" s="41"/>
      <c r="L1054" s="45"/>
      <c r="M1054" s="221"/>
      <c r="N1054" s="222"/>
      <c r="O1054" s="85"/>
      <c r="P1054" s="85"/>
      <c r="Q1054" s="85"/>
      <c r="R1054" s="85"/>
      <c r="S1054" s="85"/>
      <c r="T1054" s="86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T1054" s="18" t="s">
        <v>155</v>
      </c>
      <c r="AU1054" s="18" t="s">
        <v>86</v>
      </c>
    </row>
    <row r="1055" spans="1:65" s="2" customFormat="1" ht="16.5" customHeight="1">
      <c r="A1055" s="39"/>
      <c r="B1055" s="40"/>
      <c r="C1055" s="249" t="s">
        <v>2110</v>
      </c>
      <c r="D1055" s="249" t="s">
        <v>252</v>
      </c>
      <c r="E1055" s="250" t="s">
        <v>2111</v>
      </c>
      <c r="F1055" s="251" t="s">
        <v>1939</v>
      </c>
      <c r="G1055" s="252" t="s">
        <v>232</v>
      </c>
      <c r="H1055" s="253">
        <v>6</v>
      </c>
      <c r="I1055" s="254"/>
      <c r="J1055" s="255">
        <f>ROUND(I1055*H1055,2)</f>
        <v>0</v>
      </c>
      <c r="K1055" s="251" t="s">
        <v>37</v>
      </c>
      <c r="L1055" s="256"/>
      <c r="M1055" s="257" t="s">
        <v>37</v>
      </c>
      <c r="N1055" s="258" t="s">
        <v>50</v>
      </c>
      <c r="O1055" s="85"/>
      <c r="P1055" s="214">
        <f>O1055*H1055</f>
        <v>0</v>
      </c>
      <c r="Q1055" s="214">
        <v>0</v>
      </c>
      <c r="R1055" s="214">
        <f>Q1055*H1055</f>
        <v>0</v>
      </c>
      <c r="S1055" s="214">
        <v>0</v>
      </c>
      <c r="T1055" s="215">
        <f>S1055*H1055</f>
        <v>0</v>
      </c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  <c r="AR1055" s="216" t="s">
        <v>164</v>
      </c>
      <c r="AT1055" s="216" t="s">
        <v>252</v>
      </c>
      <c r="AU1055" s="216" t="s">
        <v>86</v>
      </c>
      <c r="AY1055" s="18" t="s">
        <v>149</v>
      </c>
      <c r="BE1055" s="217">
        <f>IF(N1055="základní",J1055,0)</f>
        <v>0</v>
      </c>
      <c r="BF1055" s="217">
        <f>IF(N1055="snížená",J1055,0)</f>
        <v>0</v>
      </c>
      <c r="BG1055" s="217">
        <f>IF(N1055="zákl. přenesená",J1055,0)</f>
        <v>0</v>
      </c>
      <c r="BH1055" s="217">
        <f>IF(N1055="sníž. přenesená",J1055,0)</f>
        <v>0</v>
      </c>
      <c r="BI1055" s="217">
        <f>IF(N1055="nulová",J1055,0)</f>
        <v>0</v>
      </c>
      <c r="BJ1055" s="18" t="s">
        <v>148</v>
      </c>
      <c r="BK1055" s="217">
        <f>ROUND(I1055*H1055,2)</f>
        <v>0</v>
      </c>
      <c r="BL1055" s="18" t="s">
        <v>148</v>
      </c>
      <c r="BM1055" s="216" t="s">
        <v>2112</v>
      </c>
    </row>
    <row r="1056" spans="1:47" s="2" customFormat="1" ht="12">
      <c r="A1056" s="39"/>
      <c r="B1056" s="40"/>
      <c r="C1056" s="41"/>
      <c r="D1056" s="218" t="s">
        <v>155</v>
      </c>
      <c r="E1056" s="41"/>
      <c r="F1056" s="219" t="s">
        <v>1939</v>
      </c>
      <c r="G1056" s="41"/>
      <c r="H1056" s="41"/>
      <c r="I1056" s="220"/>
      <c r="J1056" s="41"/>
      <c r="K1056" s="41"/>
      <c r="L1056" s="45"/>
      <c r="M1056" s="221"/>
      <c r="N1056" s="222"/>
      <c r="O1056" s="85"/>
      <c r="P1056" s="85"/>
      <c r="Q1056" s="85"/>
      <c r="R1056" s="85"/>
      <c r="S1056" s="85"/>
      <c r="T1056" s="86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T1056" s="18" t="s">
        <v>155</v>
      </c>
      <c r="AU1056" s="18" t="s">
        <v>86</v>
      </c>
    </row>
    <row r="1057" spans="1:65" s="2" customFormat="1" ht="16.5" customHeight="1">
      <c r="A1057" s="39"/>
      <c r="B1057" s="40"/>
      <c r="C1057" s="249" t="s">
        <v>1500</v>
      </c>
      <c r="D1057" s="249" t="s">
        <v>252</v>
      </c>
      <c r="E1057" s="250" t="s">
        <v>2113</v>
      </c>
      <c r="F1057" s="251" t="s">
        <v>1943</v>
      </c>
      <c r="G1057" s="252" t="s">
        <v>154</v>
      </c>
      <c r="H1057" s="253">
        <v>1</v>
      </c>
      <c r="I1057" s="254"/>
      <c r="J1057" s="255">
        <f>ROUND(I1057*H1057,2)</f>
        <v>0</v>
      </c>
      <c r="K1057" s="251" t="s">
        <v>37</v>
      </c>
      <c r="L1057" s="256"/>
      <c r="M1057" s="257" t="s">
        <v>37</v>
      </c>
      <c r="N1057" s="258" t="s">
        <v>50</v>
      </c>
      <c r="O1057" s="85"/>
      <c r="P1057" s="214">
        <f>O1057*H1057</f>
        <v>0</v>
      </c>
      <c r="Q1057" s="214">
        <v>0</v>
      </c>
      <c r="R1057" s="214">
        <f>Q1057*H1057</f>
        <v>0</v>
      </c>
      <c r="S1057" s="214">
        <v>0</v>
      </c>
      <c r="T1057" s="215">
        <f>S1057*H1057</f>
        <v>0</v>
      </c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R1057" s="216" t="s">
        <v>164</v>
      </c>
      <c r="AT1057" s="216" t="s">
        <v>252</v>
      </c>
      <c r="AU1057" s="216" t="s">
        <v>86</v>
      </c>
      <c r="AY1057" s="18" t="s">
        <v>149</v>
      </c>
      <c r="BE1057" s="217">
        <f>IF(N1057="základní",J1057,0)</f>
        <v>0</v>
      </c>
      <c r="BF1057" s="217">
        <f>IF(N1057="snížená",J1057,0)</f>
        <v>0</v>
      </c>
      <c r="BG1057" s="217">
        <f>IF(N1057="zákl. přenesená",J1057,0)</f>
        <v>0</v>
      </c>
      <c r="BH1057" s="217">
        <f>IF(N1057="sníž. přenesená",J1057,0)</f>
        <v>0</v>
      </c>
      <c r="BI1057" s="217">
        <f>IF(N1057="nulová",J1057,0)</f>
        <v>0</v>
      </c>
      <c r="BJ1057" s="18" t="s">
        <v>148</v>
      </c>
      <c r="BK1057" s="217">
        <f>ROUND(I1057*H1057,2)</f>
        <v>0</v>
      </c>
      <c r="BL1057" s="18" t="s">
        <v>148</v>
      </c>
      <c r="BM1057" s="216" t="s">
        <v>2114</v>
      </c>
    </row>
    <row r="1058" spans="1:47" s="2" customFormat="1" ht="12">
      <c r="A1058" s="39"/>
      <c r="B1058" s="40"/>
      <c r="C1058" s="41"/>
      <c r="D1058" s="218" t="s">
        <v>155</v>
      </c>
      <c r="E1058" s="41"/>
      <c r="F1058" s="219" t="s">
        <v>1943</v>
      </c>
      <c r="G1058" s="41"/>
      <c r="H1058" s="41"/>
      <c r="I1058" s="220"/>
      <c r="J1058" s="41"/>
      <c r="K1058" s="41"/>
      <c r="L1058" s="45"/>
      <c r="M1058" s="221"/>
      <c r="N1058" s="222"/>
      <c r="O1058" s="85"/>
      <c r="P1058" s="85"/>
      <c r="Q1058" s="85"/>
      <c r="R1058" s="85"/>
      <c r="S1058" s="85"/>
      <c r="T1058" s="86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T1058" s="18" t="s">
        <v>155</v>
      </c>
      <c r="AU1058" s="18" t="s">
        <v>86</v>
      </c>
    </row>
    <row r="1059" spans="1:65" s="2" customFormat="1" ht="16.5" customHeight="1">
      <c r="A1059" s="39"/>
      <c r="B1059" s="40"/>
      <c r="C1059" s="249" t="s">
        <v>2115</v>
      </c>
      <c r="D1059" s="249" t="s">
        <v>252</v>
      </c>
      <c r="E1059" s="250" t="s">
        <v>2116</v>
      </c>
      <c r="F1059" s="251" t="s">
        <v>1946</v>
      </c>
      <c r="G1059" s="252" t="s">
        <v>232</v>
      </c>
      <c r="H1059" s="253">
        <v>1</v>
      </c>
      <c r="I1059" s="254"/>
      <c r="J1059" s="255">
        <f>ROUND(I1059*H1059,2)</f>
        <v>0</v>
      </c>
      <c r="K1059" s="251" t="s">
        <v>37</v>
      </c>
      <c r="L1059" s="256"/>
      <c r="M1059" s="257" t="s">
        <v>37</v>
      </c>
      <c r="N1059" s="258" t="s">
        <v>50</v>
      </c>
      <c r="O1059" s="85"/>
      <c r="P1059" s="214">
        <f>O1059*H1059</f>
        <v>0</v>
      </c>
      <c r="Q1059" s="214">
        <v>0</v>
      </c>
      <c r="R1059" s="214">
        <f>Q1059*H1059</f>
        <v>0</v>
      </c>
      <c r="S1059" s="214">
        <v>0</v>
      </c>
      <c r="T1059" s="215">
        <f>S1059*H1059</f>
        <v>0</v>
      </c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R1059" s="216" t="s">
        <v>164</v>
      </c>
      <c r="AT1059" s="216" t="s">
        <v>252</v>
      </c>
      <c r="AU1059" s="216" t="s">
        <v>86</v>
      </c>
      <c r="AY1059" s="18" t="s">
        <v>149</v>
      </c>
      <c r="BE1059" s="217">
        <f>IF(N1059="základní",J1059,0)</f>
        <v>0</v>
      </c>
      <c r="BF1059" s="217">
        <f>IF(N1059="snížená",J1059,0)</f>
        <v>0</v>
      </c>
      <c r="BG1059" s="217">
        <f>IF(N1059="zákl. přenesená",J1059,0)</f>
        <v>0</v>
      </c>
      <c r="BH1059" s="217">
        <f>IF(N1059="sníž. přenesená",J1059,0)</f>
        <v>0</v>
      </c>
      <c r="BI1059" s="217">
        <f>IF(N1059="nulová",J1059,0)</f>
        <v>0</v>
      </c>
      <c r="BJ1059" s="18" t="s">
        <v>148</v>
      </c>
      <c r="BK1059" s="217">
        <f>ROUND(I1059*H1059,2)</f>
        <v>0</v>
      </c>
      <c r="BL1059" s="18" t="s">
        <v>148</v>
      </c>
      <c r="BM1059" s="216" t="s">
        <v>2117</v>
      </c>
    </row>
    <row r="1060" spans="1:47" s="2" customFormat="1" ht="12">
      <c r="A1060" s="39"/>
      <c r="B1060" s="40"/>
      <c r="C1060" s="41"/>
      <c r="D1060" s="218" t="s">
        <v>155</v>
      </c>
      <c r="E1060" s="41"/>
      <c r="F1060" s="219" t="s">
        <v>1946</v>
      </c>
      <c r="G1060" s="41"/>
      <c r="H1060" s="41"/>
      <c r="I1060" s="220"/>
      <c r="J1060" s="41"/>
      <c r="K1060" s="41"/>
      <c r="L1060" s="45"/>
      <c r="M1060" s="221"/>
      <c r="N1060" s="222"/>
      <c r="O1060" s="85"/>
      <c r="P1060" s="85"/>
      <c r="Q1060" s="85"/>
      <c r="R1060" s="85"/>
      <c r="S1060" s="85"/>
      <c r="T1060" s="86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T1060" s="18" t="s">
        <v>155</v>
      </c>
      <c r="AU1060" s="18" t="s">
        <v>86</v>
      </c>
    </row>
    <row r="1061" spans="1:65" s="2" customFormat="1" ht="16.5" customHeight="1">
      <c r="A1061" s="39"/>
      <c r="B1061" s="40"/>
      <c r="C1061" s="249" t="s">
        <v>1503</v>
      </c>
      <c r="D1061" s="249" t="s">
        <v>252</v>
      </c>
      <c r="E1061" s="250" t="s">
        <v>2118</v>
      </c>
      <c r="F1061" s="251" t="s">
        <v>1950</v>
      </c>
      <c r="G1061" s="252" t="s">
        <v>232</v>
      </c>
      <c r="H1061" s="253">
        <v>4</v>
      </c>
      <c r="I1061" s="254"/>
      <c r="J1061" s="255">
        <f>ROUND(I1061*H1061,2)</f>
        <v>0</v>
      </c>
      <c r="K1061" s="251" t="s">
        <v>37</v>
      </c>
      <c r="L1061" s="256"/>
      <c r="M1061" s="257" t="s">
        <v>37</v>
      </c>
      <c r="N1061" s="258" t="s">
        <v>50</v>
      </c>
      <c r="O1061" s="85"/>
      <c r="P1061" s="214">
        <f>O1061*H1061</f>
        <v>0</v>
      </c>
      <c r="Q1061" s="214">
        <v>0</v>
      </c>
      <c r="R1061" s="214">
        <f>Q1061*H1061</f>
        <v>0</v>
      </c>
      <c r="S1061" s="214">
        <v>0</v>
      </c>
      <c r="T1061" s="215">
        <f>S1061*H1061</f>
        <v>0</v>
      </c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R1061" s="216" t="s">
        <v>164</v>
      </c>
      <c r="AT1061" s="216" t="s">
        <v>252</v>
      </c>
      <c r="AU1061" s="216" t="s">
        <v>86</v>
      </c>
      <c r="AY1061" s="18" t="s">
        <v>149</v>
      </c>
      <c r="BE1061" s="217">
        <f>IF(N1061="základní",J1061,0)</f>
        <v>0</v>
      </c>
      <c r="BF1061" s="217">
        <f>IF(N1061="snížená",J1061,0)</f>
        <v>0</v>
      </c>
      <c r="BG1061" s="217">
        <f>IF(N1061="zákl. přenesená",J1061,0)</f>
        <v>0</v>
      </c>
      <c r="BH1061" s="217">
        <f>IF(N1061="sníž. přenesená",J1061,0)</f>
        <v>0</v>
      </c>
      <c r="BI1061" s="217">
        <f>IF(N1061="nulová",J1061,0)</f>
        <v>0</v>
      </c>
      <c r="BJ1061" s="18" t="s">
        <v>148</v>
      </c>
      <c r="BK1061" s="217">
        <f>ROUND(I1061*H1061,2)</f>
        <v>0</v>
      </c>
      <c r="BL1061" s="18" t="s">
        <v>148</v>
      </c>
      <c r="BM1061" s="216" t="s">
        <v>2119</v>
      </c>
    </row>
    <row r="1062" spans="1:47" s="2" customFormat="1" ht="12">
      <c r="A1062" s="39"/>
      <c r="B1062" s="40"/>
      <c r="C1062" s="41"/>
      <c r="D1062" s="218" t="s">
        <v>155</v>
      </c>
      <c r="E1062" s="41"/>
      <c r="F1062" s="219" t="s">
        <v>1950</v>
      </c>
      <c r="G1062" s="41"/>
      <c r="H1062" s="41"/>
      <c r="I1062" s="220"/>
      <c r="J1062" s="41"/>
      <c r="K1062" s="41"/>
      <c r="L1062" s="45"/>
      <c r="M1062" s="221"/>
      <c r="N1062" s="222"/>
      <c r="O1062" s="85"/>
      <c r="P1062" s="85"/>
      <c r="Q1062" s="85"/>
      <c r="R1062" s="85"/>
      <c r="S1062" s="85"/>
      <c r="T1062" s="86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T1062" s="18" t="s">
        <v>155</v>
      </c>
      <c r="AU1062" s="18" t="s">
        <v>86</v>
      </c>
    </row>
    <row r="1063" spans="1:65" s="2" customFormat="1" ht="16.5" customHeight="1">
      <c r="A1063" s="39"/>
      <c r="B1063" s="40"/>
      <c r="C1063" s="249" t="s">
        <v>2120</v>
      </c>
      <c r="D1063" s="249" t="s">
        <v>252</v>
      </c>
      <c r="E1063" s="250" t="s">
        <v>2121</v>
      </c>
      <c r="F1063" s="251" t="s">
        <v>1953</v>
      </c>
      <c r="G1063" s="252" t="s">
        <v>232</v>
      </c>
      <c r="H1063" s="253">
        <v>1</v>
      </c>
      <c r="I1063" s="254"/>
      <c r="J1063" s="255">
        <f>ROUND(I1063*H1063,2)</f>
        <v>0</v>
      </c>
      <c r="K1063" s="251" t="s">
        <v>37</v>
      </c>
      <c r="L1063" s="256"/>
      <c r="M1063" s="257" t="s">
        <v>37</v>
      </c>
      <c r="N1063" s="258" t="s">
        <v>50</v>
      </c>
      <c r="O1063" s="85"/>
      <c r="P1063" s="214">
        <f>O1063*H1063</f>
        <v>0</v>
      </c>
      <c r="Q1063" s="214">
        <v>0</v>
      </c>
      <c r="R1063" s="214">
        <f>Q1063*H1063</f>
        <v>0</v>
      </c>
      <c r="S1063" s="214">
        <v>0</v>
      </c>
      <c r="T1063" s="215">
        <f>S1063*H1063</f>
        <v>0</v>
      </c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R1063" s="216" t="s">
        <v>164</v>
      </c>
      <c r="AT1063" s="216" t="s">
        <v>252</v>
      </c>
      <c r="AU1063" s="216" t="s">
        <v>86</v>
      </c>
      <c r="AY1063" s="18" t="s">
        <v>149</v>
      </c>
      <c r="BE1063" s="217">
        <f>IF(N1063="základní",J1063,0)</f>
        <v>0</v>
      </c>
      <c r="BF1063" s="217">
        <f>IF(N1063="snížená",J1063,0)</f>
        <v>0</v>
      </c>
      <c r="BG1063" s="217">
        <f>IF(N1063="zákl. přenesená",J1063,0)</f>
        <v>0</v>
      </c>
      <c r="BH1063" s="217">
        <f>IF(N1063="sníž. přenesená",J1063,0)</f>
        <v>0</v>
      </c>
      <c r="BI1063" s="217">
        <f>IF(N1063="nulová",J1063,0)</f>
        <v>0</v>
      </c>
      <c r="BJ1063" s="18" t="s">
        <v>148</v>
      </c>
      <c r="BK1063" s="217">
        <f>ROUND(I1063*H1063,2)</f>
        <v>0</v>
      </c>
      <c r="BL1063" s="18" t="s">
        <v>148</v>
      </c>
      <c r="BM1063" s="216" t="s">
        <v>1316</v>
      </c>
    </row>
    <row r="1064" spans="1:47" s="2" customFormat="1" ht="12">
      <c r="A1064" s="39"/>
      <c r="B1064" s="40"/>
      <c r="C1064" s="41"/>
      <c r="D1064" s="218" t="s">
        <v>155</v>
      </c>
      <c r="E1064" s="41"/>
      <c r="F1064" s="219" t="s">
        <v>1953</v>
      </c>
      <c r="G1064" s="41"/>
      <c r="H1064" s="41"/>
      <c r="I1064" s="220"/>
      <c r="J1064" s="41"/>
      <c r="K1064" s="41"/>
      <c r="L1064" s="45"/>
      <c r="M1064" s="221"/>
      <c r="N1064" s="222"/>
      <c r="O1064" s="85"/>
      <c r="P1064" s="85"/>
      <c r="Q1064" s="85"/>
      <c r="R1064" s="85"/>
      <c r="S1064" s="85"/>
      <c r="T1064" s="86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T1064" s="18" t="s">
        <v>155</v>
      </c>
      <c r="AU1064" s="18" t="s">
        <v>86</v>
      </c>
    </row>
    <row r="1065" spans="1:65" s="2" customFormat="1" ht="16.5" customHeight="1">
      <c r="A1065" s="39"/>
      <c r="B1065" s="40"/>
      <c r="C1065" s="249" t="s">
        <v>1507</v>
      </c>
      <c r="D1065" s="249" t="s">
        <v>252</v>
      </c>
      <c r="E1065" s="250" t="s">
        <v>2122</v>
      </c>
      <c r="F1065" s="251" t="s">
        <v>1957</v>
      </c>
      <c r="G1065" s="252" t="s">
        <v>232</v>
      </c>
      <c r="H1065" s="253">
        <v>1</v>
      </c>
      <c r="I1065" s="254"/>
      <c r="J1065" s="255">
        <f>ROUND(I1065*H1065,2)</f>
        <v>0</v>
      </c>
      <c r="K1065" s="251" t="s">
        <v>37</v>
      </c>
      <c r="L1065" s="256"/>
      <c r="M1065" s="257" t="s">
        <v>37</v>
      </c>
      <c r="N1065" s="258" t="s">
        <v>50</v>
      </c>
      <c r="O1065" s="85"/>
      <c r="P1065" s="214">
        <f>O1065*H1065</f>
        <v>0</v>
      </c>
      <c r="Q1065" s="214">
        <v>0</v>
      </c>
      <c r="R1065" s="214">
        <f>Q1065*H1065</f>
        <v>0</v>
      </c>
      <c r="S1065" s="214">
        <v>0</v>
      </c>
      <c r="T1065" s="215">
        <f>S1065*H1065</f>
        <v>0</v>
      </c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R1065" s="216" t="s">
        <v>164</v>
      </c>
      <c r="AT1065" s="216" t="s">
        <v>252</v>
      </c>
      <c r="AU1065" s="216" t="s">
        <v>86</v>
      </c>
      <c r="AY1065" s="18" t="s">
        <v>149</v>
      </c>
      <c r="BE1065" s="217">
        <f>IF(N1065="základní",J1065,0)</f>
        <v>0</v>
      </c>
      <c r="BF1065" s="217">
        <f>IF(N1065="snížená",J1065,0)</f>
        <v>0</v>
      </c>
      <c r="BG1065" s="217">
        <f>IF(N1065="zákl. přenesená",J1065,0)</f>
        <v>0</v>
      </c>
      <c r="BH1065" s="217">
        <f>IF(N1065="sníž. přenesená",J1065,0)</f>
        <v>0</v>
      </c>
      <c r="BI1065" s="217">
        <f>IF(N1065="nulová",J1065,0)</f>
        <v>0</v>
      </c>
      <c r="BJ1065" s="18" t="s">
        <v>148</v>
      </c>
      <c r="BK1065" s="217">
        <f>ROUND(I1065*H1065,2)</f>
        <v>0</v>
      </c>
      <c r="BL1065" s="18" t="s">
        <v>148</v>
      </c>
      <c r="BM1065" s="216" t="s">
        <v>2123</v>
      </c>
    </row>
    <row r="1066" spans="1:47" s="2" customFormat="1" ht="12">
      <c r="A1066" s="39"/>
      <c r="B1066" s="40"/>
      <c r="C1066" s="41"/>
      <c r="D1066" s="218" t="s">
        <v>155</v>
      </c>
      <c r="E1066" s="41"/>
      <c r="F1066" s="219" t="s">
        <v>1957</v>
      </c>
      <c r="G1066" s="41"/>
      <c r="H1066" s="41"/>
      <c r="I1066" s="220"/>
      <c r="J1066" s="41"/>
      <c r="K1066" s="41"/>
      <c r="L1066" s="45"/>
      <c r="M1066" s="221"/>
      <c r="N1066" s="222"/>
      <c r="O1066" s="85"/>
      <c r="P1066" s="85"/>
      <c r="Q1066" s="85"/>
      <c r="R1066" s="85"/>
      <c r="S1066" s="85"/>
      <c r="T1066" s="86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T1066" s="18" t="s">
        <v>155</v>
      </c>
      <c r="AU1066" s="18" t="s">
        <v>86</v>
      </c>
    </row>
    <row r="1067" spans="1:65" s="2" customFormat="1" ht="16.5" customHeight="1">
      <c r="A1067" s="39"/>
      <c r="B1067" s="40"/>
      <c r="C1067" s="249" t="s">
        <v>2124</v>
      </c>
      <c r="D1067" s="249" t="s">
        <v>252</v>
      </c>
      <c r="E1067" s="250" t="s">
        <v>2125</v>
      </c>
      <c r="F1067" s="251" t="s">
        <v>1960</v>
      </c>
      <c r="G1067" s="252" t="s">
        <v>232</v>
      </c>
      <c r="H1067" s="253">
        <v>2</v>
      </c>
      <c r="I1067" s="254"/>
      <c r="J1067" s="255">
        <f>ROUND(I1067*H1067,2)</f>
        <v>0</v>
      </c>
      <c r="K1067" s="251" t="s">
        <v>37</v>
      </c>
      <c r="L1067" s="256"/>
      <c r="M1067" s="257" t="s">
        <v>37</v>
      </c>
      <c r="N1067" s="258" t="s">
        <v>50</v>
      </c>
      <c r="O1067" s="85"/>
      <c r="P1067" s="214">
        <f>O1067*H1067</f>
        <v>0</v>
      </c>
      <c r="Q1067" s="214">
        <v>0</v>
      </c>
      <c r="R1067" s="214">
        <f>Q1067*H1067</f>
        <v>0</v>
      </c>
      <c r="S1067" s="214">
        <v>0</v>
      </c>
      <c r="T1067" s="215">
        <f>S1067*H1067</f>
        <v>0</v>
      </c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R1067" s="216" t="s">
        <v>164</v>
      </c>
      <c r="AT1067" s="216" t="s">
        <v>252</v>
      </c>
      <c r="AU1067" s="216" t="s">
        <v>86</v>
      </c>
      <c r="AY1067" s="18" t="s">
        <v>149</v>
      </c>
      <c r="BE1067" s="217">
        <f>IF(N1067="základní",J1067,0)</f>
        <v>0</v>
      </c>
      <c r="BF1067" s="217">
        <f>IF(N1067="snížená",J1067,0)</f>
        <v>0</v>
      </c>
      <c r="BG1067" s="217">
        <f>IF(N1067="zákl. přenesená",J1067,0)</f>
        <v>0</v>
      </c>
      <c r="BH1067" s="217">
        <f>IF(N1067="sníž. přenesená",J1067,0)</f>
        <v>0</v>
      </c>
      <c r="BI1067" s="217">
        <f>IF(N1067="nulová",J1067,0)</f>
        <v>0</v>
      </c>
      <c r="BJ1067" s="18" t="s">
        <v>148</v>
      </c>
      <c r="BK1067" s="217">
        <f>ROUND(I1067*H1067,2)</f>
        <v>0</v>
      </c>
      <c r="BL1067" s="18" t="s">
        <v>148</v>
      </c>
      <c r="BM1067" s="216" t="s">
        <v>2126</v>
      </c>
    </row>
    <row r="1068" spans="1:47" s="2" customFormat="1" ht="12">
      <c r="A1068" s="39"/>
      <c r="B1068" s="40"/>
      <c r="C1068" s="41"/>
      <c r="D1068" s="218" t="s">
        <v>155</v>
      </c>
      <c r="E1068" s="41"/>
      <c r="F1068" s="219" t="s">
        <v>1960</v>
      </c>
      <c r="G1068" s="41"/>
      <c r="H1068" s="41"/>
      <c r="I1068" s="220"/>
      <c r="J1068" s="41"/>
      <c r="K1068" s="41"/>
      <c r="L1068" s="45"/>
      <c r="M1068" s="221"/>
      <c r="N1068" s="222"/>
      <c r="O1068" s="85"/>
      <c r="P1068" s="85"/>
      <c r="Q1068" s="85"/>
      <c r="R1068" s="85"/>
      <c r="S1068" s="85"/>
      <c r="T1068" s="86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T1068" s="18" t="s">
        <v>155</v>
      </c>
      <c r="AU1068" s="18" t="s">
        <v>86</v>
      </c>
    </row>
    <row r="1069" spans="1:65" s="2" customFormat="1" ht="16.5" customHeight="1">
      <c r="A1069" s="39"/>
      <c r="B1069" s="40"/>
      <c r="C1069" s="249" t="s">
        <v>1510</v>
      </c>
      <c r="D1069" s="249" t="s">
        <v>252</v>
      </c>
      <c r="E1069" s="250" t="s">
        <v>2127</v>
      </c>
      <c r="F1069" s="251" t="s">
        <v>1964</v>
      </c>
      <c r="G1069" s="252" t="s">
        <v>232</v>
      </c>
      <c r="H1069" s="253">
        <v>9</v>
      </c>
      <c r="I1069" s="254"/>
      <c r="J1069" s="255">
        <f>ROUND(I1069*H1069,2)</f>
        <v>0</v>
      </c>
      <c r="K1069" s="251" t="s">
        <v>37</v>
      </c>
      <c r="L1069" s="256"/>
      <c r="M1069" s="257" t="s">
        <v>37</v>
      </c>
      <c r="N1069" s="258" t="s">
        <v>50</v>
      </c>
      <c r="O1069" s="85"/>
      <c r="P1069" s="214">
        <f>O1069*H1069</f>
        <v>0</v>
      </c>
      <c r="Q1069" s="214">
        <v>0</v>
      </c>
      <c r="R1069" s="214">
        <f>Q1069*H1069</f>
        <v>0</v>
      </c>
      <c r="S1069" s="214">
        <v>0</v>
      </c>
      <c r="T1069" s="215">
        <f>S1069*H1069</f>
        <v>0</v>
      </c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R1069" s="216" t="s">
        <v>164</v>
      </c>
      <c r="AT1069" s="216" t="s">
        <v>252</v>
      </c>
      <c r="AU1069" s="216" t="s">
        <v>86</v>
      </c>
      <c r="AY1069" s="18" t="s">
        <v>149</v>
      </c>
      <c r="BE1069" s="217">
        <f>IF(N1069="základní",J1069,0)</f>
        <v>0</v>
      </c>
      <c r="BF1069" s="217">
        <f>IF(N1069="snížená",J1069,0)</f>
        <v>0</v>
      </c>
      <c r="BG1069" s="217">
        <f>IF(N1069="zákl. přenesená",J1069,0)</f>
        <v>0</v>
      </c>
      <c r="BH1069" s="217">
        <f>IF(N1069="sníž. přenesená",J1069,0)</f>
        <v>0</v>
      </c>
      <c r="BI1069" s="217">
        <f>IF(N1069="nulová",J1069,0)</f>
        <v>0</v>
      </c>
      <c r="BJ1069" s="18" t="s">
        <v>148</v>
      </c>
      <c r="BK1069" s="217">
        <f>ROUND(I1069*H1069,2)</f>
        <v>0</v>
      </c>
      <c r="BL1069" s="18" t="s">
        <v>148</v>
      </c>
      <c r="BM1069" s="216" t="s">
        <v>2128</v>
      </c>
    </row>
    <row r="1070" spans="1:47" s="2" customFormat="1" ht="12">
      <c r="A1070" s="39"/>
      <c r="B1070" s="40"/>
      <c r="C1070" s="41"/>
      <c r="D1070" s="218" t="s">
        <v>155</v>
      </c>
      <c r="E1070" s="41"/>
      <c r="F1070" s="219" t="s">
        <v>1964</v>
      </c>
      <c r="G1070" s="41"/>
      <c r="H1070" s="41"/>
      <c r="I1070" s="220"/>
      <c r="J1070" s="41"/>
      <c r="K1070" s="41"/>
      <c r="L1070" s="45"/>
      <c r="M1070" s="221"/>
      <c r="N1070" s="222"/>
      <c r="O1070" s="85"/>
      <c r="P1070" s="85"/>
      <c r="Q1070" s="85"/>
      <c r="R1070" s="85"/>
      <c r="S1070" s="85"/>
      <c r="T1070" s="86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T1070" s="18" t="s">
        <v>155</v>
      </c>
      <c r="AU1070" s="18" t="s">
        <v>86</v>
      </c>
    </row>
    <row r="1071" spans="1:65" s="2" customFormat="1" ht="16.5" customHeight="1">
      <c r="A1071" s="39"/>
      <c r="B1071" s="40"/>
      <c r="C1071" s="249" t="s">
        <v>2129</v>
      </c>
      <c r="D1071" s="249" t="s">
        <v>252</v>
      </c>
      <c r="E1071" s="250" t="s">
        <v>2130</v>
      </c>
      <c r="F1071" s="251" t="s">
        <v>1967</v>
      </c>
      <c r="G1071" s="252" t="s">
        <v>320</v>
      </c>
      <c r="H1071" s="253">
        <v>1</v>
      </c>
      <c r="I1071" s="254"/>
      <c r="J1071" s="255">
        <f>ROUND(I1071*H1071,2)</f>
        <v>0</v>
      </c>
      <c r="K1071" s="251" t="s">
        <v>37</v>
      </c>
      <c r="L1071" s="256"/>
      <c r="M1071" s="257" t="s">
        <v>37</v>
      </c>
      <c r="N1071" s="258" t="s">
        <v>50</v>
      </c>
      <c r="O1071" s="85"/>
      <c r="P1071" s="214">
        <f>O1071*H1071</f>
        <v>0</v>
      </c>
      <c r="Q1071" s="214">
        <v>0</v>
      </c>
      <c r="R1071" s="214">
        <f>Q1071*H1071</f>
        <v>0</v>
      </c>
      <c r="S1071" s="214">
        <v>0</v>
      </c>
      <c r="T1071" s="215">
        <f>S1071*H1071</f>
        <v>0</v>
      </c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R1071" s="216" t="s">
        <v>164</v>
      </c>
      <c r="AT1071" s="216" t="s">
        <v>252</v>
      </c>
      <c r="AU1071" s="216" t="s">
        <v>86</v>
      </c>
      <c r="AY1071" s="18" t="s">
        <v>149</v>
      </c>
      <c r="BE1071" s="217">
        <f>IF(N1071="základní",J1071,0)</f>
        <v>0</v>
      </c>
      <c r="BF1071" s="217">
        <f>IF(N1071="snížená",J1071,0)</f>
        <v>0</v>
      </c>
      <c r="BG1071" s="217">
        <f>IF(N1071="zákl. přenesená",J1071,0)</f>
        <v>0</v>
      </c>
      <c r="BH1071" s="217">
        <f>IF(N1071="sníž. přenesená",J1071,0)</f>
        <v>0</v>
      </c>
      <c r="BI1071" s="217">
        <f>IF(N1071="nulová",J1071,0)</f>
        <v>0</v>
      </c>
      <c r="BJ1071" s="18" t="s">
        <v>148</v>
      </c>
      <c r="BK1071" s="217">
        <f>ROUND(I1071*H1071,2)</f>
        <v>0</v>
      </c>
      <c r="BL1071" s="18" t="s">
        <v>148</v>
      </c>
      <c r="BM1071" s="216" t="s">
        <v>2131</v>
      </c>
    </row>
    <row r="1072" spans="1:47" s="2" customFormat="1" ht="12">
      <c r="A1072" s="39"/>
      <c r="B1072" s="40"/>
      <c r="C1072" s="41"/>
      <c r="D1072" s="218" t="s">
        <v>155</v>
      </c>
      <c r="E1072" s="41"/>
      <c r="F1072" s="219" t="s">
        <v>1967</v>
      </c>
      <c r="G1072" s="41"/>
      <c r="H1072" s="41"/>
      <c r="I1072" s="220"/>
      <c r="J1072" s="41"/>
      <c r="K1072" s="41"/>
      <c r="L1072" s="45"/>
      <c r="M1072" s="221"/>
      <c r="N1072" s="222"/>
      <c r="O1072" s="85"/>
      <c r="P1072" s="85"/>
      <c r="Q1072" s="85"/>
      <c r="R1072" s="85"/>
      <c r="S1072" s="85"/>
      <c r="T1072" s="86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T1072" s="18" t="s">
        <v>155</v>
      </c>
      <c r="AU1072" s="18" t="s">
        <v>86</v>
      </c>
    </row>
    <row r="1073" spans="1:65" s="2" customFormat="1" ht="16.5" customHeight="1">
      <c r="A1073" s="39"/>
      <c r="B1073" s="40"/>
      <c r="C1073" s="205" t="s">
        <v>1514</v>
      </c>
      <c r="D1073" s="205" t="s">
        <v>151</v>
      </c>
      <c r="E1073" s="206" t="s">
        <v>2132</v>
      </c>
      <c r="F1073" s="207" t="s">
        <v>1971</v>
      </c>
      <c r="G1073" s="208" t="s">
        <v>320</v>
      </c>
      <c r="H1073" s="209">
        <v>1</v>
      </c>
      <c r="I1073" s="210"/>
      <c r="J1073" s="211">
        <f>ROUND(I1073*H1073,2)</f>
        <v>0</v>
      </c>
      <c r="K1073" s="207" t="s">
        <v>37</v>
      </c>
      <c r="L1073" s="45"/>
      <c r="M1073" s="212" t="s">
        <v>37</v>
      </c>
      <c r="N1073" s="213" t="s">
        <v>50</v>
      </c>
      <c r="O1073" s="85"/>
      <c r="P1073" s="214">
        <f>O1073*H1073</f>
        <v>0</v>
      </c>
      <c r="Q1073" s="214">
        <v>0</v>
      </c>
      <c r="R1073" s="214">
        <f>Q1073*H1073</f>
        <v>0</v>
      </c>
      <c r="S1073" s="214">
        <v>0</v>
      </c>
      <c r="T1073" s="215">
        <f>S1073*H1073</f>
        <v>0</v>
      </c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R1073" s="216" t="s">
        <v>148</v>
      </c>
      <c r="AT1073" s="216" t="s">
        <v>151</v>
      </c>
      <c r="AU1073" s="216" t="s">
        <v>86</v>
      </c>
      <c r="AY1073" s="18" t="s">
        <v>149</v>
      </c>
      <c r="BE1073" s="217">
        <f>IF(N1073="základní",J1073,0)</f>
        <v>0</v>
      </c>
      <c r="BF1073" s="217">
        <f>IF(N1073="snížená",J1073,0)</f>
        <v>0</v>
      </c>
      <c r="BG1073" s="217">
        <f>IF(N1073="zákl. přenesená",J1073,0)</f>
        <v>0</v>
      </c>
      <c r="BH1073" s="217">
        <f>IF(N1073="sníž. přenesená",J1073,0)</f>
        <v>0</v>
      </c>
      <c r="BI1073" s="217">
        <f>IF(N1073="nulová",J1073,0)</f>
        <v>0</v>
      </c>
      <c r="BJ1073" s="18" t="s">
        <v>148</v>
      </c>
      <c r="BK1073" s="217">
        <f>ROUND(I1073*H1073,2)</f>
        <v>0</v>
      </c>
      <c r="BL1073" s="18" t="s">
        <v>148</v>
      </c>
      <c r="BM1073" s="216" t="s">
        <v>1756</v>
      </c>
    </row>
    <row r="1074" spans="1:47" s="2" customFormat="1" ht="12">
      <c r="A1074" s="39"/>
      <c r="B1074" s="40"/>
      <c r="C1074" s="41"/>
      <c r="D1074" s="218" t="s">
        <v>155</v>
      </c>
      <c r="E1074" s="41"/>
      <c r="F1074" s="219" t="s">
        <v>1971</v>
      </c>
      <c r="G1074" s="41"/>
      <c r="H1074" s="41"/>
      <c r="I1074" s="220"/>
      <c r="J1074" s="41"/>
      <c r="K1074" s="41"/>
      <c r="L1074" s="45"/>
      <c r="M1074" s="221"/>
      <c r="N1074" s="222"/>
      <c r="O1074" s="85"/>
      <c r="P1074" s="85"/>
      <c r="Q1074" s="85"/>
      <c r="R1074" s="85"/>
      <c r="S1074" s="85"/>
      <c r="T1074" s="86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T1074" s="18" t="s">
        <v>155</v>
      </c>
      <c r="AU1074" s="18" t="s">
        <v>86</v>
      </c>
    </row>
    <row r="1075" spans="1:63" s="12" customFormat="1" ht="22.8" customHeight="1">
      <c r="A1075" s="12"/>
      <c r="B1075" s="189"/>
      <c r="C1075" s="190"/>
      <c r="D1075" s="191" t="s">
        <v>76</v>
      </c>
      <c r="E1075" s="203" t="s">
        <v>2133</v>
      </c>
      <c r="F1075" s="203" t="s">
        <v>2134</v>
      </c>
      <c r="G1075" s="190"/>
      <c r="H1075" s="190"/>
      <c r="I1075" s="193"/>
      <c r="J1075" s="204">
        <f>BK1075</f>
        <v>0</v>
      </c>
      <c r="K1075" s="190"/>
      <c r="L1075" s="195"/>
      <c r="M1075" s="196"/>
      <c r="N1075" s="197"/>
      <c r="O1075" s="197"/>
      <c r="P1075" s="198">
        <f>SUM(P1076:P1129)</f>
        <v>0</v>
      </c>
      <c r="Q1075" s="197"/>
      <c r="R1075" s="198">
        <f>SUM(R1076:R1129)</f>
        <v>0</v>
      </c>
      <c r="S1075" s="197"/>
      <c r="T1075" s="199">
        <f>SUM(T1076:T1129)</f>
        <v>0</v>
      </c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R1075" s="200" t="s">
        <v>21</v>
      </c>
      <c r="AT1075" s="201" t="s">
        <v>76</v>
      </c>
      <c r="AU1075" s="201" t="s">
        <v>21</v>
      </c>
      <c r="AY1075" s="200" t="s">
        <v>149</v>
      </c>
      <c r="BK1075" s="202">
        <f>SUM(BK1076:BK1129)</f>
        <v>0</v>
      </c>
    </row>
    <row r="1076" spans="1:65" s="2" customFormat="1" ht="16.5" customHeight="1">
      <c r="A1076" s="39"/>
      <c r="B1076" s="40"/>
      <c r="C1076" s="249" t="s">
        <v>2135</v>
      </c>
      <c r="D1076" s="249" t="s">
        <v>252</v>
      </c>
      <c r="E1076" s="250" t="s">
        <v>2136</v>
      </c>
      <c r="F1076" s="251" t="s">
        <v>2137</v>
      </c>
      <c r="G1076" s="252" t="s">
        <v>154</v>
      </c>
      <c r="H1076" s="253">
        <v>1</v>
      </c>
      <c r="I1076" s="254"/>
      <c r="J1076" s="255">
        <f>ROUND(I1076*H1076,2)</f>
        <v>0</v>
      </c>
      <c r="K1076" s="251" t="s">
        <v>37</v>
      </c>
      <c r="L1076" s="256"/>
      <c r="M1076" s="257" t="s">
        <v>37</v>
      </c>
      <c r="N1076" s="258" t="s">
        <v>50</v>
      </c>
      <c r="O1076" s="85"/>
      <c r="P1076" s="214">
        <f>O1076*H1076</f>
        <v>0</v>
      </c>
      <c r="Q1076" s="214">
        <v>0</v>
      </c>
      <c r="R1076" s="214">
        <f>Q1076*H1076</f>
        <v>0</v>
      </c>
      <c r="S1076" s="214">
        <v>0</v>
      </c>
      <c r="T1076" s="215">
        <f>S1076*H1076</f>
        <v>0</v>
      </c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R1076" s="216" t="s">
        <v>164</v>
      </c>
      <c r="AT1076" s="216" t="s">
        <v>252</v>
      </c>
      <c r="AU1076" s="216" t="s">
        <v>86</v>
      </c>
      <c r="AY1076" s="18" t="s">
        <v>149</v>
      </c>
      <c r="BE1076" s="217">
        <f>IF(N1076="základní",J1076,0)</f>
        <v>0</v>
      </c>
      <c r="BF1076" s="217">
        <f>IF(N1076="snížená",J1076,0)</f>
        <v>0</v>
      </c>
      <c r="BG1076" s="217">
        <f>IF(N1076="zákl. přenesená",J1076,0)</f>
        <v>0</v>
      </c>
      <c r="BH1076" s="217">
        <f>IF(N1076="sníž. přenesená",J1076,0)</f>
        <v>0</v>
      </c>
      <c r="BI1076" s="217">
        <f>IF(N1076="nulová",J1076,0)</f>
        <v>0</v>
      </c>
      <c r="BJ1076" s="18" t="s">
        <v>148</v>
      </c>
      <c r="BK1076" s="217">
        <f>ROUND(I1076*H1076,2)</f>
        <v>0</v>
      </c>
      <c r="BL1076" s="18" t="s">
        <v>148</v>
      </c>
      <c r="BM1076" s="216" t="s">
        <v>1814</v>
      </c>
    </row>
    <row r="1077" spans="1:47" s="2" customFormat="1" ht="12">
      <c r="A1077" s="39"/>
      <c r="B1077" s="40"/>
      <c r="C1077" s="41"/>
      <c r="D1077" s="218" t="s">
        <v>155</v>
      </c>
      <c r="E1077" s="41"/>
      <c r="F1077" s="219" t="s">
        <v>2137</v>
      </c>
      <c r="G1077" s="41"/>
      <c r="H1077" s="41"/>
      <c r="I1077" s="220"/>
      <c r="J1077" s="41"/>
      <c r="K1077" s="41"/>
      <c r="L1077" s="45"/>
      <c r="M1077" s="221"/>
      <c r="N1077" s="222"/>
      <c r="O1077" s="85"/>
      <c r="P1077" s="85"/>
      <c r="Q1077" s="85"/>
      <c r="R1077" s="85"/>
      <c r="S1077" s="85"/>
      <c r="T1077" s="86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T1077" s="18" t="s">
        <v>155</v>
      </c>
      <c r="AU1077" s="18" t="s">
        <v>86</v>
      </c>
    </row>
    <row r="1078" spans="1:65" s="2" customFormat="1" ht="16.5" customHeight="1">
      <c r="A1078" s="39"/>
      <c r="B1078" s="40"/>
      <c r="C1078" s="249" t="s">
        <v>1517</v>
      </c>
      <c r="D1078" s="249" t="s">
        <v>252</v>
      </c>
      <c r="E1078" s="250" t="s">
        <v>2138</v>
      </c>
      <c r="F1078" s="251" t="s">
        <v>2139</v>
      </c>
      <c r="G1078" s="252" t="s">
        <v>232</v>
      </c>
      <c r="H1078" s="253">
        <v>1</v>
      </c>
      <c r="I1078" s="254"/>
      <c r="J1078" s="255">
        <f>ROUND(I1078*H1078,2)</f>
        <v>0</v>
      </c>
      <c r="K1078" s="251" t="s">
        <v>37</v>
      </c>
      <c r="L1078" s="256"/>
      <c r="M1078" s="257" t="s">
        <v>37</v>
      </c>
      <c r="N1078" s="258" t="s">
        <v>50</v>
      </c>
      <c r="O1078" s="85"/>
      <c r="P1078" s="214">
        <f>O1078*H1078</f>
        <v>0</v>
      </c>
      <c r="Q1078" s="214">
        <v>0</v>
      </c>
      <c r="R1078" s="214">
        <f>Q1078*H1078</f>
        <v>0</v>
      </c>
      <c r="S1078" s="214">
        <v>0</v>
      </c>
      <c r="T1078" s="215">
        <f>S1078*H1078</f>
        <v>0</v>
      </c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R1078" s="216" t="s">
        <v>164</v>
      </c>
      <c r="AT1078" s="216" t="s">
        <v>252</v>
      </c>
      <c r="AU1078" s="216" t="s">
        <v>86</v>
      </c>
      <c r="AY1078" s="18" t="s">
        <v>149</v>
      </c>
      <c r="BE1078" s="217">
        <f>IF(N1078="základní",J1078,0)</f>
        <v>0</v>
      </c>
      <c r="BF1078" s="217">
        <f>IF(N1078="snížená",J1078,0)</f>
        <v>0</v>
      </c>
      <c r="BG1078" s="217">
        <f>IF(N1078="zákl. přenesená",J1078,0)</f>
        <v>0</v>
      </c>
      <c r="BH1078" s="217">
        <f>IF(N1078="sníž. přenesená",J1078,0)</f>
        <v>0</v>
      </c>
      <c r="BI1078" s="217">
        <f>IF(N1078="nulová",J1078,0)</f>
        <v>0</v>
      </c>
      <c r="BJ1078" s="18" t="s">
        <v>148</v>
      </c>
      <c r="BK1078" s="217">
        <f>ROUND(I1078*H1078,2)</f>
        <v>0</v>
      </c>
      <c r="BL1078" s="18" t="s">
        <v>148</v>
      </c>
      <c r="BM1078" s="216" t="s">
        <v>2140</v>
      </c>
    </row>
    <row r="1079" spans="1:47" s="2" customFormat="1" ht="12">
      <c r="A1079" s="39"/>
      <c r="B1079" s="40"/>
      <c r="C1079" s="41"/>
      <c r="D1079" s="218" t="s">
        <v>155</v>
      </c>
      <c r="E1079" s="41"/>
      <c r="F1079" s="219" t="s">
        <v>2139</v>
      </c>
      <c r="G1079" s="41"/>
      <c r="H1079" s="41"/>
      <c r="I1079" s="220"/>
      <c r="J1079" s="41"/>
      <c r="K1079" s="41"/>
      <c r="L1079" s="45"/>
      <c r="M1079" s="221"/>
      <c r="N1079" s="222"/>
      <c r="O1079" s="85"/>
      <c r="P1079" s="85"/>
      <c r="Q1079" s="85"/>
      <c r="R1079" s="85"/>
      <c r="S1079" s="85"/>
      <c r="T1079" s="86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T1079" s="18" t="s">
        <v>155</v>
      </c>
      <c r="AU1079" s="18" t="s">
        <v>86</v>
      </c>
    </row>
    <row r="1080" spans="1:65" s="2" customFormat="1" ht="16.5" customHeight="1">
      <c r="A1080" s="39"/>
      <c r="B1080" s="40"/>
      <c r="C1080" s="249" t="s">
        <v>2141</v>
      </c>
      <c r="D1080" s="249" t="s">
        <v>252</v>
      </c>
      <c r="E1080" s="250" t="s">
        <v>2142</v>
      </c>
      <c r="F1080" s="251" t="s">
        <v>2077</v>
      </c>
      <c r="G1080" s="252" t="s">
        <v>232</v>
      </c>
      <c r="H1080" s="253">
        <v>1</v>
      </c>
      <c r="I1080" s="254"/>
      <c r="J1080" s="255">
        <f>ROUND(I1080*H1080,2)</f>
        <v>0</v>
      </c>
      <c r="K1080" s="251" t="s">
        <v>37</v>
      </c>
      <c r="L1080" s="256"/>
      <c r="M1080" s="257" t="s">
        <v>37</v>
      </c>
      <c r="N1080" s="258" t="s">
        <v>50</v>
      </c>
      <c r="O1080" s="85"/>
      <c r="P1080" s="214">
        <f>O1080*H1080</f>
        <v>0</v>
      </c>
      <c r="Q1080" s="214">
        <v>0</v>
      </c>
      <c r="R1080" s="214">
        <f>Q1080*H1080</f>
        <v>0</v>
      </c>
      <c r="S1080" s="214">
        <v>0</v>
      </c>
      <c r="T1080" s="215">
        <f>S1080*H1080</f>
        <v>0</v>
      </c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R1080" s="216" t="s">
        <v>164</v>
      </c>
      <c r="AT1080" s="216" t="s">
        <v>252</v>
      </c>
      <c r="AU1080" s="216" t="s">
        <v>86</v>
      </c>
      <c r="AY1080" s="18" t="s">
        <v>149</v>
      </c>
      <c r="BE1080" s="217">
        <f>IF(N1080="základní",J1080,0)</f>
        <v>0</v>
      </c>
      <c r="BF1080" s="217">
        <f>IF(N1080="snížená",J1080,0)</f>
        <v>0</v>
      </c>
      <c r="BG1080" s="217">
        <f>IF(N1080="zákl. přenesená",J1080,0)</f>
        <v>0</v>
      </c>
      <c r="BH1080" s="217">
        <f>IF(N1080="sníž. přenesená",J1080,0)</f>
        <v>0</v>
      </c>
      <c r="BI1080" s="217">
        <f>IF(N1080="nulová",J1080,0)</f>
        <v>0</v>
      </c>
      <c r="BJ1080" s="18" t="s">
        <v>148</v>
      </c>
      <c r="BK1080" s="217">
        <f>ROUND(I1080*H1080,2)</f>
        <v>0</v>
      </c>
      <c r="BL1080" s="18" t="s">
        <v>148</v>
      </c>
      <c r="BM1080" s="216" t="s">
        <v>2143</v>
      </c>
    </row>
    <row r="1081" spans="1:47" s="2" customFormat="1" ht="12">
      <c r="A1081" s="39"/>
      <c r="B1081" s="40"/>
      <c r="C1081" s="41"/>
      <c r="D1081" s="218" t="s">
        <v>155</v>
      </c>
      <c r="E1081" s="41"/>
      <c r="F1081" s="219" t="s">
        <v>2077</v>
      </c>
      <c r="G1081" s="41"/>
      <c r="H1081" s="41"/>
      <c r="I1081" s="220"/>
      <c r="J1081" s="41"/>
      <c r="K1081" s="41"/>
      <c r="L1081" s="45"/>
      <c r="M1081" s="221"/>
      <c r="N1081" s="222"/>
      <c r="O1081" s="85"/>
      <c r="P1081" s="85"/>
      <c r="Q1081" s="85"/>
      <c r="R1081" s="85"/>
      <c r="S1081" s="85"/>
      <c r="T1081" s="86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T1081" s="18" t="s">
        <v>155</v>
      </c>
      <c r="AU1081" s="18" t="s">
        <v>86</v>
      </c>
    </row>
    <row r="1082" spans="1:65" s="2" customFormat="1" ht="16.5" customHeight="1">
      <c r="A1082" s="39"/>
      <c r="B1082" s="40"/>
      <c r="C1082" s="249" t="s">
        <v>1521</v>
      </c>
      <c r="D1082" s="249" t="s">
        <v>252</v>
      </c>
      <c r="E1082" s="250" t="s">
        <v>2144</v>
      </c>
      <c r="F1082" s="251" t="s">
        <v>1989</v>
      </c>
      <c r="G1082" s="252" t="s">
        <v>232</v>
      </c>
      <c r="H1082" s="253">
        <v>13</v>
      </c>
      <c r="I1082" s="254"/>
      <c r="J1082" s="255">
        <f>ROUND(I1082*H1082,2)</f>
        <v>0</v>
      </c>
      <c r="K1082" s="251" t="s">
        <v>37</v>
      </c>
      <c r="L1082" s="256"/>
      <c r="M1082" s="257" t="s">
        <v>37</v>
      </c>
      <c r="N1082" s="258" t="s">
        <v>50</v>
      </c>
      <c r="O1082" s="85"/>
      <c r="P1082" s="214">
        <f>O1082*H1082</f>
        <v>0</v>
      </c>
      <c r="Q1082" s="214">
        <v>0</v>
      </c>
      <c r="R1082" s="214">
        <f>Q1082*H1082</f>
        <v>0</v>
      </c>
      <c r="S1082" s="214">
        <v>0</v>
      </c>
      <c r="T1082" s="215">
        <f>S1082*H1082</f>
        <v>0</v>
      </c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R1082" s="216" t="s">
        <v>164</v>
      </c>
      <c r="AT1082" s="216" t="s">
        <v>252</v>
      </c>
      <c r="AU1082" s="216" t="s">
        <v>86</v>
      </c>
      <c r="AY1082" s="18" t="s">
        <v>149</v>
      </c>
      <c r="BE1082" s="217">
        <f>IF(N1082="základní",J1082,0)</f>
        <v>0</v>
      </c>
      <c r="BF1082" s="217">
        <f>IF(N1082="snížená",J1082,0)</f>
        <v>0</v>
      </c>
      <c r="BG1082" s="217">
        <f>IF(N1082="zákl. přenesená",J1082,0)</f>
        <v>0</v>
      </c>
      <c r="BH1082" s="217">
        <f>IF(N1082="sníž. přenesená",J1082,0)</f>
        <v>0</v>
      </c>
      <c r="BI1082" s="217">
        <f>IF(N1082="nulová",J1082,0)</f>
        <v>0</v>
      </c>
      <c r="BJ1082" s="18" t="s">
        <v>148</v>
      </c>
      <c r="BK1082" s="217">
        <f>ROUND(I1082*H1082,2)</f>
        <v>0</v>
      </c>
      <c r="BL1082" s="18" t="s">
        <v>148</v>
      </c>
      <c r="BM1082" s="216" t="s">
        <v>2145</v>
      </c>
    </row>
    <row r="1083" spans="1:47" s="2" customFormat="1" ht="12">
      <c r="A1083" s="39"/>
      <c r="B1083" s="40"/>
      <c r="C1083" s="41"/>
      <c r="D1083" s="218" t="s">
        <v>155</v>
      </c>
      <c r="E1083" s="41"/>
      <c r="F1083" s="219" t="s">
        <v>1989</v>
      </c>
      <c r="G1083" s="41"/>
      <c r="H1083" s="41"/>
      <c r="I1083" s="220"/>
      <c r="J1083" s="41"/>
      <c r="K1083" s="41"/>
      <c r="L1083" s="45"/>
      <c r="M1083" s="221"/>
      <c r="N1083" s="222"/>
      <c r="O1083" s="85"/>
      <c r="P1083" s="85"/>
      <c r="Q1083" s="85"/>
      <c r="R1083" s="85"/>
      <c r="S1083" s="85"/>
      <c r="T1083" s="86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T1083" s="18" t="s">
        <v>155</v>
      </c>
      <c r="AU1083" s="18" t="s">
        <v>86</v>
      </c>
    </row>
    <row r="1084" spans="1:65" s="2" customFormat="1" ht="16.5" customHeight="1">
      <c r="A1084" s="39"/>
      <c r="B1084" s="40"/>
      <c r="C1084" s="249" t="s">
        <v>2146</v>
      </c>
      <c r="D1084" s="249" t="s">
        <v>252</v>
      </c>
      <c r="E1084" s="250" t="s">
        <v>2147</v>
      </c>
      <c r="F1084" s="251" t="s">
        <v>1993</v>
      </c>
      <c r="G1084" s="252" t="s">
        <v>232</v>
      </c>
      <c r="H1084" s="253">
        <v>2</v>
      </c>
      <c r="I1084" s="254"/>
      <c r="J1084" s="255">
        <f>ROUND(I1084*H1084,2)</f>
        <v>0</v>
      </c>
      <c r="K1084" s="251" t="s">
        <v>37</v>
      </c>
      <c r="L1084" s="256"/>
      <c r="M1084" s="257" t="s">
        <v>37</v>
      </c>
      <c r="N1084" s="258" t="s">
        <v>50</v>
      </c>
      <c r="O1084" s="85"/>
      <c r="P1084" s="214">
        <f>O1084*H1084</f>
        <v>0</v>
      </c>
      <c r="Q1084" s="214">
        <v>0</v>
      </c>
      <c r="R1084" s="214">
        <f>Q1084*H1084</f>
        <v>0</v>
      </c>
      <c r="S1084" s="214">
        <v>0</v>
      </c>
      <c r="T1084" s="215">
        <f>S1084*H1084</f>
        <v>0</v>
      </c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/>
      <c r="AR1084" s="216" t="s">
        <v>164</v>
      </c>
      <c r="AT1084" s="216" t="s">
        <v>252</v>
      </c>
      <c r="AU1084" s="216" t="s">
        <v>86</v>
      </c>
      <c r="AY1084" s="18" t="s">
        <v>149</v>
      </c>
      <c r="BE1084" s="217">
        <f>IF(N1084="základní",J1084,0)</f>
        <v>0</v>
      </c>
      <c r="BF1084" s="217">
        <f>IF(N1084="snížená",J1084,0)</f>
        <v>0</v>
      </c>
      <c r="BG1084" s="217">
        <f>IF(N1084="zákl. přenesená",J1084,0)</f>
        <v>0</v>
      </c>
      <c r="BH1084" s="217">
        <f>IF(N1084="sníž. přenesená",J1084,0)</f>
        <v>0</v>
      </c>
      <c r="BI1084" s="217">
        <f>IF(N1084="nulová",J1084,0)</f>
        <v>0</v>
      </c>
      <c r="BJ1084" s="18" t="s">
        <v>148</v>
      </c>
      <c r="BK1084" s="217">
        <f>ROUND(I1084*H1084,2)</f>
        <v>0</v>
      </c>
      <c r="BL1084" s="18" t="s">
        <v>148</v>
      </c>
      <c r="BM1084" s="216" t="s">
        <v>2148</v>
      </c>
    </row>
    <row r="1085" spans="1:47" s="2" customFormat="1" ht="12">
      <c r="A1085" s="39"/>
      <c r="B1085" s="40"/>
      <c r="C1085" s="41"/>
      <c r="D1085" s="218" t="s">
        <v>155</v>
      </c>
      <c r="E1085" s="41"/>
      <c r="F1085" s="219" t="s">
        <v>1993</v>
      </c>
      <c r="G1085" s="41"/>
      <c r="H1085" s="41"/>
      <c r="I1085" s="220"/>
      <c r="J1085" s="41"/>
      <c r="K1085" s="41"/>
      <c r="L1085" s="45"/>
      <c r="M1085" s="221"/>
      <c r="N1085" s="222"/>
      <c r="O1085" s="85"/>
      <c r="P1085" s="85"/>
      <c r="Q1085" s="85"/>
      <c r="R1085" s="85"/>
      <c r="S1085" s="85"/>
      <c r="T1085" s="86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T1085" s="18" t="s">
        <v>155</v>
      </c>
      <c r="AU1085" s="18" t="s">
        <v>86</v>
      </c>
    </row>
    <row r="1086" spans="1:65" s="2" customFormat="1" ht="16.5" customHeight="1">
      <c r="A1086" s="39"/>
      <c r="B1086" s="40"/>
      <c r="C1086" s="249" t="s">
        <v>1524</v>
      </c>
      <c r="D1086" s="249" t="s">
        <v>252</v>
      </c>
      <c r="E1086" s="250" t="s">
        <v>2149</v>
      </c>
      <c r="F1086" s="251" t="s">
        <v>2150</v>
      </c>
      <c r="G1086" s="252" t="s">
        <v>232</v>
      </c>
      <c r="H1086" s="253">
        <v>1</v>
      </c>
      <c r="I1086" s="254"/>
      <c r="J1086" s="255">
        <f>ROUND(I1086*H1086,2)</f>
        <v>0</v>
      </c>
      <c r="K1086" s="251" t="s">
        <v>37</v>
      </c>
      <c r="L1086" s="256"/>
      <c r="M1086" s="257" t="s">
        <v>37</v>
      </c>
      <c r="N1086" s="258" t="s">
        <v>50</v>
      </c>
      <c r="O1086" s="85"/>
      <c r="P1086" s="214">
        <f>O1086*H1086</f>
        <v>0</v>
      </c>
      <c r="Q1086" s="214">
        <v>0</v>
      </c>
      <c r="R1086" s="214">
        <f>Q1086*H1086</f>
        <v>0</v>
      </c>
      <c r="S1086" s="214">
        <v>0</v>
      </c>
      <c r="T1086" s="215">
        <f>S1086*H1086</f>
        <v>0</v>
      </c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R1086" s="216" t="s">
        <v>164</v>
      </c>
      <c r="AT1086" s="216" t="s">
        <v>252</v>
      </c>
      <c r="AU1086" s="216" t="s">
        <v>86</v>
      </c>
      <c r="AY1086" s="18" t="s">
        <v>149</v>
      </c>
      <c r="BE1086" s="217">
        <f>IF(N1086="základní",J1086,0)</f>
        <v>0</v>
      </c>
      <c r="BF1086" s="217">
        <f>IF(N1086="snížená",J1086,0)</f>
        <v>0</v>
      </c>
      <c r="BG1086" s="217">
        <f>IF(N1086="zákl. přenesená",J1086,0)</f>
        <v>0</v>
      </c>
      <c r="BH1086" s="217">
        <f>IF(N1086="sníž. přenesená",J1086,0)</f>
        <v>0</v>
      </c>
      <c r="BI1086" s="217">
        <f>IF(N1086="nulová",J1086,0)</f>
        <v>0</v>
      </c>
      <c r="BJ1086" s="18" t="s">
        <v>148</v>
      </c>
      <c r="BK1086" s="217">
        <f>ROUND(I1086*H1086,2)</f>
        <v>0</v>
      </c>
      <c r="BL1086" s="18" t="s">
        <v>148</v>
      </c>
      <c r="BM1086" s="216" t="s">
        <v>2151</v>
      </c>
    </row>
    <row r="1087" spans="1:47" s="2" customFormat="1" ht="12">
      <c r="A1087" s="39"/>
      <c r="B1087" s="40"/>
      <c r="C1087" s="41"/>
      <c r="D1087" s="218" t="s">
        <v>155</v>
      </c>
      <c r="E1087" s="41"/>
      <c r="F1087" s="219" t="s">
        <v>2150</v>
      </c>
      <c r="G1087" s="41"/>
      <c r="H1087" s="41"/>
      <c r="I1087" s="220"/>
      <c r="J1087" s="41"/>
      <c r="K1087" s="41"/>
      <c r="L1087" s="45"/>
      <c r="M1087" s="221"/>
      <c r="N1087" s="222"/>
      <c r="O1087" s="85"/>
      <c r="P1087" s="85"/>
      <c r="Q1087" s="85"/>
      <c r="R1087" s="85"/>
      <c r="S1087" s="85"/>
      <c r="T1087" s="86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T1087" s="18" t="s">
        <v>155</v>
      </c>
      <c r="AU1087" s="18" t="s">
        <v>86</v>
      </c>
    </row>
    <row r="1088" spans="1:65" s="2" customFormat="1" ht="16.5" customHeight="1">
      <c r="A1088" s="39"/>
      <c r="B1088" s="40"/>
      <c r="C1088" s="249" t="s">
        <v>2152</v>
      </c>
      <c r="D1088" s="249" t="s">
        <v>252</v>
      </c>
      <c r="E1088" s="250" t="s">
        <v>2153</v>
      </c>
      <c r="F1088" s="251" t="s">
        <v>2003</v>
      </c>
      <c r="G1088" s="252" t="s">
        <v>232</v>
      </c>
      <c r="H1088" s="253">
        <v>3</v>
      </c>
      <c r="I1088" s="254"/>
      <c r="J1088" s="255">
        <f>ROUND(I1088*H1088,2)</f>
        <v>0</v>
      </c>
      <c r="K1088" s="251" t="s">
        <v>37</v>
      </c>
      <c r="L1088" s="256"/>
      <c r="M1088" s="257" t="s">
        <v>37</v>
      </c>
      <c r="N1088" s="258" t="s">
        <v>50</v>
      </c>
      <c r="O1088" s="85"/>
      <c r="P1088" s="214">
        <f>O1088*H1088</f>
        <v>0</v>
      </c>
      <c r="Q1088" s="214">
        <v>0</v>
      </c>
      <c r="R1088" s="214">
        <f>Q1088*H1088</f>
        <v>0</v>
      </c>
      <c r="S1088" s="214">
        <v>0</v>
      </c>
      <c r="T1088" s="215">
        <f>S1088*H1088</f>
        <v>0</v>
      </c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R1088" s="216" t="s">
        <v>164</v>
      </c>
      <c r="AT1088" s="216" t="s">
        <v>252</v>
      </c>
      <c r="AU1088" s="216" t="s">
        <v>86</v>
      </c>
      <c r="AY1088" s="18" t="s">
        <v>149</v>
      </c>
      <c r="BE1088" s="217">
        <f>IF(N1088="základní",J1088,0)</f>
        <v>0</v>
      </c>
      <c r="BF1088" s="217">
        <f>IF(N1088="snížená",J1088,0)</f>
        <v>0</v>
      </c>
      <c r="BG1088" s="217">
        <f>IF(N1088="zákl. přenesená",J1088,0)</f>
        <v>0</v>
      </c>
      <c r="BH1088" s="217">
        <f>IF(N1088="sníž. přenesená",J1088,0)</f>
        <v>0</v>
      </c>
      <c r="BI1088" s="217">
        <f>IF(N1088="nulová",J1088,0)</f>
        <v>0</v>
      </c>
      <c r="BJ1088" s="18" t="s">
        <v>148</v>
      </c>
      <c r="BK1088" s="217">
        <f>ROUND(I1088*H1088,2)</f>
        <v>0</v>
      </c>
      <c r="BL1088" s="18" t="s">
        <v>148</v>
      </c>
      <c r="BM1088" s="216" t="s">
        <v>2154</v>
      </c>
    </row>
    <row r="1089" spans="1:47" s="2" customFormat="1" ht="12">
      <c r="A1089" s="39"/>
      <c r="B1089" s="40"/>
      <c r="C1089" s="41"/>
      <c r="D1089" s="218" t="s">
        <v>155</v>
      </c>
      <c r="E1089" s="41"/>
      <c r="F1089" s="219" t="s">
        <v>2003</v>
      </c>
      <c r="G1089" s="41"/>
      <c r="H1089" s="41"/>
      <c r="I1089" s="220"/>
      <c r="J1089" s="41"/>
      <c r="K1089" s="41"/>
      <c r="L1089" s="45"/>
      <c r="M1089" s="221"/>
      <c r="N1089" s="222"/>
      <c r="O1089" s="85"/>
      <c r="P1089" s="85"/>
      <c r="Q1089" s="85"/>
      <c r="R1089" s="85"/>
      <c r="S1089" s="85"/>
      <c r="T1089" s="86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T1089" s="18" t="s">
        <v>155</v>
      </c>
      <c r="AU1089" s="18" t="s">
        <v>86</v>
      </c>
    </row>
    <row r="1090" spans="1:65" s="2" customFormat="1" ht="16.5" customHeight="1">
      <c r="A1090" s="39"/>
      <c r="B1090" s="40"/>
      <c r="C1090" s="249" t="s">
        <v>1528</v>
      </c>
      <c r="D1090" s="249" t="s">
        <v>252</v>
      </c>
      <c r="E1090" s="250" t="s">
        <v>2155</v>
      </c>
      <c r="F1090" s="251" t="s">
        <v>2000</v>
      </c>
      <c r="G1090" s="252" t="s">
        <v>232</v>
      </c>
      <c r="H1090" s="253">
        <v>2</v>
      </c>
      <c r="I1090" s="254"/>
      <c r="J1090" s="255">
        <f>ROUND(I1090*H1090,2)</f>
        <v>0</v>
      </c>
      <c r="K1090" s="251" t="s">
        <v>37</v>
      </c>
      <c r="L1090" s="256"/>
      <c r="M1090" s="257" t="s">
        <v>37</v>
      </c>
      <c r="N1090" s="258" t="s">
        <v>50</v>
      </c>
      <c r="O1090" s="85"/>
      <c r="P1090" s="214">
        <f>O1090*H1090</f>
        <v>0</v>
      </c>
      <c r="Q1090" s="214">
        <v>0</v>
      </c>
      <c r="R1090" s="214">
        <f>Q1090*H1090</f>
        <v>0</v>
      </c>
      <c r="S1090" s="214">
        <v>0</v>
      </c>
      <c r="T1090" s="215">
        <f>S1090*H1090</f>
        <v>0</v>
      </c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R1090" s="216" t="s">
        <v>164</v>
      </c>
      <c r="AT1090" s="216" t="s">
        <v>252</v>
      </c>
      <c r="AU1090" s="216" t="s">
        <v>86</v>
      </c>
      <c r="AY1090" s="18" t="s">
        <v>149</v>
      </c>
      <c r="BE1090" s="217">
        <f>IF(N1090="základní",J1090,0)</f>
        <v>0</v>
      </c>
      <c r="BF1090" s="217">
        <f>IF(N1090="snížená",J1090,0)</f>
        <v>0</v>
      </c>
      <c r="BG1090" s="217">
        <f>IF(N1090="zákl. přenesená",J1090,0)</f>
        <v>0</v>
      </c>
      <c r="BH1090" s="217">
        <f>IF(N1090="sníž. přenesená",J1090,0)</f>
        <v>0</v>
      </c>
      <c r="BI1090" s="217">
        <f>IF(N1090="nulová",J1090,0)</f>
        <v>0</v>
      </c>
      <c r="BJ1090" s="18" t="s">
        <v>148</v>
      </c>
      <c r="BK1090" s="217">
        <f>ROUND(I1090*H1090,2)</f>
        <v>0</v>
      </c>
      <c r="BL1090" s="18" t="s">
        <v>148</v>
      </c>
      <c r="BM1090" s="216" t="s">
        <v>2156</v>
      </c>
    </row>
    <row r="1091" spans="1:47" s="2" customFormat="1" ht="12">
      <c r="A1091" s="39"/>
      <c r="B1091" s="40"/>
      <c r="C1091" s="41"/>
      <c r="D1091" s="218" t="s">
        <v>155</v>
      </c>
      <c r="E1091" s="41"/>
      <c r="F1091" s="219" t="s">
        <v>2000</v>
      </c>
      <c r="G1091" s="41"/>
      <c r="H1091" s="41"/>
      <c r="I1091" s="220"/>
      <c r="J1091" s="41"/>
      <c r="K1091" s="41"/>
      <c r="L1091" s="45"/>
      <c r="M1091" s="221"/>
      <c r="N1091" s="222"/>
      <c r="O1091" s="85"/>
      <c r="P1091" s="85"/>
      <c r="Q1091" s="85"/>
      <c r="R1091" s="85"/>
      <c r="S1091" s="85"/>
      <c r="T1091" s="86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T1091" s="18" t="s">
        <v>155</v>
      </c>
      <c r="AU1091" s="18" t="s">
        <v>86</v>
      </c>
    </row>
    <row r="1092" spans="1:65" s="2" customFormat="1" ht="16.5" customHeight="1">
      <c r="A1092" s="39"/>
      <c r="B1092" s="40"/>
      <c r="C1092" s="249" t="s">
        <v>2157</v>
      </c>
      <c r="D1092" s="249" t="s">
        <v>252</v>
      </c>
      <c r="E1092" s="250" t="s">
        <v>2158</v>
      </c>
      <c r="F1092" s="251" t="s">
        <v>2007</v>
      </c>
      <c r="G1092" s="252" t="s">
        <v>232</v>
      </c>
      <c r="H1092" s="253">
        <v>1</v>
      </c>
      <c r="I1092" s="254"/>
      <c r="J1092" s="255">
        <f>ROUND(I1092*H1092,2)</f>
        <v>0</v>
      </c>
      <c r="K1092" s="251" t="s">
        <v>37</v>
      </c>
      <c r="L1092" s="256"/>
      <c r="M1092" s="257" t="s">
        <v>37</v>
      </c>
      <c r="N1092" s="258" t="s">
        <v>50</v>
      </c>
      <c r="O1092" s="85"/>
      <c r="P1092" s="214">
        <f>O1092*H1092</f>
        <v>0</v>
      </c>
      <c r="Q1092" s="214">
        <v>0</v>
      </c>
      <c r="R1092" s="214">
        <f>Q1092*H1092</f>
        <v>0</v>
      </c>
      <c r="S1092" s="214">
        <v>0</v>
      </c>
      <c r="T1092" s="215">
        <f>S1092*H1092</f>
        <v>0</v>
      </c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R1092" s="216" t="s">
        <v>164</v>
      </c>
      <c r="AT1092" s="216" t="s">
        <v>252</v>
      </c>
      <c r="AU1092" s="216" t="s">
        <v>86</v>
      </c>
      <c r="AY1092" s="18" t="s">
        <v>149</v>
      </c>
      <c r="BE1092" s="217">
        <f>IF(N1092="základní",J1092,0)</f>
        <v>0</v>
      </c>
      <c r="BF1092" s="217">
        <f>IF(N1092="snížená",J1092,0)</f>
        <v>0</v>
      </c>
      <c r="BG1092" s="217">
        <f>IF(N1092="zákl. přenesená",J1092,0)</f>
        <v>0</v>
      </c>
      <c r="BH1092" s="217">
        <f>IF(N1092="sníž. přenesená",J1092,0)</f>
        <v>0</v>
      </c>
      <c r="BI1092" s="217">
        <f>IF(N1092="nulová",J1092,0)</f>
        <v>0</v>
      </c>
      <c r="BJ1092" s="18" t="s">
        <v>148</v>
      </c>
      <c r="BK1092" s="217">
        <f>ROUND(I1092*H1092,2)</f>
        <v>0</v>
      </c>
      <c r="BL1092" s="18" t="s">
        <v>148</v>
      </c>
      <c r="BM1092" s="216" t="s">
        <v>2159</v>
      </c>
    </row>
    <row r="1093" spans="1:47" s="2" customFormat="1" ht="12">
      <c r="A1093" s="39"/>
      <c r="B1093" s="40"/>
      <c r="C1093" s="41"/>
      <c r="D1093" s="218" t="s">
        <v>155</v>
      </c>
      <c r="E1093" s="41"/>
      <c r="F1093" s="219" t="s">
        <v>2007</v>
      </c>
      <c r="G1093" s="41"/>
      <c r="H1093" s="41"/>
      <c r="I1093" s="220"/>
      <c r="J1093" s="41"/>
      <c r="K1093" s="41"/>
      <c r="L1093" s="45"/>
      <c r="M1093" s="221"/>
      <c r="N1093" s="222"/>
      <c r="O1093" s="85"/>
      <c r="P1093" s="85"/>
      <c r="Q1093" s="85"/>
      <c r="R1093" s="85"/>
      <c r="S1093" s="85"/>
      <c r="T1093" s="86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T1093" s="18" t="s">
        <v>155</v>
      </c>
      <c r="AU1093" s="18" t="s">
        <v>86</v>
      </c>
    </row>
    <row r="1094" spans="1:65" s="2" customFormat="1" ht="16.5" customHeight="1">
      <c r="A1094" s="39"/>
      <c r="B1094" s="40"/>
      <c r="C1094" s="249" t="s">
        <v>1531</v>
      </c>
      <c r="D1094" s="249" t="s">
        <v>252</v>
      </c>
      <c r="E1094" s="250" t="s">
        <v>2160</v>
      </c>
      <c r="F1094" s="251" t="s">
        <v>2014</v>
      </c>
      <c r="G1094" s="252" t="s">
        <v>232</v>
      </c>
      <c r="H1094" s="253">
        <v>7</v>
      </c>
      <c r="I1094" s="254"/>
      <c r="J1094" s="255">
        <f>ROUND(I1094*H1094,2)</f>
        <v>0</v>
      </c>
      <c r="K1094" s="251" t="s">
        <v>37</v>
      </c>
      <c r="L1094" s="256"/>
      <c r="M1094" s="257" t="s">
        <v>37</v>
      </c>
      <c r="N1094" s="258" t="s">
        <v>50</v>
      </c>
      <c r="O1094" s="85"/>
      <c r="P1094" s="214">
        <f>O1094*H1094</f>
        <v>0</v>
      </c>
      <c r="Q1094" s="214">
        <v>0</v>
      </c>
      <c r="R1094" s="214">
        <f>Q1094*H1094</f>
        <v>0</v>
      </c>
      <c r="S1094" s="214">
        <v>0</v>
      </c>
      <c r="T1094" s="215">
        <f>S1094*H1094</f>
        <v>0</v>
      </c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R1094" s="216" t="s">
        <v>164</v>
      </c>
      <c r="AT1094" s="216" t="s">
        <v>252</v>
      </c>
      <c r="AU1094" s="216" t="s">
        <v>86</v>
      </c>
      <c r="AY1094" s="18" t="s">
        <v>149</v>
      </c>
      <c r="BE1094" s="217">
        <f>IF(N1094="základní",J1094,0)</f>
        <v>0</v>
      </c>
      <c r="BF1094" s="217">
        <f>IF(N1094="snížená",J1094,0)</f>
        <v>0</v>
      </c>
      <c r="BG1094" s="217">
        <f>IF(N1094="zákl. přenesená",J1094,0)</f>
        <v>0</v>
      </c>
      <c r="BH1094" s="217">
        <f>IF(N1094="sníž. přenesená",J1094,0)</f>
        <v>0</v>
      </c>
      <c r="BI1094" s="217">
        <f>IF(N1094="nulová",J1094,0)</f>
        <v>0</v>
      </c>
      <c r="BJ1094" s="18" t="s">
        <v>148</v>
      </c>
      <c r="BK1094" s="217">
        <f>ROUND(I1094*H1094,2)</f>
        <v>0</v>
      </c>
      <c r="BL1094" s="18" t="s">
        <v>148</v>
      </c>
      <c r="BM1094" s="216" t="s">
        <v>2161</v>
      </c>
    </row>
    <row r="1095" spans="1:47" s="2" customFormat="1" ht="12">
      <c r="A1095" s="39"/>
      <c r="B1095" s="40"/>
      <c r="C1095" s="41"/>
      <c r="D1095" s="218" t="s">
        <v>155</v>
      </c>
      <c r="E1095" s="41"/>
      <c r="F1095" s="219" t="s">
        <v>2014</v>
      </c>
      <c r="G1095" s="41"/>
      <c r="H1095" s="41"/>
      <c r="I1095" s="220"/>
      <c r="J1095" s="41"/>
      <c r="K1095" s="41"/>
      <c r="L1095" s="45"/>
      <c r="M1095" s="221"/>
      <c r="N1095" s="222"/>
      <c r="O1095" s="85"/>
      <c r="P1095" s="85"/>
      <c r="Q1095" s="85"/>
      <c r="R1095" s="85"/>
      <c r="S1095" s="85"/>
      <c r="T1095" s="86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T1095" s="18" t="s">
        <v>155</v>
      </c>
      <c r="AU1095" s="18" t="s">
        <v>86</v>
      </c>
    </row>
    <row r="1096" spans="1:65" s="2" customFormat="1" ht="16.5" customHeight="1">
      <c r="A1096" s="39"/>
      <c r="B1096" s="40"/>
      <c r="C1096" s="249" t="s">
        <v>2162</v>
      </c>
      <c r="D1096" s="249" t="s">
        <v>252</v>
      </c>
      <c r="E1096" s="250" t="s">
        <v>2163</v>
      </c>
      <c r="F1096" s="251" t="s">
        <v>2010</v>
      </c>
      <c r="G1096" s="252" t="s">
        <v>220</v>
      </c>
      <c r="H1096" s="253">
        <v>1</v>
      </c>
      <c r="I1096" s="254"/>
      <c r="J1096" s="255">
        <f>ROUND(I1096*H1096,2)</f>
        <v>0</v>
      </c>
      <c r="K1096" s="251" t="s">
        <v>37</v>
      </c>
      <c r="L1096" s="256"/>
      <c r="M1096" s="257" t="s">
        <v>37</v>
      </c>
      <c r="N1096" s="258" t="s">
        <v>50</v>
      </c>
      <c r="O1096" s="85"/>
      <c r="P1096" s="214">
        <f>O1096*H1096</f>
        <v>0</v>
      </c>
      <c r="Q1096" s="214">
        <v>0</v>
      </c>
      <c r="R1096" s="214">
        <f>Q1096*H1096</f>
        <v>0</v>
      </c>
      <c r="S1096" s="214">
        <v>0</v>
      </c>
      <c r="T1096" s="215">
        <f>S1096*H1096</f>
        <v>0</v>
      </c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R1096" s="216" t="s">
        <v>164</v>
      </c>
      <c r="AT1096" s="216" t="s">
        <v>252</v>
      </c>
      <c r="AU1096" s="216" t="s">
        <v>86</v>
      </c>
      <c r="AY1096" s="18" t="s">
        <v>149</v>
      </c>
      <c r="BE1096" s="217">
        <f>IF(N1096="základní",J1096,0)</f>
        <v>0</v>
      </c>
      <c r="BF1096" s="217">
        <f>IF(N1096="snížená",J1096,0)</f>
        <v>0</v>
      </c>
      <c r="BG1096" s="217">
        <f>IF(N1096="zákl. přenesená",J1096,0)</f>
        <v>0</v>
      </c>
      <c r="BH1096" s="217">
        <f>IF(N1096="sníž. přenesená",J1096,0)</f>
        <v>0</v>
      </c>
      <c r="BI1096" s="217">
        <f>IF(N1096="nulová",J1096,0)</f>
        <v>0</v>
      </c>
      <c r="BJ1096" s="18" t="s">
        <v>148</v>
      </c>
      <c r="BK1096" s="217">
        <f>ROUND(I1096*H1096,2)</f>
        <v>0</v>
      </c>
      <c r="BL1096" s="18" t="s">
        <v>148</v>
      </c>
      <c r="BM1096" s="216" t="s">
        <v>2164</v>
      </c>
    </row>
    <row r="1097" spans="1:47" s="2" customFormat="1" ht="12">
      <c r="A1097" s="39"/>
      <c r="B1097" s="40"/>
      <c r="C1097" s="41"/>
      <c r="D1097" s="218" t="s">
        <v>155</v>
      </c>
      <c r="E1097" s="41"/>
      <c r="F1097" s="219" t="s">
        <v>2010</v>
      </c>
      <c r="G1097" s="41"/>
      <c r="H1097" s="41"/>
      <c r="I1097" s="220"/>
      <c r="J1097" s="41"/>
      <c r="K1097" s="41"/>
      <c r="L1097" s="45"/>
      <c r="M1097" s="221"/>
      <c r="N1097" s="222"/>
      <c r="O1097" s="85"/>
      <c r="P1097" s="85"/>
      <c r="Q1097" s="85"/>
      <c r="R1097" s="85"/>
      <c r="S1097" s="85"/>
      <c r="T1097" s="86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T1097" s="18" t="s">
        <v>155</v>
      </c>
      <c r="AU1097" s="18" t="s">
        <v>86</v>
      </c>
    </row>
    <row r="1098" spans="1:65" s="2" customFormat="1" ht="16.5" customHeight="1">
      <c r="A1098" s="39"/>
      <c r="B1098" s="40"/>
      <c r="C1098" s="249" t="s">
        <v>1535</v>
      </c>
      <c r="D1098" s="249" t="s">
        <v>252</v>
      </c>
      <c r="E1098" s="250" t="s">
        <v>2165</v>
      </c>
      <c r="F1098" s="251" t="s">
        <v>2166</v>
      </c>
      <c r="G1098" s="252" t="s">
        <v>232</v>
      </c>
      <c r="H1098" s="253">
        <v>6</v>
      </c>
      <c r="I1098" s="254"/>
      <c r="J1098" s="255">
        <f>ROUND(I1098*H1098,2)</f>
        <v>0</v>
      </c>
      <c r="K1098" s="251" t="s">
        <v>37</v>
      </c>
      <c r="L1098" s="256"/>
      <c r="M1098" s="257" t="s">
        <v>37</v>
      </c>
      <c r="N1098" s="258" t="s">
        <v>50</v>
      </c>
      <c r="O1098" s="85"/>
      <c r="P1098" s="214">
        <f>O1098*H1098</f>
        <v>0</v>
      </c>
      <c r="Q1098" s="214">
        <v>0</v>
      </c>
      <c r="R1098" s="214">
        <f>Q1098*H1098</f>
        <v>0</v>
      </c>
      <c r="S1098" s="214">
        <v>0</v>
      </c>
      <c r="T1098" s="215">
        <f>S1098*H1098</f>
        <v>0</v>
      </c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R1098" s="216" t="s">
        <v>164</v>
      </c>
      <c r="AT1098" s="216" t="s">
        <v>252</v>
      </c>
      <c r="AU1098" s="216" t="s">
        <v>86</v>
      </c>
      <c r="AY1098" s="18" t="s">
        <v>149</v>
      </c>
      <c r="BE1098" s="217">
        <f>IF(N1098="základní",J1098,0)</f>
        <v>0</v>
      </c>
      <c r="BF1098" s="217">
        <f>IF(N1098="snížená",J1098,0)</f>
        <v>0</v>
      </c>
      <c r="BG1098" s="217">
        <f>IF(N1098="zákl. přenesená",J1098,0)</f>
        <v>0</v>
      </c>
      <c r="BH1098" s="217">
        <f>IF(N1098="sníž. přenesená",J1098,0)</f>
        <v>0</v>
      </c>
      <c r="BI1098" s="217">
        <f>IF(N1098="nulová",J1098,0)</f>
        <v>0</v>
      </c>
      <c r="BJ1098" s="18" t="s">
        <v>148</v>
      </c>
      <c r="BK1098" s="217">
        <f>ROUND(I1098*H1098,2)</f>
        <v>0</v>
      </c>
      <c r="BL1098" s="18" t="s">
        <v>148</v>
      </c>
      <c r="BM1098" s="216" t="s">
        <v>2167</v>
      </c>
    </row>
    <row r="1099" spans="1:47" s="2" customFormat="1" ht="12">
      <c r="A1099" s="39"/>
      <c r="B1099" s="40"/>
      <c r="C1099" s="41"/>
      <c r="D1099" s="218" t="s">
        <v>155</v>
      </c>
      <c r="E1099" s="41"/>
      <c r="F1099" s="219" t="s">
        <v>2166</v>
      </c>
      <c r="G1099" s="41"/>
      <c r="H1099" s="41"/>
      <c r="I1099" s="220"/>
      <c r="J1099" s="41"/>
      <c r="K1099" s="41"/>
      <c r="L1099" s="45"/>
      <c r="M1099" s="221"/>
      <c r="N1099" s="222"/>
      <c r="O1099" s="85"/>
      <c r="P1099" s="85"/>
      <c r="Q1099" s="85"/>
      <c r="R1099" s="85"/>
      <c r="S1099" s="85"/>
      <c r="T1099" s="86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T1099" s="18" t="s">
        <v>155</v>
      </c>
      <c r="AU1099" s="18" t="s">
        <v>86</v>
      </c>
    </row>
    <row r="1100" spans="1:65" s="2" customFormat="1" ht="16.5" customHeight="1">
      <c r="A1100" s="39"/>
      <c r="B1100" s="40"/>
      <c r="C1100" s="249" t="s">
        <v>2168</v>
      </c>
      <c r="D1100" s="249" t="s">
        <v>252</v>
      </c>
      <c r="E1100" s="250" t="s">
        <v>2169</v>
      </c>
      <c r="F1100" s="251" t="s">
        <v>2021</v>
      </c>
      <c r="G1100" s="252" t="s">
        <v>232</v>
      </c>
      <c r="H1100" s="253">
        <v>3</v>
      </c>
      <c r="I1100" s="254"/>
      <c r="J1100" s="255">
        <f>ROUND(I1100*H1100,2)</f>
        <v>0</v>
      </c>
      <c r="K1100" s="251" t="s">
        <v>37</v>
      </c>
      <c r="L1100" s="256"/>
      <c r="M1100" s="257" t="s">
        <v>37</v>
      </c>
      <c r="N1100" s="258" t="s">
        <v>50</v>
      </c>
      <c r="O1100" s="85"/>
      <c r="P1100" s="214">
        <f>O1100*H1100</f>
        <v>0</v>
      </c>
      <c r="Q1100" s="214">
        <v>0</v>
      </c>
      <c r="R1100" s="214">
        <f>Q1100*H1100</f>
        <v>0</v>
      </c>
      <c r="S1100" s="214">
        <v>0</v>
      </c>
      <c r="T1100" s="215">
        <f>S1100*H1100</f>
        <v>0</v>
      </c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R1100" s="216" t="s">
        <v>164</v>
      </c>
      <c r="AT1100" s="216" t="s">
        <v>252</v>
      </c>
      <c r="AU1100" s="216" t="s">
        <v>86</v>
      </c>
      <c r="AY1100" s="18" t="s">
        <v>149</v>
      </c>
      <c r="BE1100" s="217">
        <f>IF(N1100="základní",J1100,0)</f>
        <v>0</v>
      </c>
      <c r="BF1100" s="217">
        <f>IF(N1100="snížená",J1100,0)</f>
        <v>0</v>
      </c>
      <c r="BG1100" s="217">
        <f>IF(N1100="zákl. přenesená",J1100,0)</f>
        <v>0</v>
      </c>
      <c r="BH1100" s="217">
        <f>IF(N1100="sníž. přenesená",J1100,0)</f>
        <v>0</v>
      </c>
      <c r="BI1100" s="217">
        <f>IF(N1100="nulová",J1100,0)</f>
        <v>0</v>
      </c>
      <c r="BJ1100" s="18" t="s">
        <v>148</v>
      </c>
      <c r="BK1100" s="217">
        <f>ROUND(I1100*H1100,2)</f>
        <v>0</v>
      </c>
      <c r="BL1100" s="18" t="s">
        <v>148</v>
      </c>
      <c r="BM1100" s="216" t="s">
        <v>2170</v>
      </c>
    </row>
    <row r="1101" spans="1:47" s="2" customFormat="1" ht="12">
      <c r="A1101" s="39"/>
      <c r="B1101" s="40"/>
      <c r="C1101" s="41"/>
      <c r="D1101" s="218" t="s">
        <v>155</v>
      </c>
      <c r="E1101" s="41"/>
      <c r="F1101" s="219" t="s">
        <v>2021</v>
      </c>
      <c r="G1101" s="41"/>
      <c r="H1101" s="41"/>
      <c r="I1101" s="220"/>
      <c r="J1101" s="41"/>
      <c r="K1101" s="41"/>
      <c r="L1101" s="45"/>
      <c r="M1101" s="221"/>
      <c r="N1101" s="222"/>
      <c r="O1101" s="85"/>
      <c r="P1101" s="85"/>
      <c r="Q1101" s="85"/>
      <c r="R1101" s="85"/>
      <c r="S1101" s="85"/>
      <c r="T1101" s="86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T1101" s="18" t="s">
        <v>155</v>
      </c>
      <c r="AU1101" s="18" t="s">
        <v>86</v>
      </c>
    </row>
    <row r="1102" spans="1:65" s="2" customFormat="1" ht="16.5" customHeight="1">
      <c r="A1102" s="39"/>
      <c r="B1102" s="40"/>
      <c r="C1102" s="249" t="s">
        <v>1538</v>
      </c>
      <c r="D1102" s="249" t="s">
        <v>252</v>
      </c>
      <c r="E1102" s="250" t="s">
        <v>2171</v>
      </c>
      <c r="F1102" s="251" t="s">
        <v>1932</v>
      </c>
      <c r="G1102" s="252" t="s">
        <v>232</v>
      </c>
      <c r="H1102" s="253">
        <v>1</v>
      </c>
      <c r="I1102" s="254"/>
      <c r="J1102" s="255">
        <f>ROUND(I1102*H1102,2)</f>
        <v>0</v>
      </c>
      <c r="K1102" s="251" t="s">
        <v>37</v>
      </c>
      <c r="L1102" s="256"/>
      <c r="M1102" s="257" t="s">
        <v>37</v>
      </c>
      <c r="N1102" s="258" t="s">
        <v>50</v>
      </c>
      <c r="O1102" s="85"/>
      <c r="P1102" s="214">
        <f>O1102*H1102</f>
        <v>0</v>
      </c>
      <c r="Q1102" s="214">
        <v>0</v>
      </c>
      <c r="R1102" s="214">
        <f>Q1102*H1102</f>
        <v>0</v>
      </c>
      <c r="S1102" s="214">
        <v>0</v>
      </c>
      <c r="T1102" s="215">
        <f>S1102*H1102</f>
        <v>0</v>
      </c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R1102" s="216" t="s">
        <v>164</v>
      </c>
      <c r="AT1102" s="216" t="s">
        <v>252</v>
      </c>
      <c r="AU1102" s="216" t="s">
        <v>86</v>
      </c>
      <c r="AY1102" s="18" t="s">
        <v>149</v>
      </c>
      <c r="BE1102" s="217">
        <f>IF(N1102="základní",J1102,0)</f>
        <v>0</v>
      </c>
      <c r="BF1102" s="217">
        <f>IF(N1102="snížená",J1102,0)</f>
        <v>0</v>
      </c>
      <c r="BG1102" s="217">
        <f>IF(N1102="zákl. přenesená",J1102,0)</f>
        <v>0</v>
      </c>
      <c r="BH1102" s="217">
        <f>IF(N1102="sníž. přenesená",J1102,0)</f>
        <v>0</v>
      </c>
      <c r="BI1102" s="217">
        <f>IF(N1102="nulová",J1102,0)</f>
        <v>0</v>
      </c>
      <c r="BJ1102" s="18" t="s">
        <v>148</v>
      </c>
      <c r="BK1102" s="217">
        <f>ROUND(I1102*H1102,2)</f>
        <v>0</v>
      </c>
      <c r="BL1102" s="18" t="s">
        <v>148</v>
      </c>
      <c r="BM1102" s="216" t="s">
        <v>2172</v>
      </c>
    </row>
    <row r="1103" spans="1:47" s="2" customFormat="1" ht="12">
      <c r="A1103" s="39"/>
      <c r="B1103" s="40"/>
      <c r="C1103" s="41"/>
      <c r="D1103" s="218" t="s">
        <v>155</v>
      </c>
      <c r="E1103" s="41"/>
      <c r="F1103" s="219" t="s">
        <v>1932</v>
      </c>
      <c r="G1103" s="41"/>
      <c r="H1103" s="41"/>
      <c r="I1103" s="220"/>
      <c r="J1103" s="41"/>
      <c r="K1103" s="41"/>
      <c r="L1103" s="45"/>
      <c r="M1103" s="221"/>
      <c r="N1103" s="222"/>
      <c r="O1103" s="85"/>
      <c r="P1103" s="85"/>
      <c r="Q1103" s="85"/>
      <c r="R1103" s="85"/>
      <c r="S1103" s="85"/>
      <c r="T1103" s="86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T1103" s="18" t="s">
        <v>155</v>
      </c>
      <c r="AU1103" s="18" t="s">
        <v>86</v>
      </c>
    </row>
    <row r="1104" spans="1:65" s="2" customFormat="1" ht="16.5" customHeight="1">
      <c r="A1104" s="39"/>
      <c r="B1104" s="40"/>
      <c r="C1104" s="249" t="s">
        <v>2173</v>
      </c>
      <c r="D1104" s="249" t="s">
        <v>252</v>
      </c>
      <c r="E1104" s="250" t="s">
        <v>2174</v>
      </c>
      <c r="F1104" s="251" t="s">
        <v>2030</v>
      </c>
      <c r="G1104" s="252" t="s">
        <v>232</v>
      </c>
      <c r="H1104" s="253">
        <v>3</v>
      </c>
      <c r="I1104" s="254"/>
      <c r="J1104" s="255">
        <f>ROUND(I1104*H1104,2)</f>
        <v>0</v>
      </c>
      <c r="K1104" s="251" t="s">
        <v>37</v>
      </c>
      <c r="L1104" s="256"/>
      <c r="M1104" s="257" t="s">
        <v>37</v>
      </c>
      <c r="N1104" s="258" t="s">
        <v>50</v>
      </c>
      <c r="O1104" s="85"/>
      <c r="P1104" s="214">
        <f>O1104*H1104</f>
        <v>0</v>
      </c>
      <c r="Q1104" s="214">
        <v>0</v>
      </c>
      <c r="R1104" s="214">
        <f>Q1104*H1104</f>
        <v>0</v>
      </c>
      <c r="S1104" s="214">
        <v>0</v>
      </c>
      <c r="T1104" s="215">
        <f>S1104*H1104</f>
        <v>0</v>
      </c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R1104" s="216" t="s">
        <v>164</v>
      </c>
      <c r="AT1104" s="216" t="s">
        <v>252</v>
      </c>
      <c r="AU1104" s="216" t="s">
        <v>86</v>
      </c>
      <c r="AY1104" s="18" t="s">
        <v>149</v>
      </c>
      <c r="BE1104" s="217">
        <f>IF(N1104="základní",J1104,0)</f>
        <v>0</v>
      </c>
      <c r="BF1104" s="217">
        <f>IF(N1104="snížená",J1104,0)</f>
        <v>0</v>
      </c>
      <c r="BG1104" s="217">
        <f>IF(N1104="zákl. přenesená",J1104,0)</f>
        <v>0</v>
      </c>
      <c r="BH1104" s="217">
        <f>IF(N1104="sníž. přenesená",J1104,0)</f>
        <v>0</v>
      </c>
      <c r="BI1104" s="217">
        <f>IF(N1104="nulová",J1104,0)</f>
        <v>0</v>
      </c>
      <c r="BJ1104" s="18" t="s">
        <v>148</v>
      </c>
      <c r="BK1104" s="217">
        <f>ROUND(I1104*H1104,2)</f>
        <v>0</v>
      </c>
      <c r="BL1104" s="18" t="s">
        <v>148</v>
      </c>
      <c r="BM1104" s="216" t="s">
        <v>2175</v>
      </c>
    </row>
    <row r="1105" spans="1:47" s="2" customFormat="1" ht="12">
      <c r="A1105" s="39"/>
      <c r="B1105" s="40"/>
      <c r="C1105" s="41"/>
      <c r="D1105" s="218" t="s">
        <v>155</v>
      </c>
      <c r="E1105" s="41"/>
      <c r="F1105" s="219" t="s">
        <v>2030</v>
      </c>
      <c r="G1105" s="41"/>
      <c r="H1105" s="41"/>
      <c r="I1105" s="220"/>
      <c r="J1105" s="41"/>
      <c r="K1105" s="41"/>
      <c r="L1105" s="45"/>
      <c r="M1105" s="221"/>
      <c r="N1105" s="222"/>
      <c r="O1105" s="85"/>
      <c r="P1105" s="85"/>
      <c r="Q1105" s="85"/>
      <c r="R1105" s="85"/>
      <c r="S1105" s="85"/>
      <c r="T1105" s="86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T1105" s="18" t="s">
        <v>155</v>
      </c>
      <c r="AU1105" s="18" t="s">
        <v>86</v>
      </c>
    </row>
    <row r="1106" spans="1:65" s="2" customFormat="1" ht="16.5" customHeight="1">
      <c r="A1106" s="39"/>
      <c r="B1106" s="40"/>
      <c r="C1106" s="249" t="s">
        <v>1542</v>
      </c>
      <c r="D1106" s="249" t="s">
        <v>252</v>
      </c>
      <c r="E1106" s="250" t="s">
        <v>2176</v>
      </c>
      <c r="F1106" s="251" t="s">
        <v>2034</v>
      </c>
      <c r="G1106" s="252" t="s">
        <v>232</v>
      </c>
      <c r="H1106" s="253">
        <v>72</v>
      </c>
      <c r="I1106" s="254"/>
      <c r="J1106" s="255">
        <f>ROUND(I1106*H1106,2)</f>
        <v>0</v>
      </c>
      <c r="K1106" s="251" t="s">
        <v>37</v>
      </c>
      <c r="L1106" s="256"/>
      <c r="M1106" s="257" t="s">
        <v>37</v>
      </c>
      <c r="N1106" s="258" t="s">
        <v>50</v>
      </c>
      <c r="O1106" s="85"/>
      <c r="P1106" s="214">
        <f>O1106*H1106</f>
        <v>0</v>
      </c>
      <c r="Q1106" s="214">
        <v>0</v>
      </c>
      <c r="R1106" s="214">
        <f>Q1106*H1106</f>
        <v>0</v>
      </c>
      <c r="S1106" s="214">
        <v>0</v>
      </c>
      <c r="T1106" s="215">
        <f>S1106*H1106</f>
        <v>0</v>
      </c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R1106" s="216" t="s">
        <v>164</v>
      </c>
      <c r="AT1106" s="216" t="s">
        <v>252</v>
      </c>
      <c r="AU1106" s="216" t="s">
        <v>86</v>
      </c>
      <c r="AY1106" s="18" t="s">
        <v>149</v>
      </c>
      <c r="BE1106" s="217">
        <f>IF(N1106="základní",J1106,0)</f>
        <v>0</v>
      </c>
      <c r="BF1106" s="217">
        <f>IF(N1106="snížená",J1106,0)</f>
        <v>0</v>
      </c>
      <c r="BG1106" s="217">
        <f>IF(N1106="zákl. přenesená",J1106,0)</f>
        <v>0</v>
      </c>
      <c r="BH1106" s="217">
        <f>IF(N1106="sníž. přenesená",J1106,0)</f>
        <v>0</v>
      </c>
      <c r="BI1106" s="217">
        <f>IF(N1106="nulová",J1106,0)</f>
        <v>0</v>
      </c>
      <c r="BJ1106" s="18" t="s">
        <v>148</v>
      </c>
      <c r="BK1106" s="217">
        <f>ROUND(I1106*H1106,2)</f>
        <v>0</v>
      </c>
      <c r="BL1106" s="18" t="s">
        <v>148</v>
      </c>
      <c r="BM1106" s="216" t="s">
        <v>2177</v>
      </c>
    </row>
    <row r="1107" spans="1:47" s="2" customFormat="1" ht="12">
      <c r="A1107" s="39"/>
      <c r="B1107" s="40"/>
      <c r="C1107" s="41"/>
      <c r="D1107" s="218" t="s">
        <v>155</v>
      </c>
      <c r="E1107" s="41"/>
      <c r="F1107" s="219" t="s">
        <v>2034</v>
      </c>
      <c r="G1107" s="41"/>
      <c r="H1107" s="41"/>
      <c r="I1107" s="220"/>
      <c r="J1107" s="41"/>
      <c r="K1107" s="41"/>
      <c r="L1107" s="45"/>
      <c r="M1107" s="221"/>
      <c r="N1107" s="222"/>
      <c r="O1107" s="85"/>
      <c r="P1107" s="85"/>
      <c r="Q1107" s="85"/>
      <c r="R1107" s="85"/>
      <c r="S1107" s="85"/>
      <c r="T1107" s="86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T1107" s="18" t="s">
        <v>155</v>
      </c>
      <c r="AU1107" s="18" t="s">
        <v>86</v>
      </c>
    </row>
    <row r="1108" spans="1:65" s="2" customFormat="1" ht="16.5" customHeight="1">
      <c r="A1108" s="39"/>
      <c r="B1108" s="40"/>
      <c r="C1108" s="249" t="s">
        <v>2178</v>
      </c>
      <c r="D1108" s="249" t="s">
        <v>252</v>
      </c>
      <c r="E1108" s="250" t="s">
        <v>2179</v>
      </c>
      <c r="F1108" s="251" t="s">
        <v>2037</v>
      </c>
      <c r="G1108" s="252" t="s">
        <v>232</v>
      </c>
      <c r="H1108" s="253">
        <v>8</v>
      </c>
      <c r="I1108" s="254"/>
      <c r="J1108" s="255">
        <f>ROUND(I1108*H1108,2)</f>
        <v>0</v>
      </c>
      <c r="K1108" s="251" t="s">
        <v>37</v>
      </c>
      <c r="L1108" s="256"/>
      <c r="M1108" s="257" t="s">
        <v>37</v>
      </c>
      <c r="N1108" s="258" t="s">
        <v>50</v>
      </c>
      <c r="O1108" s="85"/>
      <c r="P1108" s="214">
        <f>O1108*H1108</f>
        <v>0</v>
      </c>
      <c r="Q1108" s="214">
        <v>0</v>
      </c>
      <c r="R1108" s="214">
        <f>Q1108*H1108</f>
        <v>0</v>
      </c>
      <c r="S1108" s="214">
        <v>0</v>
      </c>
      <c r="T1108" s="215">
        <f>S1108*H1108</f>
        <v>0</v>
      </c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R1108" s="216" t="s">
        <v>164</v>
      </c>
      <c r="AT1108" s="216" t="s">
        <v>252</v>
      </c>
      <c r="AU1108" s="216" t="s">
        <v>86</v>
      </c>
      <c r="AY1108" s="18" t="s">
        <v>149</v>
      </c>
      <c r="BE1108" s="217">
        <f>IF(N1108="základní",J1108,0)</f>
        <v>0</v>
      </c>
      <c r="BF1108" s="217">
        <f>IF(N1108="snížená",J1108,0)</f>
        <v>0</v>
      </c>
      <c r="BG1108" s="217">
        <f>IF(N1108="zákl. přenesená",J1108,0)</f>
        <v>0</v>
      </c>
      <c r="BH1108" s="217">
        <f>IF(N1108="sníž. přenesená",J1108,0)</f>
        <v>0</v>
      </c>
      <c r="BI1108" s="217">
        <f>IF(N1108="nulová",J1108,0)</f>
        <v>0</v>
      </c>
      <c r="BJ1108" s="18" t="s">
        <v>148</v>
      </c>
      <c r="BK1108" s="217">
        <f>ROUND(I1108*H1108,2)</f>
        <v>0</v>
      </c>
      <c r="BL1108" s="18" t="s">
        <v>148</v>
      </c>
      <c r="BM1108" s="216" t="s">
        <v>2180</v>
      </c>
    </row>
    <row r="1109" spans="1:47" s="2" customFormat="1" ht="12">
      <c r="A1109" s="39"/>
      <c r="B1109" s="40"/>
      <c r="C1109" s="41"/>
      <c r="D1109" s="218" t="s">
        <v>155</v>
      </c>
      <c r="E1109" s="41"/>
      <c r="F1109" s="219" t="s">
        <v>2037</v>
      </c>
      <c r="G1109" s="41"/>
      <c r="H1109" s="41"/>
      <c r="I1109" s="220"/>
      <c r="J1109" s="41"/>
      <c r="K1109" s="41"/>
      <c r="L1109" s="45"/>
      <c r="M1109" s="221"/>
      <c r="N1109" s="222"/>
      <c r="O1109" s="85"/>
      <c r="P1109" s="85"/>
      <c r="Q1109" s="85"/>
      <c r="R1109" s="85"/>
      <c r="S1109" s="85"/>
      <c r="T1109" s="86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T1109" s="18" t="s">
        <v>155</v>
      </c>
      <c r="AU1109" s="18" t="s">
        <v>86</v>
      </c>
    </row>
    <row r="1110" spans="1:65" s="2" customFormat="1" ht="16.5" customHeight="1">
      <c r="A1110" s="39"/>
      <c r="B1110" s="40"/>
      <c r="C1110" s="249" t="s">
        <v>1545</v>
      </c>
      <c r="D1110" s="249" t="s">
        <v>252</v>
      </c>
      <c r="E1110" s="250" t="s">
        <v>2181</v>
      </c>
      <c r="F1110" s="251" t="s">
        <v>1939</v>
      </c>
      <c r="G1110" s="252" t="s">
        <v>232</v>
      </c>
      <c r="H1110" s="253">
        <v>6</v>
      </c>
      <c r="I1110" s="254"/>
      <c r="J1110" s="255">
        <f>ROUND(I1110*H1110,2)</f>
        <v>0</v>
      </c>
      <c r="K1110" s="251" t="s">
        <v>37</v>
      </c>
      <c r="L1110" s="256"/>
      <c r="M1110" s="257" t="s">
        <v>37</v>
      </c>
      <c r="N1110" s="258" t="s">
        <v>50</v>
      </c>
      <c r="O1110" s="85"/>
      <c r="P1110" s="214">
        <f>O1110*H1110</f>
        <v>0</v>
      </c>
      <c r="Q1110" s="214">
        <v>0</v>
      </c>
      <c r="R1110" s="214">
        <f>Q1110*H1110</f>
        <v>0</v>
      </c>
      <c r="S1110" s="214">
        <v>0</v>
      </c>
      <c r="T1110" s="215">
        <f>S1110*H1110</f>
        <v>0</v>
      </c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R1110" s="216" t="s">
        <v>164</v>
      </c>
      <c r="AT1110" s="216" t="s">
        <v>252</v>
      </c>
      <c r="AU1110" s="216" t="s">
        <v>86</v>
      </c>
      <c r="AY1110" s="18" t="s">
        <v>149</v>
      </c>
      <c r="BE1110" s="217">
        <f>IF(N1110="základní",J1110,0)</f>
        <v>0</v>
      </c>
      <c r="BF1110" s="217">
        <f>IF(N1110="snížená",J1110,0)</f>
        <v>0</v>
      </c>
      <c r="BG1110" s="217">
        <f>IF(N1110="zákl. přenesená",J1110,0)</f>
        <v>0</v>
      </c>
      <c r="BH1110" s="217">
        <f>IF(N1110="sníž. přenesená",J1110,0)</f>
        <v>0</v>
      </c>
      <c r="BI1110" s="217">
        <f>IF(N1110="nulová",J1110,0)</f>
        <v>0</v>
      </c>
      <c r="BJ1110" s="18" t="s">
        <v>148</v>
      </c>
      <c r="BK1110" s="217">
        <f>ROUND(I1110*H1110,2)</f>
        <v>0</v>
      </c>
      <c r="BL1110" s="18" t="s">
        <v>148</v>
      </c>
      <c r="BM1110" s="216" t="s">
        <v>2182</v>
      </c>
    </row>
    <row r="1111" spans="1:47" s="2" customFormat="1" ht="12">
      <c r="A1111" s="39"/>
      <c r="B1111" s="40"/>
      <c r="C1111" s="41"/>
      <c r="D1111" s="218" t="s">
        <v>155</v>
      </c>
      <c r="E1111" s="41"/>
      <c r="F1111" s="219" t="s">
        <v>1939</v>
      </c>
      <c r="G1111" s="41"/>
      <c r="H1111" s="41"/>
      <c r="I1111" s="220"/>
      <c r="J1111" s="41"/>
      <c r="K1111" s="41"/>
      <c r="L1111" s="45"/>
      <c r="M1111" s="221"/>
      <c r="N1111" s="222"/>
      <c r="O1111" s="85"/>
      <c r="P1111" s="85"/>
      <c r="Q1111" s="85"/>
      <c r="R1111" s="85"/>
      <c r="S1111" s="85"/>
      <c r="T1111" s="86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T1111" s="18" t="s">
        <v>155</v>
      </c>
      <c r="AU1111" s="18" t="s">
        <v>86</v>
      </c>
    </row>
    <row r="1112" spans="1:65" s="2" customFormat="1" ht="16.5" customHeight="1">
      <c r="A1112" s="39"/>
      <c r="B1112" s="40"/>
      <c r="C1112" s="249" t="s">
        <v>2183</v>
      </c>
      <c r="D1112" s="249" t="s">
        <v>252</v>
      </c>
      <c r="E1112" s="250" t="s">
        <v>2184</v>
      </c>
      <c r="F1112" s="251" t="s">
        <v>1943</v>
      </c>
      <c r="G1112" s="252" t="s">
        <v>154</v>
      </c>
      <c r="H1112" s="253">
        <v>1</v>
      </c>
      <c r="I1112" s="254"/>
      <c r="J1112" s="255">
        <f>ROUND(I1112*H1112,2)</f>
        <v>0</v>
      </c>
      <c r="K1112" s="251" t="s">
        <v>37</v>
      </c>
      <c r="L1112" s="256"/>
      <c r="M1112" s="257" t="s">
        <v>37</v>
      </c>
      <c r="N1112" s="258" t="s">
        <v>50</v>
      </c>
      <c r="O1112" s="85"/>
      <c r="P1112" s="214">
        <f>O1112*H1112</f>
        <v>0</v>
      </c>
      <c r="Q1112" s="214">
        <v>0</v>
      </c>
      <c r="R1112" s="214">
        <f>Q1112*H1112</f>
        <v>0</v>
      </c>
      <c r="S1112" s="214">
        <v>0</v>
      </c>
      <c r="T1112" s="215">
        <f>S1112*H1112</f>
        <v>0</v>
      </c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R1112" s="216" t="s">
        <v>164</v>
      </c>
      <c r="AT1112" s="216" t="s">
        <v>252</v>
      </c>
      <c r="AU1112" s="216" t="s">
        <v>86</v>
      </c>
      <c r="AY1112" s="18" t="s">
        <v>149</v>
      </c>
      <c r="BE1112" s="217">
        <f>IF(N1112="základní",J1112,0)</f>
        <v>0</v>
      </c>
      <c r="BF1112" s="217">
        <f>IF(N1112="snížená",J1112,0)</f>
        <v>0</v>
      </c>
      <c r="BG1112" s="217">
        <f>IF(N1112="zákl. přenesená",J1112,0)</f>
        <v>0</v>
      </c>
      <c r="BH1112" s="217">
        <f>IF(N1112="sníž. přenesená",J1112,0)</f>
        <v>0</v>
      </c>
      <c r="BI1112" s="217">
        <f>IF(N1112="nulová",J1112,0)</f>
        <v>0</v>
      </c>
      <c r="BJ1112" s="18" t="s">
        <v>148</v>
      </c>
      <c r="BK1112" s="217">
        <f>ROUND(I1112*H1112,2)</f>
        <v>0</v>
      </c>
      <c r="BL1112" s="18" t="s">
        <v>148</v>
      </c>
      <c r="BM1112" s="216" t="s">
        <v>2185</v>
      </c>
    </row>
    <row r="1113" spans="1:47" s="2" customFormat="1" ht="12">
      <c r="A1113" s="39"/>
      <c r="B1113" s="40"/>
      <c r="C1113" s="41"/>
      <c r="D1113" s="218" t="s">
        <v>155</v>
      </c>
      <c r="E1113" s="41"/>
      <c r="F1113" s="219" t="s">
        <v>1943</v>
      </c>
      <c r="G1113" s="41"/>
      <c r="H1113" s="41"/>
      <c r="I1113" s="220"/>
      <c r="J1113" s="41"/>
      <c r="K1113" s="41"/>
      <c r="L1113" s="45"/>
      <c r="M1113" s="221"/>
      <c r="N1113" s="222"/>
      <c r="O1113" s="85"/>
      <c r="P1113" s="85"/>
      <c r="Q1113" s="85"/>
      <c r="R1113" s="85"/>
      <c r="S1113" s="85"/>
      <c r="T1113" s="86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T1113" s="18" t="s">
        <v>155</v>
      </c>
      <c r="AU1113" s="18" t="s">
        <v>86</v>
      </c>
    </row>
    <row r="1114" spans="1:65" s="2" customFormat="1" ht="16.5" customHeight="1">
      <c r="A1114" s="39"/>
      <c r="B1114" s="40"/>
      <c r="C1114" s="249" t="s">
        <v>1550</v>
      </c>
      <c r="D1114" s="249" t="s">
        <v>252</v>
      </c>
      <c r="E1114" s="250" t="s">
        <v>2186</v>
      </c>
      <c r="F1114" s="251" t="s">
        <v>1946</v>
      </c>
      <c r="G1114" s="252" t="s">
        <v>232</v>
      </c>
      <c r="H1114" s="253">
        <v>1</v>
      </c>
      <c r="I1114" s="254"/>
      <c r="J1114" s="255">
        <f>ROUND(I1114*H1114,2)</f>
        <v>0</v>
      </c>
      <c r="K1114" s="251" t="s">
        <v>37</v>
      </c>
      <c r="L1114" s="256"/>
      <c r="M1114" s="257" t="s">
        <v>37</v>
      </c>
      <c r="N1114" s="258" t="s">
        <v>50</v>
      </c>
      <c r="O1114" s="85"/>
      <c r="P1114" s="214">
        <f>O1114*H1114</f>
        <v>0</v>
      </c>
      <c r="Q1114" s="214">
        <v>0</v>
      </c>
      <c r="R1114" s="214">
        <f>Q1114*H1114</f>
        <v>0</v>
      </c>
      <c r="S1114" s="214">
        <v>0</v>
      </c>
      <c r="T1114" s="215">
        <f>S1114*H1114</f>
        <v>0</v>
      </c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R1114" s="216" t="s">
        <v>164</v>
      </c>
      <c r="AT1114" s="216" t="s">
        <v>252</v>
      </c>
      <c r="AU1114" s="216" t="s">
        <v>86</v>
      </c>
      <c r="AY1114" s="18" t="s">
        <v>149</v>
      </c>
      <c r="BE1114" s="217">
        <f>IF(N1114="základní",J1114,0)</f>
        <v>0</v>
      </c>
      <c r="BF1114" s="217">
        <f>IF(N1114="snížená",J1114,0)</f>
        <v>0</v>
      </c>
      <c r="BG1114" s="217">
        <f>IF(N1114="zákl. přenesená",J1114,0)</f>
        <v>0</v>
      </c>
      <c r="BH1114" s="217">
        <f>IF(N1114="sníž. přenesená",J1114,0)</f>
        <v>0</v>
      </c>
      <c r="BI1114" s="217">
        <f>IF(N1114="nulová",J1114,0)</f>
        <v>0</v>
      </c>
      <c r="BJ1114" s="18" t="s">
        <v>148</v>
      </c>
      <c r="BK1114" s="217">
        <f>ROUND(I1114*H1114,2)</f>
        <v>0</v>
      </c>
      <c r="BL1114" s="18" t="s">
        <v>148</v>
      </c>
      <c r="BM1114" s="216" t="s">
        <v>2187</v>
      </c>
    </row>
    <row r="1115" spans="1:47" s="2" customFormat="1" ht="12">
      <c r="A1115" s="39"/>
      <c r="B1115" s="40"/>
      <c r="C1115" s="41"/>
      <c r="D1115" s="218" t="s">
        <v>155</v>
      </c>
      <c r="E1115" s="41"/>
      <c r="F1115" s="219" t="s">
        <v>1946</v>
      </c>
      <c r="G1115" s="41"/>
      <c r="H1115" s="41"/>
      <c r="I1115" s="220"/>
      <c r="J1115" s="41"/>
      <c r="K1115" s="41"/>
      <c r="L1115" s="45"/>
      <c r="M1115" s="221"/>
      <c r="N1115" s="222"/>
      <c r="O1115" s="85"/>
      <c r="P1115" s="85"/>
      <c r="Q1115" s="85"/>
      <c r="R1115" s="85"/>
      <c r="S1115" s="85"/>
      <c r="T1115" s="86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T1115" s="18" t="s">
        <v>155</v>
      </c>
      <c r="AU1115" s="18" t="s">
        <v>86</v>
      </c>
    </row>
    <row r="1116" spans="1:65" s="2" customFormat="1" ht="16.5" customHeight="1">
      <c r="A1116" s="39"/>
      <c r="B1116" s="40"/>
      <c r="C1116" s="249" t="s">
        <v>2188</v>
      </c>
      <c r="D1116" s="249" t="s">
        <v>252</v>
      </c>
      <c r="E1116" s="250" t="s">
        <v>2189</v>
      </c>
      <c r="F1116" s="251" t="s">
        <v>1950</v>
      </c>
      <c r="G1116" s="252" t="s">
        <v>232</v>
      </c>
      <c r="H1116" s="253">
        <v>4</v>
      </c>
      <c r="I1116" s="254"/>
      <c r="J1116" s="255">
        <f>ROUND(I1116*H1116,2)</f>
        <v>0</v>
      </c>
      <c r="K1116" s="251" t="s">
        <v>37</v>
      </c>
      <c r="L1116" s="256"/>
      <c r="M1116" s="257" t="s">
        <v>37</v>
      </c>
      <c r="N1116" s="258" t="s">
        <v>50</v>
      </c>
      <c r="O1116" s="85"/>
      <c r="P1116" s="214">
        <f>O1116*H1116</f>
        <v>0</v>
      </c>
      <c r="Q1116" s="214">
        <v>0</v>
      </c>
      <c r="R1116" s="214">
        <f>Q1116*H1116</f>
        <v>0</v>
      </c>
      <c r="S1116" s="214">
        <v>0</v>
      </c>
      <c r="T1116" s="215">
        <f>S1116*H1116</f>
        <v>0</v>
      </c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R1116" s="216" t="s">
        <v>164</v>
      </c>
      <c r="AT1116" s="216" t="s">
        <v>252</v>
      </c>
      <c r="AU1116" s="216" t="s">
        <v>86</v>
      </c>
      <c r="AY1116" s="18" t="s">
        <v>149</v>
      </c>
      <c r="BE1116" s="217">
        <f>IF(N1116="základní",J1116,0)</f>
        <v>0</v>
      </c>
      <c r="BF1116" s="217">
        <f>IF(N1116="snížená",J1116,0)</f>
        <v>0</v>
      </c>
      <c r="BG1116" s="217">
        <f>IF(N1116="zákl. přenesená",J1116,0)</f>
        <v>0</v>
      </c>
      <c r="BH1116" s="217">
        <f>IF(N1116="sníž. přenesená",J1116,0)</f>
        <v>0</v>
      </c>
      <c r="BI1116" s="217">
        <f>IF(N1116="nulová",J1116,0)</f>
        <v>0</v>
      </c>
      <c r="BJ1116" s="18" t="s">
        <v>148</v>
      </c>
      <c r="BK1116" s="217">
        <f>ROUND(I1116*H1116,2)</f>
        <v>0</v>
      </c>
      <c r="BL1116" s="18" t="s">
        <v>148</v>
      </c>
      <c r="BM1116" s="216" t="s">
        <v>2190</v>
      </c>
    </row>
    <row r="1117" spans="1:47" s="2" customFormat="1" ht="12">
      <c r="A1117" s="39"/>
      <c r="B1117" s="40"/>
      <c r="C1117" s="41"/>
      <c r="D1117" s="218" t="s">
        <v>155</v>
      </c>
      <c r="E1117" s="41"/>
      <c r="F1117" s="219" t="s">
        <v>1950</v>
      </c>
      <c r="G1117" s="41"/>
      <c r="H1117" s="41"/>
      <c r="I1117" s="220"/>
      <c r="J1117" s="41"/>
      <c r="K1117" s="41"/>
      <c r="L1117" s="45"/>
      <c r="M1117" s="221"/>
      <c r="N1117" s="222"/>
      <c r="O1117" s="85"/>
      <c r="P1117" s="85"/>
      <c r="Q1117" s="85"/>
      <c r="R1117" s="85"/>
      <c r="S1117" s="85"/>
      <c r="T1117" s="86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T1117" s="18" t="s">
        <v>155</v>
      </c>
      <c r="AU1117" s="18" t="s">
        <v>86</v>
      </c>
    </row>
    <row r="1118" spans="1:65" s="2" customFormat="1" ht="16.5" customHeight="1">
      <c r="A1118" s="39"/>
      <c r="B1118" s="40"/>
      <c r="C1118" s="249" t="s">
        <v>1553</v>
      </c>
      <c r="D1118" s="249" t="s">
        <v>252</v>
      </c>
      <c r="E1118" s="250" t="s">
        <v>2191</v>
      </c>
      <c r="F1118" s="251" t="s">
        <v>1953</v>
      </c>
      <c r="G1118" s="252" t="s">
        <v>232</v>
      </c>
      <c r="H1118" s="253">
        <v>1</v>
      </c>
      <c r="I1118" s="254"/>
      <c r="J1118" s="255">
        <f>ROUND(I1118*H1118,2)</f>
        <v>0</v>
      </c>
      <c r="K1118" s="251" t="s">
        <v>37</v>
      </c>
      <c r="L1118" s="256"/>
      <c r="M1118" s="257" t="s">
        <v>37</v>
      </c>
      <c r="N1118" s="258" t="s">
        <v>50</v>
      </c>
      <c r="O1118" s="85"/>
      <c r="P1118" s="214">
        <f>O1118*H1118</f>
        <v>0</v>
      </c>
      <c r="Q1118" s="214">
        <v>0</v>
      </c>
      <c r="R1118" s="214">
        <f>Q1118*H1118</f>
        <v>0</v>
      </c>
      <c r="S1118" s="214">
        <v>0</v>
      </c>
      <c r="T1118" s="215">
        <f>S1118*H1118</f>
        <v>0</v>
      </c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R1118" s="216" t="s">
        <v>164</v>
      </c>
      <c r="AT1118" s="216" t="s">
        <v>252</v>
      </c>
      <c r="AU1118" s="216" t="s">
        <v>86</v>
      </c>
      <c r="AY1118" s="18" t="s">
        <v>149</v>
      </c>
      <c r="BE1118" s="217">
        <f>IF(N1118="základní",J1118,0)</f>
        <v>0</v>
      </c>
      <c r="BF1118" s="217">
        <f>IF(N1118="snížená",J1118,0)</f>
        <v>0</v>
      </c>
      <c r="BG1118" s="217">
        <f>IF(N1118="zákl. přenesená",J1118,0)</f>
        <v>0</v>
      </c>
      <c r="BH1118" s="217">
        <f>IF(N1118="sníž. přenesená",J1118,0)</f>
        <v>0</v>
      </c>
      <c r="BI1118" s="217">
        <f>IF(N1118="nulová",J1118,0)</f>
        <v>0</v>
      </c>
      <c r="BJ1118" s="18" t="s">
        <v>148</v>
      </c>
      <c r="BK1118" s="217">
        <f>ROUND(I1118*H1118,2)</f>
        <v>0</v>
      </c>
      <c r="BL1118" s="18" t="s">
        <v>148</v>
      </c>
      <c r="BM1118" s="216" t="s">
        <v>2192</v>
      </c>
    </row>
    <row r="1119" spans="1:47" s="2" customFormat="1" ht="12">
      <c r="A1119" s="39"/>
      <c r="B1119" s="40"/>
      <c r="C1119" s="41"/>
      <c r="D1119" s="218" t="s">
        <v>155</v>
      </c>
      <c r="E1119" s="41"/>
      <c r="F1119" s="219" t="s">
        <v>1953</v>
      </c>
      <c r="G1119" s="41"/>
      <c r="H1119" s="41"/>
      <c r="I1119" s="220"/>
      <c r="J1119" s="41"/>
      <c r="K1119" s="41"/>
      <c r="L1119" s="45"/>
      <c r="M1119" s="221"/>
      <c r="N1119" s="222"/>
      <c r="O1119" s="85"/>
      <c r="P1119" s="85"/>
      <c r="Q1119" s="85"/>
      <c r="R1119" s="85"/>
      <c r="S1119" s="85"/>
      <c r="T1119" s="86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T1119" s="18" t="s">
        <v>155</v>
      </c>
      <c r="AU1119" s="18" t="s">
        <v>86</v>
      </c>
    </row>
    <row r="1120" spans="1:65" s="2" customFormat="1" ht="16.5" customHeight="1">
      <c r="A1120" s="39"/>
      <c r="B1120" s="40"/>
      <c r="C1120" s="249" t="s">
        <v>2193</v>
      </c>
      <c r="D1120" s="249" t="s">
        <v>252</v>
      </c>
      <c r="E1120" s="250" t="s">
        <v>2194</v>
      </c>
      <c r="F1120" s="251" t="s">
        <v>1957</v>
      </c>
      <c r="G1120" s="252" t="s">
        <v>232</v>
      </c>
      <c r="H1120" s="253">
        <v>1</v>
      </c>
      <c r="I1120" s="254"/>
      <c r="J1120" s="255">
        <f>ROUND(I1120*H1120,2)</f>
        <v>0</v>
      </c>
      <c r="K1120" s="251" t="s">
        <v>37</v>
      </c>
      <c r="L1120" s="256"/>
      <c r="M1120" s="257" t="s">
        <v>37</v>
      </c>
      <c r="N1120" s="258" t="s">
        <v>50</v>
      </c>
      <c r="O1120" s="85"/>
      <c r="P1120" s="214">
        <f>O1120*H1120</f>
        <v>0</v>
      </c>
      <c r="Q1120" s="214">
        <v>0</v>
      </c>
      <c r="R1120" s="214">
        <f>Q1120*H1120</f>
        <v>0</v>
      </c>
      <c r="S1120" s="214">
        <v>0</v>
      </c>
      <c r="T1120" s="215">
        <f>S1120*H1120</f>
        <v>0</v>
      </c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R1120" s="216" t="s">
        <v>164</v>
      </c>
      <c r="AT1120" s="216" t="s">
        <v>252</v>
      </c>
      <c r="AU1120" s="216" t="s">
        <v>86</v>
      </c>
      <c r="AY1120" s="18" t="s">
        <v>149</v>
      </c>
      <c r="BE1120" s="217">
        <f>IF(N1120="základní",J1120,0)</f>
        <v>0</v>
      </c>
      <c r="BF1120" s="217">
        <f>IF(N1120="snížená",J1120,0)</f>
        <v>0</v>
      </c>
      <c r="BG1120" s="217">
        <f>IF(N1120="zákl. přenesená",J1120,0)</f>
        <v>0</v>
      </c>
      <c r="BH1120" s="217">
        <f>IF(N1120="sníž. přenesená",J1120,0)</f>
        <v>0</v>
      </c>
      <c r="BI1120" s="217">
        <f>IF(N1120="nulová",J1120,0)</f>
        <v>0</v>
      </c>
      <c r="BJ1120" s="18" t="s">
        <v>148</v>
      </c>
      <c r="BK1120" s="217">
        <f>ROUND(I1120*H1120,2)</f>
        <v>0</v>
      </c>
      <c r="BL1120" s="18" t="s">
        <v>148</v>
      </c>
      <c r="BM1120" s="216" t="s">
        <v>2195</v>
      </c>
    </row>
    <row r="1121" spans="1:47" s="2" customFormat="1" ht="12">
      <c r="A1121" s="39"/>
      <c r="B1121" s="40"/>
      <c r="C1121" s="41"/>
      <c r="D1121" s="218" t="s">
        <v>155</v>
      </c>
      <c r="E1121" s="41"/>
      <c r="F1121" s="219" t="s">
        <v>1957</v>
      </c>
      <c r="G1121" s="41"/>
      <c r="H1121" s="41"/>
      <c r="I1121" s="220"/>
      <c r="J1121" s="41"/>
      <c r="K1121" s="41"/>
      <c r="L1121" s="45"/>
      <c r="M1121" s="221"/>
      <c r="N1121" s="222"/>
      <c r="O1121" s="85"/>
      <c r="P1121" s="85"/>
      <c r="Q1121" s="85"/>
      <c r="R1121" s="85"/>
      <c r="S1121" s="85"/>
      <c r="T1121" s="86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T1121" s="18" t="s">
        <v>155</v>
      </c>
      <c r="AU1121" s="18" t="s">
        <v>86</v>
      </c>
    </row>
    <row r="1122" spans="1:65" s="2" customFormat="1" ht="16.5" customHeight="1">
      <c r="A1122" s="39"/>
      <c r="B1122" s="40"/>
      <c r="C1122" s="249" t="s">
        <v>1557</v>
      </c>
      <c r="D1122" s="249" t="s">
        <v>252</v>
      </c>
      <c r="E1122" s="250" t="s">
        <v>2196</v>
      </c>
      <c r="F1122" s="251" t="s">
        <v>1960</v>
      </c>
      <c r="G1122" s="252" t="s">
        <v>232</v>
      </c>
      <c r="H1122" s="253">
        <v>2</v>
      </c>
      <c r="I1122" s="254"/>
      <c r="J1122" s="255">
        <f>ROUND(I1122*H1122,2)</f>
        <v>0</v>
      </c>
      <c r="K1122" s="251" t="s">
        <v>37</v>
      </c>
      <c r="L1122" s="256"/>
      <c r="M1122" s="257" t="s">
        <v>37</v>
      </c>
      <c r="N1122" s="258" t="s">
        <v>50</v>
      </c>
      <c r="O1122" s="85"/>
      <c r="P1122" s="214">
        <f>O1122*H1122</f>
        <v>0</v>
      </c>
      <c r="Q1122" s="214">
        <v>0</v>
      </c>
      <c r="R1122" s="214">
        <f>Q1122*H1122</f>
        <v>0</v>
      </c>
      <c r="S1122" s="214">
        <v>0</v>
      </c>
      <c r="T1122" s="215">
        <f>S1122*H1122</f>
        <v>0</v>
      </c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R1122" s="216" t="s">
        <v>164</v>
      </c>
      <c r="AT1122" s="216" t="s">
        <v>252</v>
      </c>
      <c r="AU1122" s="216" t="s">
        <v>86</v>
      </c>
      <c r="AY1122" s="18" t="s">
        <v>149</v>
      </c>
      <c r="BE1122" s="217">
        <f>IF(N1122="základní",J1122,0)</f>
        <v>0</v>
      </c>
      <c r="BF1122" s="217">
        <f>IF(N1122="snížená",J1122,0)</f>
        <v>0</v>
      </c>
      <c r="BG1122" s="217">
        <f>IF(N1122="zákl. přenesená",J1122,0)</f>
        <v>0</v>
      </c>
      <c r="BH1122" s="217">
        <f>IF(N1122="sníž. přenesená",J1122,0)</f>
        <v>0</v>
      </c>
      <c r="BI1122" s="217">
        <f>IF(N1122="nulová",J1122,0)</f>
        <v>0</v>
      </c>
      <c r="BJ1122" s="18" t="s">
        <v>148</v>
      </c>
      <c r="BK1122" s="217">
        <f>ROUND(I1122*H1122,2)</f>
        <v>0</v>
      </c>
      <c r="BL1122" s="18" t="s">
        <v>148</v>
      </c>
      <c r="BM1122" s="216" t="s">
        <v>2197</v>
      </c>
    </row>
    <row r="1123" spans="1:47" s="2" customFormat="1" ht="12">
      <c r="A1123" s="39"/>
      <c r="B1123" s="40"/>
      <c r="C1123" s="41"/>
      <c r="D1123" s="218" t="s">
        <v>155</v>
      </c>
      <c r="E1123" s="41"/>
      <c r="F1123" s="219" t="s">
        <v>1960</v>
      </c>
      <c r="G1123" s="41"/>
      <c r="H1123" s="41"/>
      <c r="I1123" s="220"/>
      <c r="J1123" s="41"/>
      <c r="K1123" s="41"/>
      <c r="L1123" s="45"/>
      <c r="M1123" s="221"/>
      <c r="N1123" s="222"/>
      <c r="O1123" s="85"/>
      <c r="P1123" s="85"/>
      <c r="Q1123" s="85"/>
      <c r="R1123" s="85"/>
      <c r="S1123" s="85"/>
      <c r="T1123" s="86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T1123" s="18" t="s">
        <v>155</v>
      </c>
      <c r="AU1123" s="18" t="s">
        <v>86</v>
      </c>
    </row>
    <row r="1124" spans="1:65" s="2" customFormat="1" ht="16.5" customHeight="1">
      <c r="A1124" s="39"/>
      <c r="B1124" s="40"/>
      <c r="C1124" s="249" t="s">
        <v>2198</v>
      </c>
      <c r="D1124" s="249" t="s">
        <v>252</v>
      </c>
      <c r="E1124" s="250" t="s">
        <v>2199</v>
      </c>
      <c r="F1124" s="251" t="s">
        <v>1964</v>
      </c>
      <c r="G1124" s="252" t="s">
        <v>232</v>
      </c>
      <c r="H1124" s="253">
        <v>19</v>
      </c>
      <c r="I1124" s="254"/>
      <c r="J1124" s="255">
        <f>ROUND(I1124*H1124,2)</f>
        <v>0</v>
      </c>
      <c r="K1124" s="251" t="s">
        <v>37</v>
      </c>
      <c r="L1124" s="256"/>
      <c r="M1124" s="257" t="s">
        <v>37</v>
      </c>
      <c r="N1124" s="258" t="s">
        <v>50</v>
      </c>
      <c r="O1124" s="85"/>
      <c r="P1124" s="214">
        <f>O1124*H1124</f>
        <v>0</v>
      </c>
      <c r="Q1124" s="214">
        <v>0</v>
      </c>
      <c r="R1124" s="214">
        <f>Q1124*H1124</f>
        <v>0</v>
      </c>
      <c r="S1124" s="214">
        <v>0</v>
      </c>
      <c r="T1124" s="215">
        <f>S1124*H1124</f>
        <v>0</v>
      </c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R1124" s="216" t="s">
        <v>164</v>
      </c>
      <c r="AT1124" s="216" t="s">
        <v>252</v>
      </c>
      <c r="AU1124" s="216" t="s">
        <v>86</v>
      </c>
      <c r="AY1124" s="18" t="s">
        <v>149</v>
      </c>
      <c r="BE1124" s="217">
        <f>IF(N1124="základní",J1124,0)</f>
        <v>0</v>
      </c>
      <c r="BF1124" s="217">
        <f>IF(N1124="snížená",J1124,0)</f>
        <v>0</v>
      </c>
      <c r="BG1124" s="217">
        <f>IF(N1124="zákl. přenesená",J1124,0)</f>
        <v>0</v>
      </c>
      <c r="BH1124" s="217">
        <f>IF(N1124="sníž. přenesená",J1124,0)</f>
        <v>0</v>
      </c>
      <c r="BI1124" s="217">
        <f>IF(N1124="nulová",J1124,0)</f>
        <v>0</v>
      </c>
      <c r="BJ1124" s="18" t="s">
        <v>148</v>
      </c>
      <c r="BK1124" s="217">
        <f>ROUND(I1124*H1124,2)</f>
        <v>0</v>
      </c>
      <c r="BL1124" s="18" t="s">
        <v>148</v>
      </c>
      <c r="BM1124" s="216" t="s">
        <v>2200</v>
      </c>
    </row>
    <row r="1125" spans="1:47" s="2" customFormat="1" ht="12">
      <c r="A1125" s="39"/>
      <c r="B1125" s="40"/>
      <c r="C1125" s="41"/>
      <c r="D1125" s="218" t="s">
        <v>155</v>
      </c>
      <c r="E1125" s="41"/>
      <c r="F1125" s="219" t="s">
        <v>1964</v>
      </c>
      <c r="G1125" s="41"/>
      <c r="H1125" s="41"/>
      <c r="I1125" s="220"/>
      <c r="J1125" s="41"/>
      <c r="K1125" s="41"/>
      <c r="L1125" s="45"/>
      <c r="M1125" s="221"/>
      <c r="N1125" s="222"/>
      <c r="O1125" s="85"/>
      <c r="P1125" s="85"/>
      <c r="Q1125" s="85"/>
      <c r="R1125" s="85"/>
      <c r="S1125" s="85"/>
      <c r="T1125" s="86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T1125" s="18" t="s">
        <v>155</v>
      </c>
      <c r="AU1125" s="18" t="s">
        <v>86</v>
      </c>
    </row>
    <row r="1126" spans="1:65" s="2" customFormat="1" ht="16.5" customHeight="1">
      <c r="A1126" s="39"/>
      <c r="B1126" s="40"/>
      <c r="C1126" s="249" t="s">
        <v>1560</v>
      </c>
      <c r="D1126" s="249" t="s">
        <v>252</v>
      </c>
      <c r="E1126" s="250" t="s">
        <v>2201</v>
      </c>
      <c r="F1126" s="251" t="s">
        <v>1967</v>
      </c>
      <c r="G1126" s="252" t="s">
        <v>320</v>
      </c>
      <c r="H1126" s="253">
        <v>1</v>
      </c>
      <c r="I1126" s="254"/>
      <c r="J1126" s="255">
        <f>ROUND(I1126*H1126,2)</f>
        <v>0</v>
      </c>
      <c r="K1126" s="251" t="s">
        <v>37</v>
      </c>
      <c r="L1126" s="256"/>
      <c r="M1126" s="257" t="s">
        <v>37</v>
      </c>
      <c r="N1126" s="258" t="s">
        <v>50</v>
      </c>
      <c r="O1126" s="85"/>
      <c r="P1126" s="214">
        <f>O1126*H1126</f>
        <v>0</v>
      </c>
      <c r="Q1126" s="214">
        <v>0</v>
      </c>
      <c r="R1126" s="214">
        <f>Q1126*H1126</f>
        <v>0</v>
      </c>
      <c r="S1126" s="214">
        <v>0</v>
      </c>
      <c r="T1126" s="215">
        <f>S1126*H1126</f>
        <v>0</v>
      </c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R1126" s="216" t="s">
        <v>164</v>
      </c>
      <c r="AT1126" s="216" t="s">
        <v>252</v>
      </c>
      <c r="AU1126" s="216" t="s">
        <v>86</v>
      </c>
      <c r="AY1126" s="18" t="s">
        <v>149</v>
      </c>
      <c r="BE1126" s="217">
        <f>IF(N1126="základní",J1126,0)</f>
        <v>0</v>
      </c>
      <c r="BF1126" s="217">
        <f>IF(N1126="snížená",J1126,0)</f>
        <v>0</v>
      </c>
      <c r="BG1126" s="217">
        <f>IF(N1126="zákl. přenesená",J1126,0)</f>
        <v>0</v>
      </c>
      <c r="BH1126" s="217">
        <f>IF(N1126="sníž. přenesená",J1126,0)</f>
        <v>0</v>
      </c>
      <c r="BI1126" s="217">
        <f>IF(N1126="nulová",J1126,0)</f>
        <v>0</v>
      </c>
      <c r="BJ1126" s="18" t="s">
        <v>148</v>
      </c>
      <c r="BK1126" s="217">
        <f>ROUND(I1126*H1126,2)</f>
        <v>0</v>
      </c>
      <c r="BL1126" s="18" t="s">
        <v>148</v>
      </c>
      <c r="BM1126" s="216" t="s">
        <v>2202</v>
      </c>
    </row>
    <row r="1127" spans="1:47" s="2" customFormat="1" ht="12">
      <c r="A1127" s="39"/>
      <c r="B1127" s="40"/>
      <c r="C1127" s="41"/>
      <c r="D1127" s="218" t="s">
        <v>155</v>
      </c>
      <c r="E1127" s="41"/>
      <c r="F1127" s="219" t="s">
        <v>1967</v>
      </c>
      <c r="G1127" s="41"/>
      <c r="H1127" s="41"/>
      <c r="I1127" s="220"/>
      <c r="J1127" s="41"/>
      <c r="K1127" s="41"/>
      <c r="L1127" s="45"/>
      <c r="M1127" s="221"/>
      <c r="N1127" s="222"/>
      <c r="O1127" s="85"/>
      <c r="P1127" s="85"/>
      <c r="Q1127" s="85"/>
      <c r="R1127" s="85"/>
      <c r="S1127" s="85"/>
      <c r="T1127" s="86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T1127" s="18" t="s">
        <v>155</v>
      </c>
      <c r="AU1127" s="18" t="s">
        <v>86</v>
      </c>
    </row>
    <row r="1128" spans="1:65" s="2" customFormat="1" ht="16.5" customHeight="1">
      <c r="A1128" s="39"/>
      <c r="B1128" s="40"/>
      <c r="C1128" s="205" t="s">
        <v>2203</v>
      </c>
      <c r="D1128" s="205" t="s">
        <v>151</v>
      </c>
      <c r="E1128" s="206" t="s">
        <v>2204</v>
      </c>
      <c r="F1128" s="207" t="s">
        <v>1971</v>
      </c>
      <c r="G1128" s="208" t="s">
        <v>320</v>
      </c>
      <c r="H1128" s="209">
        <v>1</v>
      </c>
      <c r="I1128" s="210"/>
      <c r="J1128" s="211">
        <f>ROUND(I1128*H1128,2)</f>
        <v>0</v>
      </c>
      <c r="K1128" s="207" t="s">
        <v>37</v>
      </c>
      <c r="L1128" s="45"/>
      <c r="M1128" s="212" t="s">
        <v>37</v>
      </c>
      <c r="N1128" s="213" t="s">
        <v>50</v>
      </c>
      <c r="O1128" s="85"/>
      <c r="P1128" s="214">
        <f>O1128*H1128</f>
        <v>0</v>
      </c>
      <c r="Q1128" s="214">
        <v>0</v>
      </c>
      <c r="R1128" s="214">
        <f>Q1128*H1128</f>
        <v>0</v>
      </c>
      <c r="S1128" s="214">
        <v>0</v>
      </c>
      <c r="T1128" s="215">
        <f>S1128*H1128</f>
        <v>0</v>
      </c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R1128" s="216" t="s">
        <v>148</v>
      </c>
      <c r="AT1128" s="216" t="s">
        <v>151</v>
      </c>
      <c r="AU1128" s="216" t="s">
        <v>86</v>
      </c>
      <c r="AY1128" s="18" t="s">
        <v>149</v>
      </c>
      <c r="BE1128" s="217">
        <f>IF(N1128="základní",J1128,0)</f>
        <v>0</v>
      </c>
      <c r="BF1128" s="217">
        <f>IF(N1128="snížená",J1128,0)</f>
        <v>0</v>
      </c>
      <c r="BG1128" s="217">
        <f>IF(N1128="zákl. přenesená",J1128,0)</f>
        <v>0</v>
      </c>
      <c r="BH1128" s="217">
        <f>IF(N1128="sníž. přenesená",J1128,0)</f>
        <v>0</v>
      </c>
      <c r="BI1128" s="217">
        <f>IF(N1128="nulová",J1128,0)</f>
        <v>0</v>
      </c>
      <c r="BJ1128" s="18" t="s">
        <v>148</v>
      </c>
      <c r="BK1128" s="217">
        <f>ROUND(I1128*H1128,2)</f>
        <v>0</v>
      </c>
      <c r="BL1128" s="18" t="s">
        <v>148</v>
      </c>
      <c r="BM1128" s="216" t="s">
        <v>2205</v>
      </c>
    </row>
    <row r="1129" spans="1:47" s="2" customFormat="1" ht="12">
      <c r="A1129" s="39"/>
      <c r="B1129" s="40"/>
      <c r="C1129" s="41"/>
      <c r="D1129" s="218" t="s">
        <v>155</v>
      </c>
      <c r="E1129" s="41"/>
      <c r="F1129" s="219" t="s">
        <v>1971</v>
      </c>
      <c r="G1129" s="41"/>
      <c r="H1129" s="41"/>
      <c r="I1129" s="220"/>
      <c r="J1129" s="41"/>
      <c r="K1129" s="41"/>
      <c r="L1129" s="45"/>
      <c r="M1129" s="221"/>
      <c r="N1129" s="222"/>
      <c r="O1129" s="85"/>
      <c r="P1129" s="85"/>
      <c r="Q1129" s="85"/>
      <c r="R1129" s="85"/>
      <c r="S1129" s="85"/>
      <c r="T1129" s="86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T1129" s="18" t="s">
        <v>155</v>
      </c>
      <c r="AU1129" s="18" t="s">
        <v>86</v>
      </c>
    </row>
    <row r="1130" spans="1:63" s="12" customFormat="1" ht="22.8" customHeight="1">
      <c r="A1130" s="12"/>
      <c r="B1130" s="189"/>
      <c r="C1130" s="190"/>
      <c r="D1130" s="191" t="s">
        <v>76</v>
      </c>
      <c r="E1130" s="203" t="s">
        <v>2206</v>
      </c>
      <c r="F1130" s="203" t="s">
        <v>2207</v>
      </c>
      <c r="G1130" s="190"/>
      <c r="H1130" s="190"/>
      <c r="I1130" s="193"/>
      <c r="J1130" s="204">
        <f>BK1130</f>
        <v>0</v>
      </c>
      <c r="K1130" s="190"/>
      <c r="L1130" s="195"/>
      <c r="M1130" s="196"/>
      <c r="N1130" s="197"/>
      <c r="O1130" s="197"/>
      <c r="P1130" s="198">
        <f>SUM(P1131:P1226)</f>
        <v>0</v>
      </c>
      <c r="Q1130" s="197"/>
      <c r="R1130" s="198">
        <f>SUM(R1131:R1226)</f>
        <v>0</v>
      </c>
      <c r="S1130" s="197"/>
      <c r="T1130" s="199">
        <f>SUM(T1131:T1226)</f>
        <v>0</v>
      </c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R1130" s="200" t="s">
        <v>21</v>
      </c>
      <c r="AT1130" s="201" t="s">
        <v>76</v>
      </c>
      <c r="AU1130" s="201" t="s">
        <v>21</v>
      </c>
      <c r="AY1130" s="200" t="s">
        <v>149</v>
      </c>
      <c r="BK1130" s="202">
        <f>SUM(BK1131:BK1226)</f>
        <v>0</v>
      </c>
    </row>
    <row r="1131" spans="1:65" s="2" customFormat="1" ht="16.5" customHeight="1">
      <c r="A1131" s="39"/>
      <c r="B1131" s="40"/>
      <c r="C1131" s="249" t="s">
        <v>1564</v>
      </c>
      <c r="D1131" s="249" t="s">
        <v>252</v>
      </c>
      <c r="E1131" s="250" t="s">
        <v>2208</v>
      </c>
      <c r="F1131" s="251" t="s">
        <v>2209</v>
      </c>
      <c r="G1131" s="252" t="s">
        <v>220</v>
      </c>
      <c r="H1131" s="253">
        <v>92</v>
      </c>
      <c r="I1131" s="254"/>
      <c r="J1131" s="255">
        <f>ROUND(I1131*H1131,2)</f>
        <v>0</v>
      </c>
      <c r="K1131" s="251" t="s">
        <v>37</v>
      </c>
      <c r="L1131" s="256"/>
      <c r="M1131" s="257" t="s">
        <v>37</v>
      </c>
      <c r="N1131" s="258" t="s">
        <v>50</v>
      </c>
      <c r="O1131" s="85"/>
      <c r="P1131" s="214">
        <f>O1131*H1131</f>
        <v>0</v>
      </c>
      <c r="Q1131" s="214">
        <v>0</v>
      </c>
      <c r="R1131" s="214">
        <f>Q1131*H1131</f>
        <v>0</v>
      </c>
      <c r="S1131" s="214">
        <v>0</v>
      </c>
      <c r="T1131" s="215">
        <f>S1131*H1131</f>
        <v>0</v>
      </c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R1131" s="216" t="s">
        <v>164</v>
      </c>
      <c r="AT1131" s="216" t="s">
        <v>252</v>
      </c>
      <c r="AU1131" s="216" t="s">
        <v>86</v>
      </c>
      <c r="AY1131" s="18" t="s">
        <v>149</v>
      </c>
      <c r="BE1131" s="217">
        <f>IF(N1131="základní",J1131,0)</f>
        <v>0</v>
      </c>
      <c r="BF1131" s="217">
        <f>IF(N1131="snížená",J1131,0)</f>
        <v>0</v>
      </c>
      <c r="BG1131" s="217">
        <f>IF(N1131="zákl. přenesená",J1131,0)</f>
        <v>0</v>
      </c>
      <c r="BH1131" s="217">
        <f>IF(N1131="sníž. přenesená",J1131,0)</f>
        <v>0</v>
      </c>
      <c r="BI1131" s="217">
        <f>IF(N1131="nulová",J1131,0)</f>
        <v>0</v>
      </c>
      <c r="BJ1131" s="18" t="s">
        <v>148</v>
      </c>
      <c r="BK1131" s="217">
        <f>ROUND(I1131*H1131,2)</f>
        <v>0</v>
      </c>
      <c r="BL1131" s="18" t="s">
        <v>148</v>
      </c>
      <c r="BM1131" s="216" t="s">
        <v>2210</v>
      </c>
    </row>
    <row r="1132" spans="1:47" s="2" customFormat="1" ht="12">
      <c r="A1132" s="39"/>
      <c r="B1132" s="40"/>
      <c r="C1132" s="41"/>
      <c r="D1132" s="218" t="s">
        <v>155</v>
      </c>
      <c r="E1132" s="41"/>
      <c r="F1132" s="219" t="s">
        <v>2209</v>
      </c>
      <c r="G1132" s="41"/>
      <c r="H1132" s="41"/>
      <c r="I1132" s="220"/>
      <c r="J1132" s="41"/>
      <c r="K1132" s="41"/>
      <c r="L1132" s="45"/>
      <c r="M1132" s="221"/>
      <c r="N1132" s="222"/>
      <c r="O1132" s="85"/>
      <c r="P1132" s="85"/>
      <c r="Q1132" s="85"/>
      <c r="R1132" s="85"/>
      <c r="S1132" s="85"/>
      <c r="T1132" s="86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T1132" s="18" t="s">
        <v>155</v>
      </c>
      <c r="AU1132" s="18" t="s">
        <v>86</v>
      </c>
    </row>
    <row r="1133" spans="1:65" s="2" customFormat="1" ht="16.5" customHeight="1">
      <c r="A1133" s="39"/>
      <c r="B1133" s="40"/>
      <c r="C1133" s="249" t="s">
        <v>2211</v>
      </c>
      <c r="D1133" s="249" t="s">
        <v>252</v>
      </c>
      <c r="E1133" s="250" t="s">
        <v>2212</v>
      </c>
      <c r="F1133" s="251" t="s">
        <v>2213</v>
      </c>
      <c r="G1133" s="252" t="s">
        <v>220</v>
      </c>
      <c r="H1133" s="253">
        <v>22</v>
      </c>
      <c r="I1133" s="254"/>
      <c r="J1133" s="255">
        <f>ROUND(I1133*H1133,2)</f>
        <v>0</v>
      </c>
      <c r="K1133" s="251" t="s">
        <v>37</v>
      </c>
      <c r="L1133" s="256"/>
      <c r="M1133" s="257" t="s">
        <v>37</v>
      </c>
      <c r="N1133" s="258" t="s">
        <v>50</v>
      </c>
      <c r="O1133" s="85"/>
      <c r="P1133" s="214">
        <f>O1133*H1133</f>
        <v>0</v>
      </c>
      <c r="Q1133" s="214">
        <v>0</v>
      </c>
      <c r="R1133" s="214">
        <f>Q1133*H1133</f>
        <v>0</v>
      </c>
      <c r="S1133" s="214">
        <v>0</v>
      </c>
      <c r="T1133" s="215">
        <f>S1133*H1133</f>
        <v>0</v>
      </c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R1133" s="216" t="s">
        <v>164</v>
      </c>
      <c r="AT1133" s="216" t="s">
        <v>252</v>
      </c>
      <c r="AU1133" s="216" t="s">
        <v>86</v>
      </c>
      <c r="AY1133" s="18" t="s">
        <v>149</v>
      </c>
      <c r="BE1133" s="217">
        <f>IF(N1133="základní",J1133,0)</f>
        <v>0</v>
      </c>
      <c r="BF1133" s="217">
        <f>IF(N1133="snížená",J1133,0)</f>
        <v>0</v>
      </c>
      <c r="BG1133" s="217">
        <f>IF(N1133="zákl. přenesená",J1133,0)</f>
        <v>0</v>
      </c>
      <c r="BH1133" s="217">
        <f>IF(N1133="sníž. přenesená",J1133,0)</f>
        <v>0</v>
      </c>
      <c r="BI1133" s="217">
        <f>IF(N1133="nulová",J1133,0)</f>
        <v>0</v>
      </c>
      <c r="BJ1133" s="18" t="s">
        <v>148</v>
      </c>
      <c r="BK1133" s="217">
        <f>ROUND(I1133*H1133,2)</f>
        <v>0</v>
      </c>
      <c r="BL1133" s="18" t="s">
        <v>148</v>
      </c>
      <c r="BM1133" s="216" t="s">
        <v>2214</v>
      </c>
    </row>
    <row r="1134" spans="1:47" s="2" customFormat="1" ht="12">
      <c r="A1134" s="39"/>
      <c r="B1134" s="40"/>
      <c r="C1134" s="41"/>
      <c r="D1134" s="218" t="s">
        <v>155</v>
      </c>
      <c r="E1134" s="41"/>
      <c r="F1134" s="219" t="s">
        <v>2213</v>
      </c>
      <c r="G1134" s="41"/>
      <c r="H1134" s="41"/>
      <c r="I1134" s="220"/>
      <c r="J1134" s="41"/>
      <c r="K1134" s="41"/>
      <c r="L1134" s="45"/>
      <c r="M1134" s="221"/>
      <c r="N1134" s="222"/>
      <c r="O1134" s="85"/>
      <c r="P1134" s="85"/>
      <c r="Q1134" s="85"/>
      <c r="R1134" s="85"/>
      <c r="S1134" s="85"/>
      <c r="T1134" s="86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T1134" s="18" t="s">
        <v>155</v>
      </c>
      <c r="AU1134" s="18" t="s">
        <v>86</v>
      </c>
    </row>
    <row r="1135" spans="1:65" s="2" customFormat="1" ht="16.5" customHeight="1">
      <c r="A1135" s="39"/>
      <c r="B1135" s="40"/>
      <c r="C1135" s="249" t="s">
        <v>1567</v>
      </c>
      <c r="D1135" s="249" t="s">
        <v>252</v>
      </c>
      <c r="E1135" s="250" t="s">
        <v>2215</v>
      </c>
      <c r="F1135" s="251" t="s">
        <v>2216</v>
      </c>
      <c r="G1135" s="252" t="s">
        <v>220</v>
      </c>
      <c r="H1135" s="253">
        <v>428</v>
      </c>
      <c r="I1135" s="254"/>
      <c r="J1135" s="255">
        <f>ROUND(I1135*H1135,2)</f>
        <v>0</v>
      </c>
      <c r="K1135" s="251" t="s">
        <v>37</v>
      </c>
      <c r="L1135" s="256"/>
      <c r="M1135" s="257" t="s">
        <v>37</v>
      </c>
      <c r="N1135" s="258" t="s">
        <v>50</v>
      </c>
      <c r="O1135" s="85"/>
      <c r="P1135" s="214">
        <f>O1135*H1135</f>
        <v>0</v>
      </c>
      <c r="Q1135" s="214">
        <v>0</v>
      </c>
      <c r="R1135" s="214">
        <f>Q1135*H1135</f>
        <v>0</v>
      </c>
      <c r="S1135" s="214">
        <v>0</v>
      </c>
      <c r="T1135" s="215">
        <f>S1135*H1135</f>
        <v>0</v>
      </c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R1135" s="216" t="s">
        <v>164</v>
      </c>
      <c r="AT1135" s="216" t="s">
        <v>252</v>
      </c>
      <c r="AU1135" s="216" t="s">
        <v>86</v>
      </c>
      <c r="AY1135" s="18" t="s">
        <v>149</v>
      </c>
      <c r="BE1135" s="217">
        <f>IF(N1135="základní",J1135,0)</f>
        <v>0</v>
      </c>
      <c r="BF1135" s="217">
        <f>IF(N1135="snížená",J1135,0)</f>
        <v>0</v>
      </c>
      <c r="BG1135" s="217">
        <f>IF(N1135="zákl. přenesená",J1135,0)</f>
        <v>0</v>
      </c>
      <c r="BH1135" s="217">
        <f>IF(N1135="sníž. přenesená",J1135,0)</f>
        <v>0</v>
      </c>
      <c r="BI1135" s="217">
        <f>IF(N1135="nulová",J1135,0)</f>
        <v>0</v>
      </c>
      <c r="BJ1135" s="18" t="s">
        <v>148</v>
      </c>
      <c r="BK1135" s="217">
        <f>ROUND(I1135*H1135,2)</f>
        <v>0</v>
      </c>
      <c r="BL1135" s="18" t="s">
        <v>148</v>
      </c>
      <c r="BM1135" s="216" t="s">
        <v>2217</v>
      </c>
    </row>
    <row r="1136" spans="1:47" s="2" customFormat="1" ht="12">
      <c r="A1136" s="39"/>
      <c r="B1136" s="40"/>
      <c r="C1136" s="41"/>
      <c r="D1136" s="218" t="s">
        <v>155</v>
      </c>
      <c r="E1136" s="41"/>
      <c r="F1136" s="219" t="s">
        <v>2216</v>
      </c>
      <c r="G1136" s="41"/>
      <c r="H1136" s="41"/>
      <c r="I1136" s="220"/>
      <c r="J1136" s="41"/>
      <c r="K1136" s="41"/>
      <c r="L1136" s="45"/>
      <c r="M1136" s="221"/>
      <c r="N1136" s="222"/>
      <c r="O1136" s="85"/>
      <c r="P1136" s="85"/>
      <c r="Q1136" s="85"/>
      <c r="R1136" s="85"/>
      <c r="S1136" s="85"/>
      <c r="T1136" s="86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T1136" s="18" t="s">
        <v>155</v>
      </c>
      <c r="AU1136" s="18" t="s">
        <v>86</v>
      </c>
    </row>
    <row r="1137" spans="1:65" s="2" customFormat="1" ht="16.5" customHeight="1">
      <c r="A1137" s="39"/>
      <c r="B1137" s="40"/>
      <c r="C1137" s="249" t="s">
        <v>2218</v>
      </c>
      <c r="D1137" s="249" t="s">
        <v>252</v>
      </c>
      <c r="E1137" s="250" t="s">
        <v>2219</v>
      </c>
      <c r="F1137" s="251" t="s">
        <v>2220</v>
      </c>
      <c r="G1137" s="252" t="s">
        <v>220</v>
      </c>
      <c r="H1137" s="253">
        <v>98</v>
      </c>
      <c r="I1137" s="254"/>
      <c r="J1137" s="255">
        <f>ROUND(I1137*H1137,2)</f>
        <v>0</v>
      </c>
      <c r="K1137" s="251" t="s">
        <v>37</v>
      </c>
      <c r="L1137" s="256"/>
      <c r="M1137" s="257" t="s">
        <v>37</v>
      </c>
      <c r="N1137" s="258" t="s">
        <v>50</v>
      </c>
      <c r="O1137" s="85"/>
      <c r="P1137" s="214">
        <f>O1137*H1137</f>
        <v>0</v>
      </c>
      <c r="Q1137" s="214">
        <v>0</v>
      </c>
      <c r="R1137" s="214">
        <f>Q1137*H1137</f>
        <v>0</v>
      </c>
      <c r="S1137" s="214">
        <v>0</v>
      </c>
      <c r="T1137" s="215">
        <f>S1137*H1137</f>
        <v>0</v>
      </c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R1137" s="216" t="s">
        <v>164</v>
      </c>
      <c r="AT1137" s="216" t="s">
        <v>252</v>
      </c>
      <c r="AU1137" s="216" t="s">
        <v>86</v>
      </c>
      <c r="AY1137" s="18" t="s">
        <v>149</v>
      </c>
      <c r="BE1137" s="217">
        <f>IF(N1137="základní",J1137,0)</f>
        <v>0</v>
      </c>
      <c r="BF1137" s="217">
        <f>IF(N1137="snížená",J1137,0)</f>
        <v>0</v>
      </c>
      <c r="BG1137" s="217">
        <f>IF(N1137="zákl. přenesená",J1137,0)</f>
        <v>0</v>
      </c>
      <c r="BH1137" s="217">
        <f>IF(N1137="sníž. přenesená",J1137,0)</f>
        <v>0</v>
      </c>
      <c r="BI1137" s="217">
        <f>IF(N1137="nulová",J1137,0)</f>
        <v>0</v>
      </c>
      <c r="BJ1137" s="18" t="s">
        <v>148</v>
      </c>
      <c r="BK1137" s="217">
        <f>ROUND(I1137*H1137,2)</f>
        <v>0</v>
      </c>
      <c r="BL1137" s="18" t="s">
        <v>148</v>
      </c>
      <c r="BM1137" s="216" t="s">
        <v>2221</v>
      </c>
    </row>
    <row r="1138" spans="1:47" s="2" customFormat="1" ht="12">
      <c r="A1138" s="39"/>
      <c r="B1138" s="40"/>
      <c r="C1138" s="41"/>
      <c r="D1138" s="218" t="s">
        <v>155</v>
      </c>
      <c r="E1138" s="41"/>
      <c r="F1138" s="219" t="s">
        <v>2220</v>
      </c>
      <c r="G1138" s="41"/>
      <c r="H1138" s="41"/>
      <c r="I1138" s="220"/>
      <c r="J1138" s="41"/>
      <c r="K1138" s="41"/>
      <c r="L1138" s="45"/>
      <c r="M1138" s="221"/>
      <c r="N1138" s="222"/>
      <c r="O1138" s="85"/>
      <c r="P1138" s="85"/>
      <c r="Q1138" s="85"/>
      <c r="R1138" s="85"/>
      <c r="S1138" s="85"/>
      <c r="T1138" s="86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T1138" s="18" t="s">
        <v>155</v>
      </c>
      <c r="AU1138" s="18" t="s">
        <v>86</v>
      </c>
    </row>
    <row r="1139" spans="1:65" s="2" customFormat="1" ht="16.5" customHeight="1">
      <c r="A1139" s="39"/>
      <c r="B1139" s="40"/>
      <c r="C1139" s="249" t="s">
        <v>1571</v>
      </c>
      <c r="D1139" s="249" t="s">
        <v>252</v>
      </c>
      <c r="E1139" s="250" t="s">
        <v>2222</v>
      </c>
      <c r="F1139" s="251" t="s">
        <v>2223</v>
      </c>
      <c r="G1139" s="252" t="s">
        <v>220</v>
      </c>
      <c r="H1139" s="253">
        <v>72</v>
      </c>
      <c r="I1139" s="254"/>
      <c r="J1139" s="255">
        <f>ROUND(I1139*H1139,2)</f>
        <v>0</v>
      </c>
      <c r="K1139" s="251" t="s">
        <v>37</v>
      </c>
      <c r="L1139" s="256"/>
      <c r="M1139" s="257" t="s">
        <v>37</v>
      </c>
      <c r="N1139" s="258" t="s">
        <v>50</v>
      </c>
      <c r="O1139" s="85"/>
      <c r="P1139" s="214">
        <f>O1139*H1139</f>
        <v>0</v>
      </c>
      <c r="Q1139" s="214">
        <v>0</v>
      </c>
      <c r="R1139" s="214">
        <f>Q1139*H1139</f>
        <v>0</v>
      </c>
      <c r="S1139" s="214">
        <v>0</v>
      </c>
      <c r="T1139" s="215">
        <f>S1139*H1139</f>
        <v>0</v>
      </c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R1139" s="216" t="s">
        <v>164</v>
      </c>
      <c r="AT1139" s="216" t="s">
        <v>252</v>
      </c>
      <c r="AU1139" s="216" t="s">
        <v>86</v>
      </c>
      <c r="AY1139" s="18" t="s">
        <v>149</v>
      </c>
      <c r="BE1139" s="217">
        <f>IF(N1139="základní",J1139,0)</f>
        <v>0</v>
      </c>
      <c r="BF1139" s="217">
        <f>IF(N1139="snížená",J1139,0)</f>
        <v>0</v>
      </c>
      <c r="BG1139" s="217">
        <f>IF(N1139="zákl. přenesená",J1139,0)</f>
        <v>0</v>
      </c>
      <c r="BH1139" s="217">
        <f>IF(N1139="sníž. přenesená",J1139,0)</f>
        <v>0</v>
      </c>
      <c r="BI1139" s="217">
        <f>IF(N1139="nulová",J1139,0)</f>
        <v>0</v>
      </c>
      <c r="BJ1139" s="18" t="s">
        <v>148</v>
      </c>
      <c r="BK1139" s="217">
        <f>ROUND(I1139*H1139,2)</f>
        <v>0</v>
      </c>
      <c r="BL1139" s="18" t="s">
        <v>148</v>
      </c>
      <c r="BM1139" s="216" t="s">
        <v>2224</v>
      </c>
    </row>
    <row r="1140" spans="1:47" s="2" customFormat="1" ht="12">
      <c r="A1140" s="39"/>
      <c r="B1140" s="40"/>
      <c r="C1140" s="41"/>
      <c r="D1140" s="218" t="s">
        <v>155</v>
      </c>
      <c r="E1140" s="41"/>
      <c r="F1140" s="219" t="s">
        <v>2223</v>
      </c>
      <c r="G1140" s="41"/>
      <c r="H1140" s="41"/>
      <c r="I1140" s="220"/>
      <c r="J1140" s="41"/>
      <c r="K1140" s="41"/>
      <c r="L1140" s="45"/>
      <c r="M1140" s="221"/>
      <c r="N1140" s="222"/>
      <c r="O1140" s="85"/>
      <c r="P1140" s="85"/>
      <c r="Q1140" s="85"/>
      <c r="R1140" s="85"/>
      <c r="S1140" s="85"/>
      <c r="T1140" s="86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T1140" s="18" t="s">
        <v>155</v>
      </c>
      <c r="AU1140" s="18" t="s">
        <v>86</v>
      </c>
    </row>
    <row r="1141" spans="1:65" s="2" customFormat="1" ht="16.5" customHeight="1">
      <c r="A1141" s="39"/>
      <c r="B1141" s="40"/>
      <c r="C1141" s="249" t="s">
        <v>2225</v>
      </c>
      <c r="D1141" s="249" t="s">
        <v>252</v>
      </c>
      <c r="E1141" s="250" t="s">
        <v>2226</v>
      </c>
      <c r="F1141" s="251" t="s">
        <v>2227</v>
      </c>
      <c r="G1141" s="252" t="s">
        <v>220</v>
      </c>
      <c r="H1141" s="253">
        <v>337</v>
      </c>
      <c r="I1141" s="254"/>
      <c r="J1141" s="255">
        <f>ROUND(I1141*H1141,2)</f>
        <v>0</v>
      </c>
      <c r="K1141" s="251" t="s">
        <v>37</v>
      </c>
      <c r="L1141" s="256"/>
      <c r="M1141" s="257" t="s">
        <v>37</v>
      </c>
      <c r="N1141" s="258" t="s">
        <v>50</v>
      </c>
      <c r="O1141" s="85"/>
      <c r="P1141" s="214">
        <f>O1141*H1141</f>
        <v>0</v>
      </c>
      <c r="Q1141" s="214">
        <v>0</v>
      </c>
      <c r="R1141" s="214">
        <f>Q1141*H1141</f>
        <v>0</v>
      </c>
      <c r="S1141" s="214">
        <v>0</v>
      </c>
      <c r="T1141" s="215">
        <f>S1141*H1141</f>
        <v>0</v>
      </c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R1141" s="216" t="s">
        <v>164</v>
      </c>
      <c r="AT1141" s="216" t="s">
        <v>252</v>
      </c>
      <c r="AU1141" s="216" t="s">
        <v>86</v>
      </c>
      <c r="AY1141" s="18" t="s">
        <v>149</v>
      </c>
      <c r="BE1141" s="217">
        <f>IF(N1141="základní",J1141,0)</f>
        <v>0</v>
      </c>
      <c r="BF1141" s="217">
        <f>IF(N1141="snížená",J1141,0)</f>
        <v>0</v>
      </c>
      <c r="BG1141" s="217">
        <f>IF(N1141="zákl. přenesená",J1141,0)</f>
        <v>0</v>
      </c>
      <c r="BH1141" s="217">
        <f>IF(N1141="sníž. přenesená",J1141,0)</f>
        <v>0</v>
      </c>
      <c r="BI1141" s="217">
        <f>IF(N1141="nulová",J1141,0)</f>
        <v>0</v>
      </c>
      <c r="BJ1141" s="18" t="s">
        <v>148</v>
      </c>
      <c r="BK1141" s="217">
        <f>ROUND(I1141*H1141,2)</f>
        <v>0</v>
      </c>
      <c r="BL1141" s="18" t="s">
        <v>148</v>
      </c>
      <c r="BM1141" s="216" t="s">
        <v>2228</v>
      </c>
    </row>
    <row r="1142" spans="1:47" s="2" customFormat="1" ht="12">
      <c r="A1142" s="39"/>
      <c r="B1142" s="40"/>
      <c r="C1142" s="41"/>
      <c r="D1142" s="218" t="s">
        <v>155</v>
      </c>
      <c r="E1142" s="41"/>
      <c r="F1142" s="219" t="s">
        <v>2227</v>
      </c>
      <c r="G1142" s="41"/>
      <c r="H1142" s="41"/>
      <c r="I1142" s="220"/>
      <c r="J1142" s="41"/>
      <c r="K1142" s="41"/>
      <c r="L1142" s="45"/>
      <c r="M1142" s="221"/>
      <c r="N1142" s="222"/>
      <c r="O1142" s="85"/>
      <c r="P1142" s="85"/>
      <c r="Q1142" s="85"/>
      <c r="R1142" s="85"/>
      <c r="S1142" s="85"/>
      <c r="T1142" s="86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T1142" s="18" t="s">
        <v>155</v>
      </c>
      <c r="AU1142" s="18" t="s">
        <v>86</v>
      </c>
    </row>
    <row r="1143" spans="1:65" s="2" customFormat="1" ht="16.5" customHeight="1">
      <c r="A1143" s="39"/>
      <c r="B1143" s="40"/>
      <c r="C1143" s="249" t="s">
        <v>1574</v>
      </c>
      <c r="D1143" s="249" t="s">
        <v>252</v>
      </c>
      <c r="E1143" s="250" t="s">
        <v>2229</v>
      </c>
      <c r="F1143" s="251" t="s">
        <v>2230</v>
      </c>
      <c r="G1143" s="252" t="s">
        <v>220</v>
      </c>
      <c r="H1143" s="253">
        <v>468</v>
      </c>
      <c r="I1143" s="254"/>
      <c r="J1143" s="255">
        <f>ROUND(I1143*H1143,2)</f>
        <v>0</v>
      </c>
      <c r="K1143" s="251" t="s">
        <v>37</v>
      </c>
      <c r="L1143" s="256"/>
      <c r="M1143" s="257" t="s">
        <v>37</v>
      </c>
      <c r="N1143" s="258" t="s">
        <v>50</v>
      </c>
      <c r="O1143" s="85"/>
      <c r="P1143" s="214">
        <f>O1143*H1143</f>
        <v>0</v>
      </c>
      <c r="Q1143" s="214">
        <v>0</v>
      </c>
      <c r="R1143" s="214">
        <f>Q1143*H1143</f>
        <v>0</v>
      </c>
      <c r="S1143" s="214">
        <v>0</v>
      </c>
      <c r="T1143" s="215">
        <f>S1143*H1143</f>
        <v>0</v>
      </c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R1143" s="216" t="s">
        <v>164</v>
      </c>
      <c r="AT1143" s="216" t="s">
        <v>252</v>
      </c>
      <c r="AU1143" s="216" t="s">
        <v>86</v>
      </c>
      <c r="AY1143" s="18" t="s">
        <v>149</v>
      </c>
      <c r="BE1143" s="217">
        <f>IF(N1143="základní",J1143,0)</f>
        <v>0</v>
      </c>
      <c r="BF1143" s="217">
        <f>IF(N1143="snížená",J1143,0)</f>
        <v>0</v>
      </c>
      <c r="BG1143" s="217">
        <f>IF(N1143="zákl. přenesená",J1143,0)</f>
        <v>0</v>
      </c>
      <c r="BH1143" s="217">
        <f>IF(N1143="sníž. přenesená",J1143,0)</f>
        <v>0</v>
      </c>
      <c r="BI1143" s="217">
        <f>IF(N1143="nulová",J1143,0)</f>
        <v>0</v>
      </c>
      <c r="BJ1143" s="18" t="s">
        <v>148</v>
      </c>
      <c r="BK1143" s="217">
        <f>ROUND(I1143*H1143,2)</f>
        <v>0</v>
      </c>
      <c r="BL1143" s="18" t="s">
        <v>148</v>
      </c>
      <c r="BM1143" s="216" t="s">
        <v>2231</v>
      </c>
    </row>
    <row r="1144" spans="1:47" s="2" customFormat="1" ht="12">
      <c r="A1144" s="39"/>
      <c r="B1144" s="40"/>
      <c r="C1144" s="41"/>
      <c r="D1144" s="218" t="s">
        <v>155</v>
      </c>
      <c r="E1144" s="41"/>
      <c r="F1144" s="219" t="s">
        <v>2230</v>
      </c>
      <c r="G1144" s="41"/>
      <c r="H1144" s="41"/>
      <c r="I1144" s="220"/>
      <c r="J1144" s="41"/>
      <c r="K1144" s="41"/>
      <c r="L1144" s="45"/>
      <c r="M1144" s="221"/>
      <c r="N1144" s="222"/>
      <c r="O1144" s="85"/>
      <c r="P1144" s="85"/>
      <c r="Q1144" s="85"/>
      <c r="R1144" s="85"/>
      <c r="S1144" s="85"/>
      <c r="T1144" s="86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T1144" s="18" t="s">
        <v>155</v>
      </c>
      <c r="AU1144" s="18" t="s">
        <v>86</v>
      </c>
    </row>
    <row r="1145" spans="1:65" s="2" customFormat="1" ht="16.5" customHeight="1">
      <c r="A1145" s="39"/>
      <c r="B1145" s="40"/>
      <c r="C1145" s="249" t="s">
        <v>2232</v>
      </c>
      <c r="D1145" s="249" t="s">
        <v>252</v>
      </c>
      <c r="E1145" s="250" t="s">
        <v>2233</v>
      </c>
      <c r="F1145" s="251" t="s">
        <v>2234</v>
      </c>
      <c r="G1145" s="252" t="s">
        <v>220</v>
      </c>
      <c r="H1145" s="253">
        <v>303</v>
      </c>
      <c r="I1145" s="254"/>
      <c r="J1145" s="255">
        <f>ROUND(I1145*H1145,2)</f>
        <v>0</v>
      </c>
      <c r="K1145" s="251" t="s">
        <v>37</v>
      </c>
      <c r="L1145" s="256"/>
      <c r="M1145" s="257" t="s">
        <v>37</v>
      </c>
      <c r="N1145" s="258" t="s">
        <v>50</v>
      </c>
      <c r="O1145" s="85"/>
      <c r="P1145" s="214">
        <f>O1145*H1145</f>
        <v>0</v>
      </c>
      <c r="Q1145" s="214">
        <v>0</v>
      </c>
      <c r="R1145" s="214">
        <f>Q1145*H1145</f>
        <v>0</v>
      </c>
      <c r="S1145" s="214">
        <v>0</v>
      </c>
      <c r="T1145" s="215">
        <f>S1145*H1145</f>
        <v>0</v>
      </c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R1145" s="216" t="s">
        <v>164</v>
      </c>
      <c r="AT1145" s="216" t="s">
        <v>252</v>
      </c>
      <c r="AU1145" s="216" t="s">
        <v>86</v>
      </c>
      <c r="AY1145" s="18" t="s">
        <v>149</v>
      </c>
      <c r="BE1145" s="217">
        <f>IF(N1145="základní",J1145,0)</f>
        <v>0</v>
      </c>
      <c r="BF1145" s="217">
        <f>IF(N1145="snížená",J1145,0)</f>
        <v>0</v>
      </c>
      <c r="BG1145" s="217">
        <f>IF(N1145="zákl. přenesená",J1145,0)</f>
        <v>0</v>
      </c>
      <c r="BH1145" s="217">
        <f>IF(N1145="sníž. přenesená",J1145,0)</f>
        <v>0</v>
      </c>
      <c r="BI1145" s="217">
        <f>IF(N1145="nulová",J1145,0)</f>
        <v>0</v>
      </c>
      <c r="BJ1145" s="18" t="s">
        <v>148</v>
      </c>
      <c r="BK1145" s="217">
        <f>ROUND(I1145*H1145,2)</f>
        <v>0</v>
      </c>
      <c r="BL1145" s="18" t="s">
        <v>148</v>
      </c>
      <c r="BM1145" s="216" t="s">
        <v>2235</v>
      </c>
    </row>
    <row r="1146" spans="1:47" s="2" customFormat="1" ht="12">
      <c r="A1146" s="39"/>
      <c r="B1146" s="40"/>
      <c r="C1146" s="41"/>
      <c r="D1146" s="218" t="s">
        <v>155</v>
      </c>
      <c r="E1146" s="41"/>
      <c r="F1146" s="219" t="s">
        <v>2234</v>
      </c>
      <c r="G1146" s="41"/>
      <c r="H1146" s="41"/>
      <c r="I1146" s="220"/>
      <c r="J1146" s="41"/>
      <c r="K1146" s="41"/>
      <c r="L1146" s="45"/>
      <c r="M1146" s="221"/>
      <c r="N1146" s="222"/>
      <c r="O1146" s="85"/>
      <c r="P1146" s="85"/>
      <c r="Q1146" s="85"/>
      <c r="R1146" s="85"/>
      <c r="S1146" s="85"/>
      <c r="T1146" s="86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T1146" s="18" t="s">
        <v>155</v>
      </c>
      <c r="AU1146" s="18" t="s">
        <v>86</v>
      </c>
    </row>
    <row r="1147" spans="1:65" s="2" customFormat="1" ht="16.5" customHeight="1">
      <c r="A1147" s="39"/>
      <c r="B1147" s="40"/>
      <c r="C1147" s="249" t="s">
        <v>1578</v>
      </c>
      <c r="D1147" s="249" t="s">
        <v>252</v>
      </c>
      <c r="E1147" s="250" t="s">
        <v>2236</v>
      </c>
      <c r="F1147" s="251" t="s">
        <v>2237</v>
      </c>
      <c r="G1147" s="252" t="s">
        <v>220</v>
      </c>
      <c r="H1147" s="253">
        <v>10</v>
      </c>
      <c r="I1147" s="254"/>
      <c r="J1147" s="255">
        <f>ROUND(I1147*H1147,2)</f>
        <v>0</v>
      </c>
      <c r="K1147" s="251" t="s">
        <v>37</v>
      </c>
      <c r="L1147" s="256"/>
      <c r="M1147" s="257" t="s">
        <v>37</v>
      </c>
      <c r="N1147" s="258" t="s">
        <v>50</v>
      </c>
      <c r="O1147" s="85"/>
      <c r="P1147" s="214">
        <f>O1147*H1147</f>
        <v>0</v>
      </c>
      <c r="Q1147" s="214">
        <v>0</v>
      </c>
      <c r="R1147" s="214">
        <f>Q1147*H1147</f>
        <v>0</v>
      </c>
      <c r="S1147" s="214">
        <v>0</v>
      </c>
      <c r="T1147" s="215">
        <f>S1147*H1147</f>
        <v>0</v>
      </c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R1147" s="216" t="s">
        <v>164</v>
      </c>
      <c r="AT1147" s="216" t="s">
        <v>252</v>
      </c>
      <c r="AU1147" s="216" t="s">
        <v>86</v>
      </c>
      <c r="AY1147" s="18" t="s">
        <v>149</v>
      </c>
      <c r="BE1147" s="217">
        <f>IF(N1147="základní",J1147,0)</f>
        <v>0</v>
      </c>
      <c r="BF1147" s="217">
        <f>IF(N1147="snížená",J1147,0)</f>
        <v>0</v>
      </c>
      <c r="BG1147" s="217">
        <f>IF(N1147="zákl. přenesená",J1147,0)</f>
        <v>0</v>
      </c>
      <c r="BH1147" s="217">
        <f>IF(N1147="sníž. přenesená",J1147,0)</f>
        <v>0</v>
      </c>
      <c r="BI1147" s="217">
        <f>IF(N1147="nulová",J1147,0)</f>
        <v>0</v>
      </c>
      <c r="BJ1147" s="18" t="s">
        <v>148</v>
      </c>
      <c r="BK1147" s="217">
        <f>ROUND(I1147*H1147,2)</f>
        <v>0</v>
      </c>
      <c r="BL1147" s="18" t="s">
        <v>148</v>
      </c>
      <c r="BM1147" s="216" t="s">
        <v>2238</v>
      </c>
    </row>
    <row r="1148" spans="1:47" s="2" customFormat="1" ht="12">
      <c r="A1148" s="39"/>
      <c r="B1148" s="40"/>
      <c r="C1148" s="41"/>
      <c r="D1148" s="218" t="s">
        <v>155</v>
      </c>
      <c r="E1148" s="41"/>
      <c r="F1148" s="219" t="s">
        <v>2237</v>
      </c>
      <c r="G1148" s="41"/>
      <c r="H1148" s="41"/>
      <c r="I1148" s="220"/>
      <c r="J1148" s="41"/>
      <c r="K1148" s="41"/>
      <c r="L1148" s="45"/>
      <c r="M1148" s="221"/>
      <c r="N1148" s="222"/>
      <c r="O1148" s="85"/>
      <c r="P1148" s="85"/>
      <c r="Q1148" s="85"/>
      <c r="R1148" s="85"/>
      <c r="S1148" s="85"/>
      <c r="T1148" s="86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T1148" s="18" t="s">
        <v>155</v>
      </c>
      <c r="AU1148" s="18" t="s">
        <v>86</v>
      </c>
    </row>
    <row r="1149" spans="1:65" s="2" customFormat="1" ht="16.5" customHeight="1">
      <c r="A1149" s="39"/>
      <c r="B1149" s="40"/>
      <c r="C1149" s="249" t="s">
        <v>2239</v>
      </c>
      <c r="D1149" s="249" t="s">
        <v>252</v>
      </c>
      <c r="E1149" s="250" t="s">
        <v>2240</v>
      </c>
      <c r="F1149" s="251" t="s">
        <v>2241</v>
      </c>
      <c r="G1149" s="252" t="s">
        <v>220</v>
      </c>
      <c r="H1149" s="253">
        <v>120</v>
      </c>
      <c r="I1149" s="254"/>
      <c r="J1149" s="255">
        <f>ROUND(I1149*H1149,2)</f>
        <v>0</v>
      </c>
      <c r="K1149" s="251" t="s">
        <v>37</v>
      </c>
      <c r="L1149" s="256"/>
      <c r="M1149" s="257" t="s">
        <v>37</v>
      </c>
      <c r="N1149" s="258" t="s">
        <v>50</v>
      </c>
      <c r="O1149" s="85"/>
      <c r="P1149" s="214">
        <f>O1149*H1149</f>
        <v>0</v>
      </c>
      <c r="Q1149" s="214">
        <v>0</v>
      </c>
      <c r="R1149" s="214">
        <f>Q1149*H1149</f>
        <v>0</v>
      </c>
      <c r="S1149" s="214">
        <v>0</v>
      </c>
      <c r="T1149" s="215">
        <f>S1149*H1149</f>
        <v>0</v>
      </c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R1149" s="216" t="s">
        <v>164</v>
      </c>
      <c r="AT1149" s="216" t="s">
        <v>252</v>
      </c>
      <c r="AU1149" s="216" t="s">
        <v>86</v>
      </c>
      <c r="AY1149" s="18" t="s">
        <v>149</v>
      </c>
      <c r="BE1149" s="217">
        <f>IF(N1149="základní",J1149,0)</f>
        <v>0</v>
      </c>
      <c r="BF1149" s="217">
        <f>IF(N1149="snížená",J1149,0)</f>
        <v>0</v>
      </c>
      <c r="BG1149" s="217">
        <f>IF(N1149="zákl. přenesená",J1149,0)</f>
        <v>0</v>
      </c>
      <c r="BH1149" s="217">
        <f>IF(N1149="sníž. přenesená",J1149,0)</f>
        <v>0</v>
      </c>
      <c r="BI1149" s="217">
        <f>IF(N1149="nulová",J1149,0)</f>
        <v>0</v>
      </c>
      <c r="BJ1149" s="18" t="s">
        <v>148</v>
      </c>
      <c r="BK1149" s="217">
        <f>ROUND(I1149*H1149,2)</f>
        <v>0</v>
      </c>
      <c r="BL1149" s="18" t="s">
        <v>148</v>
      </c>
      <c r="BM1149" s="216" t="s">
        <v>2242</v>
      </c>
    </row>
    <row r="1150" spans="1:47" s="2" customFormat="1" ht="12">
      <c r="A1150" s="39"/>
      <c r="B1150" s="40"/>
      <c r="C1150" s="41"/>
      <c r="D1150" s="218" t="s">
        <v>155</v>
      </c>
      <c r="E1150" s="41"/>
      <c r="F1150" s="219" t="s">
        <v>2241</v>
      </c>
      <c r="G1150" s="41"/>
      <c r="H1150" s="41"/>
      <c r="I1150" s="220"/>
      <c r="J1150" s="41"/>
      <c r="K1150" s="41"/>
      <c r="L1150" s="45"/>
      <c r="M1150" s="221"/>
      <c r="N1150" s="222"/>
      <c r="O1150" s="85"/>
      <c r="P1150" s="85"/>
      <c r="Q1150" s="85"/>
      <c r="R1150" s="85"/>
      <c r="S1150" s="85"/>
      <c r="T1150" s="86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T1150" s="18" t="s">
        <v>155</v>
      </c>
      <c r="AU1150" s="18" t="s">
        <v>86</v>
      </c>
    </row>
    <row r="1151" spans="1:65" s="2" customFormat="1" ht="16.5" customHeight="1">
      <c r="A1151" s="39"/>
      <c r="B1151" s="40"/>
      <c r="C1151" s="249" t="s">
        <v>1581</v>
      </c>
      <c r="D1151" s="249" t="s">
        <v>252</v>
      </c>
      <c r="E1151" s="250" t="s">
        <v>2243</v>
      </c>
      <c r="F1151" s="251" t="s">
        <v>2244</v>
      </c>
      <c r="G1151" s="252" t="s">
        <v>232</v>
      </c>
      <c r="H1151" s="253">
        <v>11</v>
      </c>
      <c r="I1151" s="254"/>
      <c r="J1151" s="255">
        <f>ROUND(I1151*H1151,2)</f>
        <v>0</v>
      </c>
      <c r="K1151" s="251" t="s">
        <v>37</v>
      </c>
      <c r="L1151" s="256"/>
      <c r="M1151" s="257" t="s">
        <v>37</v>
      </c>
      <c r="N1151" s="258" t="s">
        <v>50</v>
      </c>
      <c r="O1151" s="85"/>
      <c r="P1151" s="214">
        <f>O1151*H1151</f>
        <v>0</v>
      </c>
      <c r="Q1151" s="214">
        <v>0</v>
      </c>
      <c r="R1151" s="214">
        <f>Q1151*H1151</f>
        <v>0</v>
      </c>
      <c r="S1151" s="214">
        <v>0</v>
      </c>
      <c r="T1151" s="215">
        <f>S1151*H1151</f>
        <v>0</v>
      </c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R1151" s="216" t="s">
        <v>164</v>
      </c>
      <c r="AT1151" s="216" t="s">
        <v>252</v>
      </c>
      <c r="AU1151" s="216" t="s">
        <v>86</v>
      </c>
      <c r="AY1151" s="18" t="s">
        <v>149</v>
      </c>
      <c r="BE1151" s="217">
        <f>IF(N1151="základní",J1151,0)</f>
        <v>0</v>
      </c>
      <c r="BF1151" s="217">
        <f>IF(N1151="snížená",J1151,0)</f>
        <v>0</v>
      </c>
      <c r="BG1151" s="217">
        <f>IF(N1151="zákl. přenesená",J1151,0)</f>
        <v>0</v>
      </c>
      <c r="BH1151" s="217">
        <f>IF(N1151="sníž. přenesená",J1151,0)</f>
        <v>0</v>
      </c>
      <c r="BI1151" s="217">
        <f>IF(N1151="nulová",J1151,0)</f>
        <v>0</v>
      </c>
      <c r="BJ1151" s="18" t="s">
        <v>148</v>
      </c>
      <c r="BK1151" s="217">
        <f>ROUND(I1151*H1151,2)</f>
        <v>0</v>
      </c>
      <c r="BL1151" s="18" t="s">
        <v>148</v>
      </c>
      <c r="BM1151" s="216" t="s">
        <v>2245</v>
      </c>
    </row>
    <row r="1152" spans="1:47" s="2" customFormat="1" ht="12">
      <c r="A1152" s="39"/>
      <c r="B1152" s="40"/>
      <c r="C1152" s="41"/>
      <c r="D1152" s="218" t="s">
        <v>155</v>
      </c>
      <c r="E1152" s="41"/>
      <c r="F1152" s="219" t="s">
        <v>2244</v>
      </c>
      <c r="G1152" s="41"/>
      <c r="H1152" s="41"/>
      <c r="I1152" s="220"/>
      <c r="J1152" s="41"/>
      <c r="K1152" s="41"/>
      <c r="L1152" s="45"/>
      <c r="M1152" s="221"/>
      <c r="N1152" s="222"/>
      <c r="O1152" s="85"/>
      <c r="P1152" s="85"/>
      <c r="Q1152" s="85"/>
      <c r="R1152" s="85"/>
      <c r="S1152" s="85"/>
      <c r="T1152" s="86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T1152" s="18" t="s">
        <v>155</v>
      </c>
      <c r="AU1152" s="18" t="s">
        <v>86</v>
      </c>
    </row>
    <row r="1153" spans="1:65" s="2" customFormat="1" ht="16.5" customHeight="1">
      <c r="A1153" s="39"/>
      <c r="B1153" s="40"/>
      <c r="C1153" s="249" t="s">
        <v>2246</v>
      </c>
      <c r="D1153" s="249" t="s">
        <v>252</v>
      </c>
      <c r="E1153" s="250" t="s">
        <v>2247</v>
      </c>
      <c r="F1153" s="251" t="s">
        <v>2248</v>
      </c>
      <c r="G1153" s="252" t="s">
        <v>232</v>
      </c>
      <c r="H1153" s="253">
        <v>24</v>
      </c>
      <c r="I1153" s="254"/>
      <c r="J1153" s="255">
        <f>ROUND(I1153*H1153,2)</f>
        <v>0</v>
      </c>
      <c r="K1153" s="251" t="s">
        <v>37</v>
      </c>
      <c r="L1153" s="256"/>
      <c r="M1153" s="257" t="s">
        <v>37</v>
      </c>
      <c r="N1153" s="258" t="s">
        <v>50</v>
      </c>
      <c r="O1153" s="85"/>
      <c r="P1153" s="214">
        <f>O1153*H1153</f>
        <v>0</v>
      </c>
      <c r="Q1153" s="214">
        <v>0</v>
      </c>
      <c r="R1153" s="214">
        <f>Q1153*H1153</f>
        <v>0</v>
      </c>
      <c r="S1153" s="214">
        <v>0</v>
      </c>
      <c r="T1153" s="215">
        <f>S1153*H1153</f>
        <v>0</v>
      </c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R1153" s="216" t="s">
        <v>164</v>
      </c>
      <c r="AT1153" s="216" t="s">
        <v>252</v>
      </c>
      <c r="AU1153" s="216" t="s">
        <v>86</v>
      </c>
      <c r="AY1153" s="18" t="s">
        <v>149</v>
      </c>
      <c r="BE1153" s="217">
        <f>IF(N1153="základní",J1153,0)</f>
        <v>0</v>
      </c>
      <c r="BF1153" s="217">
        <f>IF(N1153="snížená",J1153,0)</f>
        <v>0</v>
      </c>
      <c r="BG1153" s="217">
        <f>IF(N1153="zákl. přenesená",J1153,0)</f>
        <v>0</v>
      </c>
      <c r="BH1153" s="217">
        <f>IF(N1153="sníž. přenesená",J1153,0)</f>
        <v>0</v>
      </c>
      <c r="BI1153" s="217">
        <f>IF(N1153="nulová",J1153,0)</f>
        <v>0</v>
      </c>
      <c r="BJ1153" s="18" t="s">
        <v>148</v>
      </c>
      <c r="BK1153" s="217">
        <f>ROUND(I1153*H1153,2)</f>
        <v>0</v>
      </c>
      <c r="BL1153" s="18" t="s">
        <v>148</v>
      </c>
      <c r="BM1153" s="216" t="s">
        <v>2249</v>
      </c>
    </row>
    <row r="1154" spans="1:47" s="2" customFormat="1" ht="12">
      <c r="A1154" s="39"/>
      <c r="B1154" s="40"/>
      <c r="C1154" s="41"/>
      <c r="D1154" s="218" t="s">
        <v>155</v>
      </c>
      <c r="E1154" s="41"/>
      <c r="F1154" s="219" t="s">
        <v>2248</v>
      </c>
      <c r="G1154" s="41"/>
      <c r="H1154" s="41"/>
      <c r="I1154" s="220"/>
      <c r="J1154" s="41"/>
      <c r="K1154" s="41"/>
      <c r="L1154" s="45"/>
      <c r="M1154" s="221"/>
      <c r="N1154" s="222"/>
      <c r="O1154" s="85"/>
      <c r="P1154" s="85"/>
      <c r="Q1154" s="85"/>
      <c r="R1154" s="85"/>
      <c r="S1154" s="85"/>
      <c r="T1154" s="86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T1154" s="18" t="s">
        <v>155</v>
      </c>
      <c r="AU1154" s="18" t="s">
        <v>86</v>
      </c>
    </row>
    <row r="1155" spans="1:65" s="2" customFormat="1" ht="16.5" customHeight="1">
      <c r="A1155" s="39"/>
      <c r="B1155" s="40"/>
      <c r="C1155" s="249" t="s">
        <v>1585</v>
      </c>
      <c r="D1155" s="249" t="s">
        <v>252</v>
      </c>
      <c r="E1155" s="250" t="s">
        <v>2250</v>
      </c>
      <c r="F1155" s="251" t="s">
        <v>2251</v>
      </c>
      <c r="G1155" s="252" t="s">
        <v>232</v>
      </c>
      <c r="H1155" s="253">
        <v>4</v>
      </c>
      <c r="I1155" s="254"/>
      <c r="J1155" s="255">
        <f>ROUND(I1155*H1155,2)</f>
        <v>0</v>
      </c>
      <c r="K1155" s="251" t="s">
        <v>37</v>
      </c>
      <c r="L1155" s="256"/>
      <c r="M1155" s="257" t="s">
        <v>37</v>
      </c>
      <c r="N1155" s="258" t="s">
        <v>50</v>
      </c>
      <c r="O1155" s="85"/>
      <c r="P1155" s="214">
        <f>O1155*H1155</f>
        <v>0</v>
      </c>
      <c r="Q1155" s="214">
        <v>0</v>
      </c>
      <c r="R1155" s="214">
        <f>Q1155*H1155</f>
        <v>0</v>
      </c>
      <c r="S1155" s="214">
        <v>0</v>
      </c>
      <c r="T1155" s="215">
        <f>S1155*H1155</f>
        <v>0</v>
      </c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R1155" s="216" t="s">
        <v>164</v>
      </c>
      <c r="AT1155" s="216" t="s">
        <v>252</v>
      </c>
      <c r="AU1155" s="216" t="s">
        <v>86</v>
      </c>
      <c r="AY1155" s="18" t="s">
        <v>149</v>
      </c>
      <c r="BE1155" s="217">
        <f>IF(N1155="základní",J1155,0)</f>
        <v>0</v>
      </c>
      <c r="BF1155" s="217">
        <f>IF(N1155="snížená",J1155,0)</f>
        <v>0</v>
      </c>
      <c r="BG1155" s="217">
        <f>IF(N1155="zákl. přenesená",J1155,0)</f>
        <v>0</v>
      </c>
      <c r="BH1155" s="217">
        <f>IF(N1155="sníž. přenesená",J1155,0)</f>
        <v>0</v>
      </c>
      <c r="BI1155" s="217">
        <f>IF(N1155="nulová",J1155,0)</f>
        <v>0</v>
      </c>
      <c r="BJ1155" s="18" t="s">
        <v>148</v>
      </c>
      <c r="BK1155" s="217">
        <f>ROUND(I1155*H1155,2)</f>
        <v>0</v>
      </c>
      <c r="BL1155" s="18" t="s">
        <v>148</v>
      </c>
      <c r="BM1155" s="216" t="s">
        <v>2252</v>
      </c>
    </row>
    <row r="1156" spans="1:47" s="2" customFormat="1" ht="12">
      <c r="A1156" s="39"/>
      <c r="B1156" s="40"/>
      <c r="C1156" s="41"/>
      <c r="D1156" s="218" t="s">
        <v>155</v>
      </c>
      <c r="E1156" s="41"/>
      <c r="F1156" s="219" t="s">
        <v>2251</v>
      </c>
      <c r="G1156" s="41"/>
      <c r="H1156" s="41"/>
      <c r="I1156" s="220"/>
      <c r="J1156" s="41"/>
      <c r="K1156" s="41"/>
      <c r="L1156" s="45"/>
      <c r="M1156" s="221"/>
      <c r="N1156" s="222"/>
      <c r="O1156" s="85"/>
      <c r="P1156" s="85"/>
      <c r="Q1156" s="85"/>
      <c r="R1156" s="85"/>
      <c r="S1156" s="85"/>
      <c r="T1156" s="86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T1156" s="18" t="s">
        <v>155</v>
      </c>
      <c r="AU1156" s="18" t="s">
        <v>86</v>
      </c>
    </row>
    <row r="1157" spans="1:65" s="2" customFormat="1" ht="16.5" customHeight="1">
      <c r="A1157" s="39"/>
      <c r="B1157" s="40"/>
      <c r="C1157" s="249" t="s">
        <v>2253</v>
      </c>
      <c r="D1157" s="249" t="s">
        <v>252</v>
      </c>
      <c r="E1157" s="250" t="s">
        <v>2254</v>
      </c>
      <c r="F1157" s="251" t="s">
        <v>2255</v>
      </c>
      <c r="G1157" s="252" t="s">
        <v>232</v>
      </c>
      <c r="H1157" s="253">
        <v>1</v>
      </c>
      <c r="I1157" s="254"/>
      <c r="J1157" s="255">
        <f>ROUND(I1157*H1157,2)</f>
        <v>0</v>
      </c>
      <c r="K1157" s="251" t="s">
        <v>37</v>
      </c>
      <c r="L1157" s="256"/>
      <c r="M1157" s="257" t="s">
        <v>37</v>
      </c>
      <c r="N1157" s="258" t="s">
        <v>50</v>
      </c>
      <c r="O1157" s="85"/>
      <c r="P1157" s="214">
        <f>O1157*H1157</f>
        <v>0</v>
      </c>
      <c r="Q1157" s="214">
        <v>0</v>
      </c>
      <c r="R1157" s="214">
        <f>Q1157*H1157</f>
        <v>0</v>
      </c>
      <c r="S1157" s="214">
        <v>0</v>
      </c>
      <c r="T1157" s="215">
        <f>S1157*H1157</f>
        <v>0</v>
      </c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R1157" s="216" t="s">
        <v>164</v>
      </c>
      <c r="AT1157" s="216" t="s">
        <v>252</v>
      </c>
      <c r="AU1157" s="216" t="s">
        <v>86</v>
      </c>
      <c r="AY1157" s="18" t="s">
        <v>149</v>
      </c>
      <c r="BE1157" s="217">
        <f>IF(N1157="základní",J1157,0)</f>
        <v>0</v>
      </c>
      <c r="BF1157" s="217">
        <f>IF(N1157="snížená",J1157,0)</f>
        <v>0</v>
      </c>
      <c r="BG1157" s="217">
        <f>IF(N1157="zákl. přenesená",J1157,0)</f>
        <v>0</v>
      </c>
      <c r="BH1157" s="217">
        <f>IF(N1157="sníž. přenesená",J1157,0)</f>
        <v>0</v>
      </c>
      <c r="BI1157" s="217">
        <f>IF(N1157="nulová",J1157,0)</f>
        <v>0</v>
      </c>
      <c r="BJ1157" s="18" t="s">
        <v>148</v>
      </c>
      <c r="BK1157" s="217">
        <f>ROUND(I1157*H1157,2)</f>
        <v>0</v>
      </c>
      <c r="BL1157" s="18" t="s">
        <v>148</v>
      </c>
      <c r="BM1157" s="216" t="s">
        <v>2256</v>
      </c>
    </row>
    <row r="1158" spans="1:47" s="2" customFormat="1" ht="12">
      <c r="A1158" s="39"/>
      <c r="B1158" s="40"/>
      <c r="C1158" s="41"/>
      <c r="D1158" s="218" t="s">
        <v>155</v>
      </c>
      <c r="E1158" s="41"/>
      <c r="F1158" s="219" t="s">
        <v>2255</v>
      </c>
      <c r="G1158" s="41"/>
      <c r="H1158" s="41"/>
      <c r="I1158" s="220"/>
      <c r="J1158" s="41"/>
      <c r="K1158" s="41"/>
      <c r="L1158" s="45"/>
      <c r="M1158" s="221"/>
      <c r="N1158" s="222"/>
      <c r="O1158" s="85"/>
      <c r="P1158" s="85"/>
      <c r="Q1158" s="85"/>
      <c r="R1158" s="85"/>
      <c r="S1158" s="85"/>
      <c r="T1158" s="86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T1158" s="18" t="s">
        <v>155</v>
      </c>
      <c r="AU1158" s="18" t="s">
        <v>86</v>
      </c>
    </row>
    <row r="1159" spans="1:65" s="2" customFormat="1" ht="16.5" customHeight="1">
      <c r="A1159" s="39"/>
      <c r="B1159" s="40"/>
      <c r="C1159" s="249" t="s">
        <v>1588</v>
      </c>
      <c r="D1159" s="249" t="s">
        <v>252</v>
      </c>
      <c r="E1159" s="250" t="s">
        <v>2257</v>
      </c>
      <c r="F1159" s="251" t="s">
        <v>2258</v>
      </c>
      <c r="G1159" s="252" t="s">
        <v>232</v>
      </c>
      <c r="H1159" s="253">
        <v>1</v>
      </c>
      <c r="I1159" s="254"/>
      <c r="J1159" s="255">
        <f>ROUND(I1159*H1159,2)</f>
        <v>0</v>
      </c>
      <c r="K1159" s="251" t="s">
        <v>37</v>
      </c>
      <c r="L1159" s="256"/>
      <c r="M1159" s="257" t="s">
        <v>37</v>
      </c>
      <c r="N1159" s="258" t="s">
        <v>50</v>
      </c>
      <c r="O1159" s="85"/>
      <c r="P1159" s="214">
        <f>O1159*H1159</f>
        <v>0</v>
      </c>
      <c r="Q1159" s="214">
        <v>0</v>
      </c>
      <c r="R1159" s="214">
        <f>Q1159*H1159</f>
        <v>0</v>
      </c>
      <c r="S1159" s="214">
        <v>0</v>
      </c>
      <c r="T1159" s="215">
        <f>S1159*H1159</f>
        <v>0</v>
      </c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R1159" s="216" t="s">
        <v>164</v>
      </c>
      <c r="AT1159" s="216" t="s">
        <v>252</v>
      </c>
      <c r="AU1159" s="216" t="s">
        <v>86</v>
      </c>
      <c r="AY1159" s="18" t="s">
        <v>149</v>
      </c>
      <c r="BE1159" s="217">
        <f>IF(N1159="základní",J1159,0)</f>
        <v>0</v>
      </c>
      <c r="BF1159" s="217">
        <f>IF(N1159="snížená",J1159,0)</f>
        <v>0</v>
      </c>
      <c r="BG1159" s="217">
        <f>IF(N1159="zákl. přenesená",J1159,0)</f>
        <v>0</v>
      </c>
      <c r="BH1159" s="217">
        <f>IF(N1159="sníž. přenesená",J1159,0)</f>
        <v>0</v>
      </c>
      <c r="BI1159" s="217">
        <f>IF(N1159="nulová",J1159,0)</f>
        <v>0</v>
      </c>
      <c r="BJ1159" s="18" t="s">
        <v>148</v>
      </c>
      <c r="BK1159" s="217">
        <f>ROUND(I1159*H1159,2)</f>
        <v>0</v>
      </c>
      <c r="BL1159" s="18" t="s">
        <v>148</v>
      </c>
      <c r="BM1159" s="216" t="s">
        <v>2259</v>
      </c>
    </row>
    <row r="1160" spans="1:47" s="2" customFormat="1" ht="12">
      <c r="A1160" s="39"/>
      <c r="B1160" s="40"/>
      <c r="C1160" s="41"/>
      <c r="D1160" s="218" t="s">
        <v>155</v>
      </c>
      <c r="E1160" s="41"/>
      <c r="F1160" s="219" t="s">
        <v>2258</v>
      </c>
      <c r="G1160" s="41"/>
      <c r="H1160" s="41"/>
      <c r="I1160" s="220"/>
      <c r="J1160" s="41"/>
      <c r="K1160" s="41"/>
      <c r="L1160" s="45"/>
      <c r="M1160" s="221"/>
      <c r="N1160" s="222"/>
      <c r="O1160" s="85"/>
      <c r="P1160" s="85"/>
      <c r="Q1160" s="85"/>
      <c r="R1160" s="85"/>
      <c r="S1160" s="85"/>
      <c r="T1160" s="86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T1160" s="18" t="s">
        <v>155</v>
      </c>
      <c r="AU1160" s="18" t="s">
        <v>86</v>
      </c>
    </row>
    <row r="1161" spans="1:65" s="2" customFormat="1" ht="16.5" customHeight="1">
      <c r="A1161" s="39"/>
      <c r="B1161" s="40"/>
      <c r="C1161" s="249" t="s">
        <v>2260</v>
      </c>
      <c r="D1161" s="249" t="s">
        <v>252</v>
      </c>
      <c r="E1161" s="250" t="s">
        <v>2261</v>
      </c>
      <c r="F1161" s="251" t="s">
        <v>2262</v>
      </c>
      <c r="G1161" s="252" t="s">
        <v>232</v>
      </c>
      <c r="H1161" s="253">
        <v>1</v>
      </c>
      <c r="I1161" s="254"/>
      <c r="J1161" s="255">
        <f>ROUND(I1161*H1161,2)</f>
        <v>0</v>
      </c>
      <c r="K1161" s="251" t="s">
        <v>37</v>
      </c>
      <c r="L1161" s="256"/>
      <c r="M1161" s="257" t="s">
        <v>37</v>
      </c>
      <c r="N1161" s="258" t="s">
        <v>50</v>
      </c>
      <c r="O1161" s="85"/>
      <c r="P1161" s="214">
        <f>O1161*H1161</f>
        <v>0</v>
      </c>
      <c r="Q1161" s="214">
        <v>0</v>
      </c>
      <c r="R1161" s="214">
        <f>Q1161*H1161</f>
        <v>0</v>
      </c>
      <c r="S1161" s="214">
        <v>0</v>
      </c>
      <c r="T1161" s="215">
        <f>S1161*H1161</f>
        <v>0</v>
      </c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R1161" s="216" t="s">
        <v>164</v>
      </c>
      <c r="AT1161" s="216" t="s">
        <v>252</v>
      </c>
      <c r="AU1161" s="216" t="s">
        <v>86</v>
      </c>
      <c r="AY1161" s="18" t="s">
        <v>149</v>
      </c>
      <c r="BE1161" s="217">
        <f>IF(N1161="základní",J1161,0)</f>
        <v>0</v>
      </c>
      <c r="BF1161" s="217">
        <f>IF(N1161="snížená",J1161,0)</f>
        <v>0</v>
      </c>
      <c r="BG1161" s="217">
        <f>IF(N1161="zákl. přenesená",J1161,0)</f>
        <v>0</v>
      </c>
      <c r="BH1161" s="217">
        <f>IF(N1161="sníž. přenesená",J1161,0)</f>
        <v>0</v>
      </c>
      <c r="BI1161" s="217">
        <f>IF(N1161="nulová",J1161,0)</f>
        <v>0</v>
      </c>
      <c r="BJ1161" s="18" t="s">
        <v>148</v>
      </c>
      <c r="BK1161" s="217">
        <f>ROUND(I1161*H1161,2)</f>
        <v>0</v>
      </c>
      <c r="BL1161" s="18" t="s">
        <v>148</v>
      </c>
      <c r="BM1161" s="216" t="s">
        <v>2263</v>
      </c>
    </row>
    <row r="1162" spans="1:47" s="2" customFormat="1" ht="12">
      <c r="A1162" s="39"/>
      <c r="B1162" s="40"/>
      <c r="C1162" s="41"/>
      <c r="D1162" s="218" t="s">
        <v>155</v>
      </c>
      <c r="E1162" s="41"/>
      <c r="F1162" s="219" t="s">
        <v>2262</v>
      </c>
      <c r="G1162" s="41"/>
      <c r="H1162" s="41"/>
      <c r="I1162" s="220"/>
      <c r="J1162" s="41"/>
      <c r="K1162" s="41"/>
      <c r="L1162" s="45"/>
      <c r="M1162" s="221"/>
      <c r="N1162" s="222"/>
      <c r="O1162" s="85"/>
      <c r="P1162" s="85"/>
      <c r="Q1162" s="85"/>
      <c r="R1162" s="85"/>
      <c r="S1162" s="85"/>
      <c r="T1162" s="86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T1162" s="18" t="s">
        <v>155</v>
      </c>
      <c r="AU1162" s="18" t="s">
        <v>86</v>
      </c>
    </row>
    <row r="1163" spans="1:65" s="2" customFormat="1" ht="16.5" customHeight="1">
      <c r="A1163" s="39"/>
      <c r="B1163" s="40"/>
      <c r="C1163" s="249" t="s">
        <v>1592</v>
      </c>
      <c r="D1163" s="249" t="s">
        <v>252</v>
      </c>
      <c r="E1163" s="250" t="s">
        <v>2264</v>
      </c>
      <c r="F1163" s="251" t="s">
        <v>2265</v>
      </c>
      <c r="G1163" s="252" t="s">
        <v>232</v>
      </c>
      <c r="H1163" s="253">
        <v>3</v>
      </c>
      <c r="I1163" s="254"/>
      <c r="J1163" s="255">
        <f>ROUND(I1163*H1163,2)</f>
        <v>0</v>
      </c>
      <c r="K1163" s="251" t="s">
        <v>37</v>
      </c>
      <c r="L1163" s="256"/>
      <c r="M1163" s="257" t="s">
        <v>37</v>
      </c>
      <c r="N1163" s="258" t="s">
        <v>50</v>
      </c>
      <c r="O1163" s="85"/>
      <c r="P1163" s="214">
        <f>O1163*H1163</f>
        <v>0</v>
      </c>
      <c r="Q1163" s="214">
        <v>0</v>
      </c>
      <c r="R1163" s="214">
        <f>Q1163*H1163</f>
        <v>0</v>
      </c>
      <c r="S1163" s="214">
        <v>0</v>
      </c>
      <c r="T1163" s="215">
        <f>S1163*H1163</f>
        <v>0</v>
      </c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R1163" s="216" t="s">
        <v>164</v>
      </c>
      <c r="AT1163" s="216" t="s">
        <v>252</v>
      </c>
      <c r="AU1163" s="216" t="s">
        <v>86</v>
      </c>
      <c r="AY1163" s="18" t="s">
        <v>149</v>
      </c>
      <c r="BE1163" s="217">
        <f>IF(N1163="základní",J1163,0)</f>
        <v>0</v>
      </c>
      <c r="BF1163" s="217">
        <f>IF(N1163="snížená",J1163,0)</f>
        <v>0</v>
      </c>
      <c r="BG1163" s="217">
        <f>IF(N1163="zákl. přenesená",J1163,0)</f>
        <v>0</v>
      </c>
      <c r="BH1163" s="217">
        <f>IF(N1163="sníž. přenesená",J1163,0)</f>
        <v>0</v>
      </c>
      <c r="BI1163" s="217">
        <f>IF(N1163="nulová",J1163,0)</f>
        <v>0</v>
      </c>
      <c r="BJ1163" s="18" t="s">
        <v>148</v>
      </c>
      <c r="BK1163" s="217">
        <f>ROUND(I1163*H1163,2)</f>
        <v>0</v>
      </c>
      <c r="BL1163" s="18" t="s">
        <v>148</v>
      </c>
      <c r="BM1163" s="216" t="s">
        <v>2266</v>
      </c>
    </row>
    <row r="1164" spans="1:47" s="2" customFormat="1" ht="12">
      <c r="A1164" s="39"/>
      <c r="B1164" s="40"/>
      <c r="C1164" s="41"/>
      <c r="D1164" s="218" t="s">
        <v>155</v>
      </c>
      <c r="E1164" s="41"/>
      <c r="F1164" s="219" t="s">
        <v>2265</v>
      </c>
      <c r="G1164" s="41"/>
      <c r="H1164" s="41"/>
      <c r="I1164" s="220"/>
      <c r="J1164" s="41"/>
      <c r="K1164" s="41"/>
      <c r="L1164" s="45"/>
      <c r="M1164" s="221"/>
      <c r="N1164" s="222"/>
      <c r="O1164" s="85"/>
      <c r="P1164" s="85"/>
      <c r="Q1164" s="85"/>
      <c r="R1164" s="85"/>
      <c r="S1164" s="85"/>
      <c r="T1164" s="86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T1164" s="18" t="s">
        <v>155</v>
      </c>
      <c r="AU1164" s="18" t="s">
        <v>86</v>
      </c>
    </row>
    <row r="1165" spans="1:65" s="2" customFormat="1" ht="16.5" customHeight="1">
      <c r="A1165" s="39"/>
      <c r="B1165" s="40"/>
      <c r="C1165" s="249" t="s">
        <v>2267</v>
      </c>
      <c r="D1165" s="249" t="s">
        <v>252</v>
      </c>
      <c r="E1165" s="250" t="s">
        <v>2268</v>
      </c>
      <c r="F1165" s="251" t="s">
        <v>2269</v>
      </c>
      <c r="G1165" s="252" t="s">
        <v>232</v>
      </c>
      <c r="H1165" s="253">
        <v>1</v>
      </c>
      <c r="I1165" s="254"/>
      <c r="J1165" s="255">
        <f>ROUND(I1165*H1165,2)</f>
        <v>0</v>
      </c>
      <c r="K1165" s="251" t="s">
        <v>37</v>
      </c>
      <c r="L1165" s="256"/>
      <c r="M1165" s="257" t="s">
        <v>37</v>
      </c>
      <c r="N1165" s="258" t="s">
        <v>50</v>
      </c>
      <c r="O1165" s="85"/>
      <c r="P1165" s="214">
        <f>O1165*H1165</f>
        <v>0</v>
      </c>
      <c r="Q1165" s="214">
        <v>0</v>
      </c>
      <c r="R1165" s="214">
        <f>Q1165*H1165</f>
        <v>0</v>
      </c>
      <c r="S1165" s="214">
        <v>0</v>
      </c>
      <c r="T1165" s="215">
        <f>S1165*H1165</f>
        <v>0</v>
      </c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R1165" s="216" t="s">
        <v>164</v>
      </c>
      <c r="AT1165" s="216" t="s">
        <v>252</v>
      </c>
      <c r="AU1165" s="216" t="s">
        <v>86</v>
      </c>
      <c r="AY1165" s="18" t="s">
        <v>149</v>
      </c>
      <c r="BE1165" s="217">
        <f>IF(N1165="základní",J1165,0)</f>
        <v>0</v>
      </c>
      <c r="BF1165" s="217">
        <f>IF(N1165="snížená",J1165,0)</f>
        <v>0</v>
      </c>
      <c r="BG1165" s="217">
        <f>IF(N1165="zákl. přenesená",J1165,0)</f>
        <v>0</v>
      </c>
      <c r="BH1165" s="217">
        <f>IF(N1165="sníž. přenesená",J1165,0)</f>
        <v>0</v>
      </c>
      <c r="BI1165" s="217">
        <f>IF(N1165="nulová",J1165,0)</f>
        <v>0</v>
      </c>
      <c r="BJ1165" s="18" t="s">
        <v>148</v>
      </c>
      <c r="BK1165" s="217">
        <f>ROUND(I1165*H1165,2)</f>
        <v>0</v>
      </c>
      <c r="BL1165" s="18" t="s">
        <v>148</v>
      </c>
      <c r="BM1165" s="216" t="s">
        <v>2270</v>
      </c>
    </row>
    <row r="1166" spans="1:47" s="2" customFormat="1" ht="12">
      <c r="A1166" s="39"/>
      <c r="B1166" s="40"/>
      <c r="C1166" s="41"/>
      <c r="D1166" s="218" t="s">
        <v>155</v>
      </c>
      <c r="E1166" s="41"/>
      <c r="F1166" s="219" t="s">
        <v>2269</v>
      </c>
      <c r="G1166" s="41"/>
      <c r="H1166" s="41"/>
      <c r="I1166" s="220"/>
      <c r="J1166" s="41"/>
      <c r="K1166" s="41"/>
      <c r="L1166" s="45"/>
      <c r="M1166" s="221"/>
      <c r="N1166" s="222"/>
      <c r="O1166" s="85"/>
      <c r="P1166" s="85"/>
      <c r="Q1166" s="85"/>
      <c r="R1166" s="85"/>
      <c r="S1166" s="85"/>
      <c r="T1166" s="86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T1166" s="18" t="s">
        <v>155</v>
      </c>
      <c r="AU1166" s="18" t="s">
        <v>86</v>
      </c>
    </row>
    <row r="1167" spans="1:65" s="2" customFormat="1" ht="16.5" customHeight="1">
      <c r="A1167" s="39"/>
      <c r="B1167" s="40"/>
      <c r="C1167" s="249" t="s">
        <v>1595</v>
      </c>
      <c r="D1167" s="249" t="s">
        <v>252</v>
      </c>
      <c r="E1167" s="250" t="s">
        <v>2271</v>
      </c>
      <c r="F1167" s="251" t="s">
        <v>2272</v>
      </c>
      <c r="G1167" s="252" t="s">
        <v>232</v>
      </c>
      <c r="H1167" s="253">
        <v>1</v>
      </c>
      <c r="I1167" s="254"/>
      <c r="J1167" s="255">
        <f>ROUND(I1167*H1167,2)</f>
        <v>0</v>
      </c>
      <c r="K1167" s="251" t="s">
        <v>37</v>
      </c>
      <c r="L1167" s="256"/>
      <c r="M1167" s="257" t="s">
        <v>37</v>
      </c>
      <c r="N1167" s="258" t="s">
        <v>50</v>
      </c>
      <c r="O1167" s="85"/>
      <c r="P1167" s="214">
        <f>O1167*H1167</f>
        <v>0</v>
      </c>
      <c r="Q1167" s="214">
        <v>0</v>
      </c>
      <c r="R1167" s="214">
        <f>Q1167*H1167</f>
        <v>0</v>
      </c>
      <c r="S1167" s="214">
        <v>0</v>
      </c>
      <c r="T1167" s="215">
        <f>S1167*H1167</f>
        <v>0</v>
      </c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R1167" s="216" t="s">
        <v>164</v>
      </c>
      <c r="AT1167" s="216" t="s">
        <v>252</v>
      </c>
      <c r="AU1167" s="216" t="s">
        <v>86</v>
      </c>
      <c r="AY1167" s="18" t="s">
        <v>149</v>
      </c>
      <c r="BE1167" s="217">
        <f>IF(N1167="základní",J1167,0)</f>
        <v>0</v>
      </c>
      <c r="BF1167" s="217">
        <f>IF(N1167="snížená",J1167,0)</f>
        <v>0</v>
      </c>
      <c r="BG1167" s="217">
        <f>IF(N1167="zákl. přenesená",J1167,0)</f>
        <v>0</v>
      </c>
      <c r="BH1167" s="217">
        <f>IF(N1167="sníž. přenesená",J1167,0)</f>
        <v>0</v>
      </c>
      <c r="BI1167" s="217">
        <f>IF(N1167="nulová",J1167,0)</f>
        <v>0</v>
      </c>
      <c r="BJ1167" s="18" t="s">
        <v>148</v>
      </c>
      <c r="BK1167" s="217">
        <f>ROUND(I1167*H1167,2)</f>
        <v>0</v>
      </c>
      <c r="BL1167" s="18" t="s">
        <v>148</v>
      </c>
      <c r="BM1167" s="216" t="s">
        <v>2273</v>
      </c>
    </row>
    <row r="1168" spans="1:47" s="2" customFormat="1" ht="12">
      <c r="A1168" s="39"/>
      <c r="B1168" s="40"/>
      <c r="C1168" s="41"/>
      <c r="D1168" s="218" t="s">
        <v>155</v>
      </c>
      <c r="E1168" s="41"/>
      <c r="F1168" s="219" t="s">
        <v>2272</v>
      </c>
      <c r="G1168" s="41"/>
      <c r="H1168" s="41"/>
      <c r="I1168" s="220"/>
      <c r="J1168" s="41"/>
      <c r="K1168" s="41"/>
      <c r="L1168" s="45"/>
      <c r="M1168" s="221"/>
      <c r="N1168" s="222"/>
      <c r="O1168" s="85"/>
      <c r="P1168" s="85"/>
      <c r="Q1168" s="85"/>
      <c r="R1168" s="85"/>
      <c r="S1168" s="85"/>
      <c r="T1168" s="86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T1168" s="18" t="s">
        <v>155</v>
      </c>
      <c r="AU1168" s="18" t="s">
        <v>86</v>
      </c>
    </row>
    <row r="1169" spans="1:65" s="2" customFormat="1" ht="16.5" customHeight="1">
      <c r="A1169" s="39"/>
      <c r="B1169" s="40"/>
      <c r="C1169" s="249" t="s">
        <v>2274</v>
      </c>
      <c r="D1169" s="249" t="s">
        <v>252</v>
      </c>
      <c r="E1169" s="250" t="s">
        <v>2275</v>
      </c>
      <c r="F1169" s="251" t="s">
        <v>2276</v>
      </c>
      <c r="G1169" s="252" t="s">
        <v>232</v>
      </c>
      <c r="H1169" s="253">
        <v>1</v>
      </c>
      <c r="I1169" s="254"/>
      <c r="J1169" s="255">
        <f>ROUND(I1169*H1169,2)</f>
        <v>0</v>
      </c>
      <c r="K1169" s="251" t="s">
        <v>37</v>
      </c>
      <c r="L1169" s="256"/>
      <c r="M1169" s="257" t="s">
        <v>37</v>
      </c>
      <c r="N1169" s="258" t="s">
        <v>50</v>
      </c>
      <c r="O1169" s="85"/>
      <c r="P1169" s="214">
        <f>O1169*H1169</f>
        <v>0</v>
      </c>
      <c r="Q1169" s="214">
        <v>0</v>
      </c>
      <c r="R1169" s="214">
        <f>Q1169*H1169</f>
        <v>0</v>
      </c>
      <c r="S1169" s="214">
        <v>0</v>
      </c>
      <c r="T1169" s="215">
        <f>S1169*H1169</f>
        <v>0</v>
      </c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R1169" s="216" t="s">
        <v>164</v>
      </c>
      <c r="AT1169" s="216" t="s">
        <v>252</v>
      </c>
      <c r="AU1169" s="216" t="s">
        <v>86</v>
      </c>
      <c r="AY1169" s="18" t="s">
        <v>149</v>
      </c>
      <c r="BE1169" s="217">
        <f>IF(N1169="základní",J1169,0)</f>
        <v>0</v>
      </c>
      <c r="BF1169" s="217">
        <f>IF(N1169="snížená",J1169,0)</f>
        <v>0</v>
      </c>
      <c r="BG1169" s="217">
        <f>IF(N1169="zákl. přenesená",J1169,0)</f>
        <v>0</v>
      </c>
      <c r="BH1169" s="217">
        <f>IF(N1169="sníž. přenesená",J1169,0)</f>
        <v>0</v>
      </c>
      <c r="BI1169" s="217">
        <f>IF(N1169="nulová",J1169,0)</f>
        <v>0</v>
      </c>
      <c r="BJ1169" s="18" t="s">
        <v>148</v>
      </c>
      <c r="BK1169" s="217">
        <f>ROUND(I1169*H1169,2)</f>
        <v>0</v>
      </c>
      <c r="BL1169" s="18" t="s">
        <v>148</v>
      </c>
      <c r="BM1169" s="216" t="s">
        <v>2277</v>
      </c>
    </row>
    <row r="1170" spans="1:47" s="2" customFormat="1" ht="12">
      <c r="A1170" s="39"/>
      <c r="B1170" s="40"/>
      <c r="C1170" s="41"/>
      <c r="D1170" s="218" t="s">
        <v>155</v>
      </c>
      <c r="E1170" s="41"/>
      <c r="F1170" s="219" t="s">
        <v>2276</v>
      </c>
      <c r="G1170" s="41"/>
      <c r="H1170" s="41"/>
      <c r="I1170" s="220"/>
      <c r="J1170" s="41"/>
      <c r="K1170" s="41"/>
      <c r="L1170" s="45"/>
      <c r="M1170" s="221"/>
      <c r="N1170" s="222"/>
      <c r="O1170" s="85"/>
      <c r="P1170" s="85"/>
      <c r="Q1170" s="85"/>
      <c r="R1170" s="85"/>
      <c r="S1170" s="85"/>
      <c r="T1170" s="86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T1170" s="18" t="s">
        <v>155</v>
      </c>
      <c r="AU1170" s="18" t="s">
        <v>86</v>
      </c>
    </row>
    <row r="1171" spans="1:65" s="2" customFormat="1" ht="12">
      <c r="A1171" s="39"/>
      <c r="B1171" s="40"/>
      <c r="C1171" s="249" t="s">
        <v>1599</v>
      </c>
      <c r="D1171" s="249" t="s">
        <v>252</v>
      </c>
      <c r="E1171" s="250" t="s">
        <v>2278</v>
      </c>
      <c r="F1171" s="251" t="s">
        <v>2279</v>
      </c>
      <c r="G1171" s="252" t="s">
        <v>232</v>
      </c>
      <c r="H1171" s="253">
        <v>1</v>
      </c>
      <c r="I1171" s="254"/>
      <c r="J1171" s="255">
        <f>ROUND(I1171*H1171,2)</f>
        <v>0</v>
      </c>
      <c r="K1171" s="251" t="s">
        <v>37</v>
      </c>
      <c r="L1171" s="256"/>
      <c r="M1171" s="257" t="s">
        <v>37</v>
      </c>
      <c r="N1171" s="258" t="s">
        <v>50</v>
      </c>
      <c r="O1171" s="85"/>
      <c r="P1171" s="214">
        <f>O1171*H1171</f>
        <v>0</v>
      </c>
      <c r="Q1171" s="214">
        <v>0</v>
      </c>
      <c r="R1171" s="214">
        <f>Q1171*H1171</f>
        <v>0</v>
      </c>
      <c r="S1171" s="214">
        <v>0</v>
      </c>
      <c r="T1171" s="215">
        <f>S1171*H1171</f>
        <v>0</v>
      </c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R1171" s="216" t="s">
        <v>164</v>
      </c>
      <c r="AT1171" s="216" t="s">
        <v>252</v>
      </c>
      <c r="AU1171" s="216" t="s">
        <v>86</v>
      </c>
      <c r="AY1171" s="18" t="s">
        <v>149</v>
      </c>
      <c r="BE1171" s="217">
        <f>IF(N1171="základní",J1171,0)</f>
        <v>0</v>
      </c>
      <c r="BF1171" s="217">
        <f>IF(N1171="snížená",J1171,0)</f>
        <v>0</v>
      </c>
      <c r="BG1171" s="217">
        <f>IF(N1171="zákl. přenesená",J1171,0)</f>
        <v>0</v>
      </c>
      <c r="BH1171" s="217">
        <f>IF(N1171="sníž. přenesená",J1171,0)</f>
        <v>0</v>
      </c>
      <c r="BI1171" s="217">
        <f>IF(N1171="nulová",J1171,0)</f>
        <v>0</v>
      </c>
      <c r="BJ1171" s="18" t="s">
        <v>148</v>
      </c>
      <c r="BK1171" s="217">
        <f>ROUND(I1171*H1171,2)</f>
        <v>0</v>
      </c>
      <c r="BL1171" s="18" t="s">
        <v>148</v>
      </c>
      <c r="BM1171" s="216" t="s">
        <v>2280</v>
      </c>
    </row>
    <row r="1172" spans="1:47" s="2" customFormat="1" ht="12">
      <c r="A1172" s="39"/>
      <c r="B1172" s="40"/>
      <c r="C1172" s="41"/>
      <c r="D1172" s="218" t="s">
        <v>155</v>
      </c>
      <c r="E1172" s="41"/>
      <c r="F1172" s="219" t="s">
        <v>2279</v>
      </c>
      <c r="G1172" s="41"/>
      <c r="H1172" s="41"/>
      <c r="I1172" s="220"/>
      <c r="J1172" s="41"/>
      <c r="K1172" s="41"/>
      <c r="L1172" s="45"/>
      <c r="M1172" s="221"/>
      <c r="N1172" s="222"/>
      <c r="O1172" s="85"/>
      <c r="P1172" s="85"/>
      <c r="Q1172" s="85"/>
      <c r="R1172" s="85"/>
      <c r="S1172" s="85"/>
      <c r="T1172" s="86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T1172" s="18" t="s">
        <v>155</v>
      </c>
      <c r="AU1172" s="18" t="s">
        <v>86</v>
      </c>
    </row>
    <row r="1173" spans="1:65" s="2" customFormat="1" ht="12">
      <c r="A1173" s="39"/>
      <c r="B1173" s="40"/>
      <c r="C1173" s="249" t="s">
        <v>2281</v>
      </c>
      <c r="D1173" s="249" t="s">
        <v>252</v>
      </c>
      <c r="E1173" s="250" t="s">
        <v>2282</v>
      </c>
      <c r="F1173" s="251" t="s">
        <v>2283</v>
      </c>
      <c r="G1173" s="252" t="s">
        <v>232</v>
      </c>
      <c r="H1173" s="253">
        <v>12</v>
      </c>
      <c r="I1173" s="254"/>
      <c r="J1173" s="255">
        <f>ROUND(I1173*H1173,2)</f>
        <v>0</v>
      </c>
      <c r="K1173" s="251" t="s">
        <v>37</v>
      </c>
      <c r="L1173" s="256"/>
      <c r="M1173" s="257" t="s">
        <v>37</v>
      </c>
      <c r="N1173" s="258" t="s">
        <v>50</v>
      </c>
      <c r="O1173" s="85"/>
      <c r="P1173" s="214">
        <f>O1173*H1173</f>
        <v>0</v>
      </c>
      <c r="Q1173" s="214">
        <v>0</v>
      </c>
      <c r="R1173" s="214">
        <f>Q1173*H1173</f>
        <v>0</v>
      </c>
      <c r="S1173" s="214">
        <v>0</v>
      </c>
      <c r="T1173" s="215">
        <f>S1173*H1173</f>
        <v>0</v>
      </c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  <c r="AR1173" s="216" t="s">
        <v>164</v>
      </c>
      <c r="AT1173" s="216" t="s">
        <v>252</v>
      </c>
      <c r="AU1173" s="216" t="s">
        <v>86</v>
      </c>
      <c r="AY1173" s="18" t="s">
        <v>149</v>
      </c>
      <c r="BE1173" s="217">
        <f>IF(N1173="základní",J1173,0)</f>
        <v>0</v>
      </c>
      <c r="BF1173" s="217">
        <f>IF(N1173="snížená",J1173,0)</f>
        <v>0</v>
      </c>
      <c r="BG1173" s="217">
        <f>IF(N1173="zákl. přenesená",J1173,0)</f>
        <v>0</v>
      </c>
      <c r="BH1173" s="217">
        <f>IF(N1173="sníž. přenesená",J1173,0)</f>
        <v>0</v>
      </c>
      <c r="BI1173" s="217">
        <f>IF(N1173="nulová",J1173,0)</f>
        <v>0</v>
      </c>
      <c r="BJ1173" s="18" t="s">
        <v>148</v>
      </c>
      <c r="BK1173" s="217">
        <f>ROUND(I1173*H1173,2)</f>
        <v>0</v>
      </c>
      <c r="BL1173" s="18" t="s">
        <v>148</v>
      </c>
      <c r="BM1173" s="216" t="s">
        <v>2284</v>
      </c>
    </row>
    <row r="1174" spans="1:47" s="2" customFormat="1" ht="12">
      <c r="A1174" s="39"/>
      <c r="B1174" s="40"/>
      <c r="C1174" s="41"/>
      <c r="D1174" s="218" t="s">
        <v>155</v>
      </c>
      <c r="E1174" s="41"/>
      <c r="F1174" s="219" t="s">
        <v>2283</v>
      </c>
      <c r="G1174" s="41"/>
      <c r="H1174" s="41"/>
      <c r="I1174" s="220"/>
      <c r="J1174" s="41"/>
      <c r="K1174" s="41"/>
      <c r="L1174" s="45"/>
      <c r="M1174" s="221"/>
      <c r="N1174" s="222"/>
      <c r="O1174" s="85"/>
      <c r="P1174" s="85"/>
      <c r="Q1174" s="85"/>
      <c r="R1174" s="85"/>
      <c r="S1174" s="85"/>
      <c r="T1174" s="86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T1174" s="18" t="s">
        <v>155</v>
      </c>
      <c r="AU1174" s="18" t="s">
        <v>86</v>
      </c>
    </row>
    <row r="1175" spans="1:65" s="2" customFormat="1" ht="16.5" customHeight="1">
      <c r="A1175" s="39"/>
      <c r="B1175" s="40"/>
      <c r="C1175" s="249" t="s">
        <v>1602</v>
      </c>
      <c r="D1175" s="249" t="s">
        <v>252</v>
      </c>
      <c r="E1175" s="250" t="s">
        <v>2285</v>
      </c>
      <c r="F1175" s="251" t="s">
        <v>2286</v>
      </c>
      <c r="G1175" s="252" t="s">
        <v>232</v>
      </c>
      <c r="H1175" s="253">
        <v>1</v>
      </c>
      <c r="I1175" s="254"/>
      <c r="J1175" s="255">
        <f>ROUND(I1175*H1175,2)</f>
        <v>0</v>
      </c>
      <c r="K1175" s="251" t="s">
        <v>37</v>
      </c>
      <c r="L1175" s="256"/>
      <c r="M1175" s="257" t="s">
        <v>37</v>
      </c>
      <c r="N1175" s="258" t="s">
        <v>50</v>
      </c>
      <c r="O1175" s="85"/>
      <c r="P1175" s="214">
        <f>O1175*H1175</f>
        <v>0</v>
      </c>
      <c r="Q1175" s="214">
        <v>0</v>
      </c>
      <c r="R1175" s="214">
        <f>Q1175*H1175</f>
        <v>0</v>
      </c>
      <c r="S1175" s="214">
        <v>0</v>
      </c>
      <c r="T1175" s="215">
        <f>S1175*H1175</f>
        <v>0</v>
      </c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R1175" s="216" t="s">
        <v>164</v>
      </c>
      <c r="AT1175" s="216" t="s">
        <v>252</v>
      </c>
      <c r="AU1175" s="216" t="s">
        <v>86</v>
      </c>
      <c r="AY1175" s="18" t="s">
        <v>149</v>
      </c>
      <c r="BE1175" s="217">
        <f>IF(N1175="základní",J1175,0)</f>
        <v>0</v>
      </c>
      <c r="BF1175" s="217">
        <f>IF(N1175="snížená",J1175,0)</f>
        <v>0</v>
      </c>
      <c r="BG1175" s="217">
        <f>IF(N1175="zákl. přenesená",J1175,0)</f>
        <v>0</v>
      </c>
      <c r="BH1175" s="217">
        <f>IF(N1175="sníž. přenesená",J1175,0)</f>
        <v>0</v>
      </c>
      <c r="BI1175" s="217">
        <f>IF(N1175="nulová",J1175,0)</f>
        <v>0</v>
      </c>
      <c r="BJ1175" s="18" t="s">
        <v>148</v>
      </c>
      <c r="BK1175" s="217">
        <f>ROUND(I1175*H1175,2)</f>
        <v>0</v>
      </c>
      <c r="BL1175" s="18" t="s">
        <v>148</v>
      </c>
      <c r="BM1175" s="216" t="s">
        <v>2287</v>
      </c>
    </row>
    <row r="1176" spans="1:47" s="2" customFormat="1" ht="12">
      <c r="A1176" s="39"/>
      <c r="B1176" s="40"/>
      <c r="C1176" s="41"/>
      <c r="D1176" s="218" t="s">
        <v>155</v>
      </c>
      <c r="E1176" s="41"/>
      <c r="F1176" s="219" t="s">
        <v>2286</v>
      </c>
      <c r="G1176" s="41"/>
      <c r="H1176" s="41"/>
      <c r="I1176" s="220"/>
      <c r="J1176" s="41"/>
      <c r="K1176" s="41"/>
      <c r="L1176" s="45"/>
      <c r="M1176" s="221"/>
      <c r="N1176" s="222"/>
      <c r="O1176" s="85"/>
      <c r="P1176" s="85"/>
      <c r="Q1176" s="85"/>
      <c r="R1176" s="85"/>
      <c r="S1176" s="85"/>
      <c r="T1176" s="86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T1176" s="18" t="s">
        <v>155</v>
      </c>
      <c r="AU1176" s="18" t="s">
        <v>86</v>
      </c>
    </row>
    <row r="1177" spans="1:65" s="2" customFormat="1" ht="16.5" customHeight="1">
      <c r="A1177" s="39"/>
      <c r="B1177" s="40"/>
      <c r="C1177" s="249" t="s">
        <v>2288</v>
      </c>
      <c r="D1177" s="249" t="s">
        <v>252</v>
      </c>
      <c r="E1177" s="250" t="s">
        <v>2289</v>
      </c>
      <c r="F1177" s="251" t="s">
        <v>2290</v>
      </c>
      <c r="G1177" s="252" t="s">
        <v>232</v>
      </c>
      <c r="H1177" s="253">
        <v>1</v>
      </c>
      <c r="I1177" s="254"/>
      <c r="J1177" s="255">
        <f>ROUND(I1177*H1177,2)</f>
        <v>0</v>
      </c>
      <c r="K1177" s="251" t="s">
        <v>37</v>
      </c>
      <c r="L1177" s="256"/>
      <c r="M1177" s="257" t="s">
        <v>37</v>
      </c>
      <c r="N1177" s="258" t="s">
        <v>50</v>
      </c>
      <c r="O1177" s="85"/>
      <c r="P1177" s="214">
        <f>O1177*H1177</f>
        <v>0</v>
      </c>
      <c r="Q1177" s="214">
        <v>0</v>
      </c>
      <c r="R1177" s="214">
        <f>Q1177*H1177</f>
        <v>0</v>
      </c>
      <c r="S1177" s="214">
        <v>0</v>
      </c>
      <c r="T1177" s="215">
        <f>S1177*H1177</f>
        <v>0</v>
      </c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R1177" s="216" t="s">
        <v>164</v>
      </c>
      <c r="AT1177" s="216" t="s">
        <v>252</v>
      </c>
      <c r="AU1177" s="216" t="s">
        <v>86</v>
      </c>
      <c r="AY1177" s="18" t="s">
        <v>149</v>
      </c>
      <c r="BE1177" s="217">
        <f>IF(N1177="základní",J1177,0)</f>
        <v>0</v>
      </c>
      <c r="BF1177" s="217">
        <f>IF(N1177="snížená",J1177,0)</f>
        <v>0</v>
      </c>
      <c r="BG1177" s="217">
        <f>IF(N1177="zákl. přenesená",J1177,0)</f>
        <v>0</v>
      </c>
      <c r="BH1177" s="217">
        <f>IF(N1177="sníž. přenesená",J1177,0)</f>
        <v>0</v>
      </c>
      <c r="BI1177" s="217">
        <f>IF(N1177="nulová",J1177,0)</f>
        <v>0</v>
      </c>
      <c r="BJ1177" s="18" t="s">
        <v>148</v>
      </c>
      <c r="BK1177" s="217">
        <f>ROUND(I1177*H1177,2)</f>
        <v>0</v>
      </c>
      <c r="BL1177" s="18" t="s">
        <v>148</v>
      </c>
      <c r="BM1177" s="216" t="s">
        <v>2291</v>
      </c>
    </row>
    <row r="1178" spans="1:47" s="2" customFormat="1" ht="12">
      <c r="A1178" s="39"/>
      <c r="B1178" s="40"/>
      <c r="C1178" s="41"/>
      <c r="D1178" s="218" t="s">
        <v>155</v>
      </c>
      <c r="E1178" s="41"/>
      <c r="F1178" s="219" t="s">
        <v>2290</v>
      </c>
      <c r="G1178" s="41"/>
      <c r="H1178" s="41"/>
      <c r="I1178" s="220"/>
      <c r="J1178" s="41"/>
      <c r="K1178" s="41"/>
      <c r="L1178" s="45"/>
      <c r="M1178" s="221"/>
      <c r="N1178" s="222"/>
      <c r="O1178" s="85"/>
      <c r="P1178" s="85"/>
      <c r="Q1178" s="85"/>
      <c r="R1178" s="85"/>
      <c r="S1178" s="85"/>
      <c r="T1178" s="86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T1178" s="18" t="s">
        <v>155</v>
      </c>
      <c r="AU1178" s="18" t="s">
        <v>86</v>
      </c>
    </row>
    <row r="1179" spans="1:65" s="2" customFormat="1" ht="16.5" customHeight="1">
      <c r="A1179" s="39"/>
      <c r="B1179" s="40"/>
      <c r="C1179" s="249" t="s">
        <v>1606</v>
      </c>
      <c r="D1179" s="249" t="s">
        <v>252</v>
      </c>
      <c r="E1179" s="250" t="s">
        <v>2292</v>
      </c>
      <c r="F1179" s="251" t="s">
        <v>2293</v>
      </c>
      <c r="G1179" s="252" t="s">
        <v>232</v>
      </c>
      <c r="H1179" s="253">
        <v>1</v>
      </c>
      <c r="I1179" s="254"/>
      <c r="J1179" s="255">
        <f>ROUND(I1179*H1179,2)</f>
        <v>0</v>
      </c>
      <c r="K1179" s="251" t="s">
        <v>37</v>
      </c>
      <c r="L1179" s="256"/>
      <c r="M1179" s="257" t="s">
        <v>37</v>
      </c>
      <c r="N1179" s="258" t="s">
        <v>50</v>
      </c>
      <c r="O1179" s="85"/>
      <c r="P1179" s="214">
        <f>O1179*H1179</f>
        <v>0</v>
      </c>
      <c r="Q1179" s="214">
        <v>0</v>
      </c>
      <c r="R1179" s="214">
        <f>Q1179*H1179</f>
        <v>0</v>
      </c>
      <c r="S1179" s="214">
        <v>0</v>
      </c>
      <c r="T1179" s="215">
        <f>S1179*H1179</f>
        <v>0</v>
      </c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R1179" s="216" t="s">
        <v>164</v>
      </c>
      <c r="AT1179" s="216" t="s">
        <v>252</v>
      </c>
      <c r="AU1179" s="216" t="s">
        <v>86</v>
      </c>
      <c r="AY1179" s="18" t="s">
        <v>149</v>
      </c>
      <c r="BE1179" s="217">
        <f>IF(N1179="základní",J1179,0)</f>
        <v>0</v>
      </c>
      <c r="BF1179" s="217">
        <f>IF(N1179="snížená",J1179,0)</f>
        <v>0</v>
      </c>
      <c r="BG1179" s="217">
        <f>IF(N1179="zákl. přenesená",J1179,0)</f>
        <v>0</v>
      </c>
      <c r="BH1179" s="217">
        <f>IF(N1179="sníž. přenesená",J1179,0)</f>
        <v>0</v>
      </c>
      <c r="BI1179" s="217">
        <f>IF(N1179="nulová",J1179,0)</f>
        <v>0</v>
      </c>
      <c r="BJ1179" s="18" t="s">
        <v>148</v>
      </c>
      <c r="BK1179" s="217">
        <f>ROUND(I1179*H1179,2)</f>
        <v>0</v>
      </c>
      <c r="BL1179" s="18" t="s">
        <v>148</v>
      </c>
      <c r="BM1179" s="216" t="s">
        <v>2294</v>
      </c>
    </row>
    <row r="1180" spans="1:47" s="2" customFormat="1" ht="12">
      <c r="A1180" s="39"/>
      <c r="B1180" s="40"/>
      <c r="C1180" s="41"/>
      <c r="D1180" s="218" t="s">
        <v>155</v>
      </c>
      <c r="E1180" s="41"/>
      <c r="F1180" s="219" t="s">
        <v>2293</v>
      </c>
      <c r="G1180" s="41"/>
      <c r="H1180" s="41"/>
      <c r="I1180" s="220"/>
      <c r="J1180" s="41"/>
      <c r="K1180" s="41"/>
      <c r="L1180" s="45"/>
      <c r="M1180" s="221"/>
      <c r="N1180" s="222"/>
      <c r="O1180" s="85"/>
      <c r="P1180" s="85"/>
      <c r="Q1180" s="85"/>
      <c r="R1180" s="85"/>
      <c r="S1180" s="85"/>
      <c r="T1180" s="86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T1180" s="18" t="s">
        <v>155</v>
      </c>
      <c r="AU1180" s="18" t="s">
        <v>86</v>
      </c>
    </row>
    <row r="1181" spans="1:65" s="2" customFormat="1" ht="16.5" customHeight="1">
      <c r="A1181" s="39"/>
      <c r="B1181" s="40"/>
      <c r="C1181" s="249" t="s">
        <v>2295</v>
      </c>
      <c r="D1181" s="249" t="s">
        <v>252</v>
      </c>
      <c r="E1181" s="250" t="s">
        <v>2296</v>
      </c>
      <c r="F1181" s="251" t="s">
        <v>2297</v>
      </c>
      <c r="G1181" s="252" t="s">
        <v>232</v>
      </c>
      <c r="H1181" s="253">
        <v>1</v>
      </c>
      <c r="I1181" s="254"/>
      <c r="J1181" s="255">
        <f>ROUND(I1181*H1181,2)</f>
        <v>0</v>
      </c>
      <c r="K1181" s="251" t="s">
        <v>37</v>
      </c>
      <c r="L1181" s="256"/>
      <c r="M1181" s="257" t="s">
        <v>37</v>
      </c>
      <c r="N1181" s="258" t="s">
        <v>50</v>
      </c>
      <c r="O1181" s="85"/>
      <c r="P1181" s="214">
        <f>O1181*H1181</f>
        <v>0</v>
      </c>
      <c r="Q1181" s="214">
        <v>0</v>
      </c>
      <c r="R1181" s="214">
        <f>Q1181*H1181</f>
        <v>0</v>
      </c>
      <c r="S1181" s="214">
        <v>0</v>
      </c>
      <c r="T1181" s="215">
        <f>S1181*H1181</f>
        <v>0</v>
      </c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R1181" s="216" t="s">
        <v>164</v>
      </c>
      <c r="AT1181" s="216" t="s">
        <v>252</v>
      </c>
      <c r="AU1181" s="216" t="s">
        <v>86</v>
      </c>
      <c r="AY1181" s="18" t="s">
        <v>149</v>
      </c>
      <c r="BE1181" s="217">
        <f>IF(N1181="základní",J1181,0)</f>
        <v>0</v>
      </c>
      <c r="BF1181" s="217">
        <f>IF(N1181="snížená",J1181,0)</f>
        <v>0</v>
      </c>
      <c r="BG1181" s="217">
        <f>IF(N1181="zákl. přenesená",J1181,0)</f>
        <v>0</v>
      </c>
      <c r="BH1181" s="217">
        <f>IF(N1181="sníž. přenesená",J1181,0)</f>
        <v>0</v>
      </c>
      <c r="BI1181" s="217">
        <f>IF(N1181="nulová",J1181,0)</f>
        <v>0</v>
      </c>
      <c r="BJ1181" s="18" t="s">
        <v>148</v>
      </c>
      <c r="BK1181" s="217">
        <f>ROUND(I1181*H1181,2)</f>
        <v>0</v>
      </c>
      <c r="BL1181" s="18" t="s">
        <v>148</v>
      </c>
      <c r="BM1181" s="216" t="s">
        <v>2298</v>
      </c>
    </row>
    <row r="1182" spans="1:47" s="2" customFormat="1" ht="12">
      <c r="A1182" s="39"/>
      <c r="B1182" s="40"/>
      <c r="C1182" s="41"/>
      <c r="D1182" s="218" t="s">
        <v>155</v>
      </c>
      <c r="E1182" s="41"/>
      <c r="F1182" s="219" t="s">
        <v>2297</v>
      </c>
      <c r="G1182" s="41"/>
      <c r="H1182" s="41"/>
      <c r="I1182" s="220"/>
      <c r="J1182" s="41"/>
      <c r="K1182" s="41"/>
      <c r="L1182" s="45"/>
      <c r="M1182" s="221"/>
      <c r="N1182" s="222"/>
      <c r="O1182" s="85"/>
      <c r="P1182" s="85"/>
      <c r="Q1182" s="85"/>
      <c r="R1182" s="85"/>
      <c r="S1182" s="85"/>
      <c r="T1182" s="86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T1182" s="18" t="s">
        <v>155</v>
      </c>
      <c r="AU1182" s="18" t="s">
        <v>86</v>
      </c>
    </row>
    <row r="1183" spans="1:65" s="2" customFormat="1" ht="16.5" customHeight="1">
      <c r="A1183" s="39"/>
      <c r="B1183" s="40"/>
      <c r="C1183" s="249" t="s">
        <v>1609</v>
      </c>
      <c r="D1183" s="249" t="s">
        <v>252</v>
      </c>
      <c r="E1183" s="250" t="s">
        <v>2299</v>
      </c>
      <c r="F1183" s="251" t="s">
        <v>2300</v>
      </c>
      <c r="G1183" s="252" t="s">
        <v>232</v>
      </c>
      <c r="H1183" s="253">
        <v>1</v>
      </c>
      <c r="I1183" s="254"/>
      <c r="J1183" s="255">
        <f>ROUND(I1183*H1183,2)</f>
        <v>0</v>
      </c>
      <c r="K1183" s="251" t="s">
        <v>37</v>
      </c>
      <c r="L1183" s="256"/>
      <c r="M1183" s="257" t="s">
        <v>37</v>
      </c>
      <c r="N1183" s="258" t="s">
        <v>50</v>
      </c>
      <c r="O1183" s="85"/>
      <c r="P1183" s="214">
        <f>O1183*H1183</f>
        <v>0</v>
      </c>
      <c r="Q1183" s="214">
        <v>0</v>
      </c>
      <c r="R1183" s="214">
        <f>Q1183*H1183</f>
        <v>0</v>
      </c>
      <c r="S1183" s="214">
        <v>0</v>
      </c>
      <c r="T1183" s="215">
        <f>S1183*H1183</f>
        <v>0</v>
      </c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R1183" s="216" t="s">
        <v>164</v>
      </c>
      <c r="AT1183" s="216" t="s">
        <v>252</v>
      </c>
      <c r="AU1183" s="216" t="s">
        <v>86</v>
      </c>
      <c r="AY1183" s="18" t="s">
        <v>149</v>
      </c>
      <c r="BE1183" s="217">
        <f>IF(N1183="základní",J1183,0)</f>
        <v>0</v>
      </c>
      <c r="BF1183" s="217">
        <f>IF(N1183="snížená",J1183,0)</f>
        <v>0</v>
      </c>
      <c r="BG1183" s="217">
        <f>IF(N1183="zákl. přenesená",J1183,0)</f>
        <v>0</v>
      </c>
      <c r="BH1183" s="217">
        <f>IF(N1183="sníž. přenesená",J1183,0)</f>
        <v>0</v>
      </c>
      <c r="BI1183" s="217">
        <f>IF(N1183="nulová",J1183,0)</f>
        <v>0</v>
      </c>
      <c r="BJ1183" s="18" t="s">
        <v>148</v>
      </c>
      <c r="BK1183" s="217">
        <f>ROUND(I1183*H1183,2)</f>
        <v>0</v>
      </c>
      <c r="BL1183" s="18" t="s">
        <v>148</v>
      </c>
      <c r="BM1183" s="216" t="s">
        <v>2301</v>
      </c>
    </row>
    <row r="1184" spans="1:47" s="2" customFormat="1" ht="12">
      <c r="A1184" s="39"/>
      <c r="B1184" s="40"/>
      <c r="C1184" s="41"/>
      <c r="D1184" s="218" t="s">
        <v>155</v>
      </c>
      <c r="E1184" s="41"/>
      <c r="F1184" s="219" t="s">
        <v>2300</v>
      </c>
      <c r="G1184" s="41"/>
      <c r="H1184" s="41"/>
      <c r="I1184" s="220"/>
      <c r="J1184" s="41"/>
      <c r="K1184" s="41"/>
      <c r="L1184" s="45"/>
      <c r="M1184" s="221"/>
      <c r="N1184" s="222"/>
      <c r="O1184" s="85"/>
      <c r="P1184" s="85"/>
      <c r="Q1184" s="85"/>
      <c r="R1184" s="85"/>
      <c r="S1184" s="85"/>
      <c r="T1184" s="86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T1184" s="18" t="s">
        <v>155</v>
      </c>
      <c r="AU1184" s="18" t="s">
        <v>86</v>
      </c>
    </row>
    <row r="1185" spans="1:65" s="2" customFormat="1" ht="16.5" customHeight="1">
      <c r="A1185" s="39"/>
      <c r="B1185" s="40"/>
      <c r="C1185" s="249" t="s">
        <v>2302</v>
      </c>
      <c r="D1185" s="249" t="s">
        <v>252</v>
      </c>
      <c r="E1185" s="250" t="s">
        <v>2303</v>
      </c>
      <c r="F1185" s="251" t="s">
        <v>2304</v>
      </c>
      <c r="G1185" s="252" t="s">
        <v>232</v>
      </c>
      <c r="H1185" s="253">
        <v>1</v>
      </c>
      <c r="I1185" s="254"/>
      <c r="J1185" s="255">
        <f>ROUND(I1185*H1185,2)</f>
        <v>0</v>
      </c>
      <c r="K1185" s="251" t="s">
        <v>37</v>
      </c>
      <c r="L1185" s="256"/>
      <c r="M1185" s="257" t="s">
        <v>37</v>
      </c>
      <c r="N1185" s="258" t="s">
        <v>50</v>
      </c>
      <c r="O1185" s="85"/>
      <c r="P1185" s="214">
        <f>O1185*H1185</f>
        <v>0</v>
      </c>
      <c r="Q1185" s="214">
        <v>0</v>
      </c>
      <c r="R1185" s="214">
        <f>Q1185*H1185</f>
        <v>0</v>
      </c>
      <c r="S1185" s="214">
        <v>0</v>
      </c>
      <c r="T1185" s="215">
        <f>S1185*H1185</f>
        <v>0</v>
      </c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R1185" s="216" t="s">
        <v>164</v>
      </c>
      <c r="AT1185" s="216" t="s">
        <v>252</v>
      </c>
      <c r="AU1185" s="216" t="s">
        <v>86</v>
      </c>
      <c r="AY1185" s="18" t="s">
        <v>149</v>
      </c>
      <c r="BE1185" s="217">
        <f>IF(N1185="základní",J1185,0)</f>
        <v>0</v>
      </c>
      <c r="BF1185" s="217">
        <f>IF(N1185="snížená",J1185,0)</f>
        <v>0</v>
      </c>
      <c r="BG1185" s="217">
        <f>IF(N1185="zákl. přenesená",J1185,0)</f>
        <v>0</v>
      </c>
      <c r="BH1185" s="217">
        <f>IF(N1185="sníž. přenesená",J1185,0)</f>
        <v>0</v>
      </c>
      <c r="BI1185" s="217">
        <f>IF(N1185="nulová",J1185,0)</f>
        <v>0</v>
      </c>
      <c r="BJ1185" s="18" t="s">
        <v>148</v>
      </c>
      <c r="BK1185" s="217">
        <f>ROUND(I1185*H1185,2)</f>
        <v>0</v>
      </c>
      <c r="BL1185" s="18" t="s">
        <v>148</v>
      </c>
      <c r="BM1185" s="216" t="s">
        <v>2305</v>
      </c>
    </row>
    <row r="1186" spans="1:47" s="2" customFormat="1" ht="12">
      <c r="A1186" s="39"/>
      <c r="B1186" s="40"/>
      <c r="C1186" s="41"/>
      <c r="D1186" s="218" t="s">
        <v>155</v>
      </c>
      <c r="E1186" s="41"/>
      <c r="F1186" s="219" t="s">
        <v>2304</v>
      </c>
      <c r="G1186" s="41"/>
      <c r="H1186" s="41"/>
      <c r="I1186" s="220"/>
      <c r="J1186" s="41"/>
      <c r="K1186" s="41"/>
      <c r="L1186" s="45"/>
      <c r="M1186" s="221"/>
      <c r="N1186" s="222"/>
      <c r="O1186" s="85"/>
      <c r="P1186" s="85"/>
      <c r="Q1186" s="85"/>
      <c r="R1186" s="85"/>
      <c r="S1186" s="85"/>
      <c r="T1186" s="86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T1186" s="18" t="s">
        <v>155</v>
      </c>
      <c r="AU1186" s="18" t="s">
        <v>86</v>
      </c>
    </row>
    <row r="1187" spans="1:65" s="2" customFormat="1" ht="16.5" customHeight="1">
      <c r="A1187" s="39"/>
      <c r="B1187" s="40"/>
      <c r="C1187" s="249" t="s">
        <v>1613</v>
      </c>
      <c r="D1187" s="249" t="s">
        <v>252</v>
      </c>
      <c r="E1187" s="250" t="s">
        <v>2306</v>
      </c>
      <c r="F1187" s="251" t="s">
        <v>2307</v>
      </c>
      <c r="G1187" s="252" t="s">
        <v>232</v>
      </c>
      <c r="H1187" s="253">
        <v>5</v>
      </c>
      <c r="I1187" s="254"/>
      <c r="J1187" s="255">
        <f>ROUND(I1187*H1187,2)</f>
        <v>0</v>
      </c>
      <c r="K1187" s="251" t="s">
        <v>37</v>
      </c>
      <c r="L1187" s="256"/>
      <c r="M1187" s="257" t="s">
        <v>37</v>
      </c>
      <c r="N1187" s="258" t="s">
        <v>50</v>
      </c>
      <c r="O1187" s="85"/>
      <c r="P1187" s="214">
        <f>O1187*H1187</f>
        <v>0</v>
      </c>
      <c r="Q1187" s="214">
        <v>0</v>
      </c>
      <c r="R1187" s="214">
        <f>Q1187*H1187</f>
        <v>0</v>
      </c>
      <c r="S1187" s="214">
        <v>0</v>
      </c>
      <c r="T1187" s="215">
        <f>S1187*H1187</f>
        <v>0</v>
      </c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R1187" s="216" t="s">
        <v>164</v>
      </c>
      <c r="AT1187" s="216" t="s">
        <v>252</v>
      </c>
      <c r="AU1187" s="216" t="s">
        <v>86</v>
      </c>
      <c r="AY1187" s="18" t="s">
        <v>149</v>
      </c>
      <c r="BE1187" s="217">
        <f>IF(N1187="základní",J1187,0)</f>
        <v>0</v>
      </c>
      <c r="BF1187" s="217">
        <f>IF(N1187="snížená",J1187,0)</f>
        <v>0</v>
      </c>
      <c r="BG1187" s="217">
        <f>IF(N1187="zákl. přenesená",J1187,0)</f>
        <v>0</v>
      </c>
      <c r="BH1187" s="217">
        <f>IF(N1187="sníž. přenesená",J1187,0)</f>
        <v>0</v>
      </c>
      <c r="BI1187" s="217">
        <f>IF(N1187="nulová",J1187,0)</f>
        <v>0</v>
      </c>
      <c r="BJ1187" s="18" t="s">
        <v>148</v>
      </c>
      <c r="BK1187" s="217">
        <f>ROUND(I1187*H1187,2)</f>
        <v>0</v>
      </c>
      <c r="BL1187" s="18" t="s">
        <v>148</v>
      </c>
      <c r="BM1187" s="216" t="s">
        <v>2308</v>
      </c>
    </row>
    <row r="1188" spans="1:47" s="2" customFormat="1" ht="12">
      <c r="A1188" s="39"/>
      <c r="B1188" s="40"/>
      <c r="C1188" s="41"/>
      <c r="D1188" s="218" t="s">
        <v>155</v>
      </c>
      <c r="E1188" s="41"/>
      <c r="F1188" s="219" t="s">
        <v>2307</v>
      </c>
      <c r="G1188" s="41"/>
      <c r="H1188" s="41"/>
      <c r="I1188" s="220"/>
      <c r="J1188" s="41"/>
      <c r="K1188" s="41"/>
      <c r="L1188" s="45"/>
      <c r="M1188" s="221"/>
      <c r="N1188" s="222"/>
      <c r="O1188" s="85"/>
      <c r="P1188" s="85"/>
      <c r="Q1188" s="85"/>
      <c r="R1188" s="85"/>
      <c r="S1188" s="85"/>
      <c r="T1188" s="86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T1188" s="18" t="s">
        <v>155</v>
      </c>
      <c r="AU1188" s="18" t="s">
        <v>86</v>
      </c>
    </row>
    <row r="1189" spans="1:65" s="2" customFormat="1" ht="16.5" customHeight="1">
      <c r="A1189" s="39"/>
      <c r="B1189" s="40"/>
      <c r="C1189" s="249" t="s">
        <v>2309</v>
      </c>
      <c r="D1189" s="249" t="s">
        <v>252</v>
      </c>
      <c r="E1189" s="250" t="s">
        <v>2310</v>
      </c>
      <c r="F1189" s="251" t="s">
        <v>2311</v>
      </c>
      <c r="G1189" s="252" t="s">
        <v>232</v>
      </c>
      <c r="H1189" s="253">
        <v>1</v>
      </c>
      <c r="I1189" s="254"/>
      <c r="J1189" s="255">
        <f>ROUND(I1189*H1189,2)</f>
        <v>0</v>
      </c>
      <c r="K1189" s="251" t="s">
        <v>37</v>
      </c>
      <c r="L1189" s="256"/>
      <c r="M1189" s="257" t="s">
        <v>37</v>
      </c>
      <c r="N1189" s="258" t="s">
        <v>50</v>
      </c>
      <c r="O1189" s="85"/>
      <c r="P1189" s="214">
        <f>O1189*H1189</f>
        <v>0</v>
      </c>
      <c r="Q1189" s="214">
        <v>0</v>
      </c>
      <c r="R1189" s="214">
        <f>Q1189*H1189</f>
        <v>0</v>
      </c>
      <c r="S1189" s="214">
        <v>0</v>
      </c>
      <c r="T1189" s="215">
        <f>S1189*H1189</f>
        <v>0</v>
      </c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R1189" s="216" t="s">
        <v>164</v>
      </c>
      <c r="AT1189" s="216" t="s">
        <v>252</v>
      </c>
      <c r="AU1189" s="216" t="s">
        <v>86</v>
      </c>
      <c r="AY1189" s="18" t="s">
        <v>149</v>
      </c>
      <c r="BE1189" s="217">
        <f>IF(N1189="základní",J1189,0)</f>
        <v>0</v>
      </c>
      <c r="BF1189" s="217">
        <f>IF(N1189="snížená",J1189,0)</f>
        <v>0</v>
      </c>
      <c r="BG1189" s="217">
        <f>IF(N1189="zákl. přenesená",J1189,0)</f>
        <v>0</v>
      </c>
      <c r="BH1189" s="217">
        <f>IF(N1189="sníž. přenesená",J1189,0)</f>
        <v>0</v>
      </c>
      <c r="BI1189" s="217">
        <f>IF(N1189="nulová",J1189,0)</f>
        <v>0</v>
      </c>
      <c r="BJ1189" s="18" t="s">
        <v>148</v>
      </c>
      <c r="BK1189" s="217">
        <f>ROUND(I1189*H1189,2)</f>
        <v>0</v>
      </c>
      <c r="BL1189" s="18" t="s">
        <v>148</v>
      </c>
      <c r="BM1189" s="216" t="s">
        <v>2312</v>
      </c>
    </row>
    <row r="1190" spans="1:47" s="2" customFormat="1" ht="12">
      <c r="A1190" s="39"/>
      <c r="B1190" s="40"/>
      <c r="C1190" s="41"/>
      <c r="D1190" s="218" t="s">
        <v>155</v>
      </c>
      <c r="E1190" s="41"/>
      <c r="F1190" s="219" t="s">
        <v>2311</v>
      </c>
      <c r="G1190" s="41"/>
      <c r="H1190" s="41"/>
      <c r="I1190" s="220"/>
      <c r="J1190" s="41"/>
      <c r="K1190" s="41"/>
      <c r="L1190" s="45"/>
      <c r="M1190" s="221"/>
      <c r="N1190" s="222"/>
      <c r="O1190" s="85"/>
      <c r="P1190" s="85"/>
      <c r="Q1190" s="85"/>
      <c r="R1190" s="85"/>
      <c r="S1190" s="85"/>
      <c r="T1190" s="86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T1190" s="18" t="s">
        <v>155</v>
      </c>
      <c r="AU1190" s="18" t="s">
        <v>86</v>
      </c>
    </row>
    <row r="1191" spans="1:65" s="2" customFormat="1" ht="16.5" customHeight="1">
      <c r="A1191" s="39"/>
      <c r="B1191" s="40"/>
      <c r="C1191" s="249" t="s">
        <v>1615</v>
      </c>
      <c r="D1191" s="249" t="s">
        <v>252</v>
      </c>
      <c r="E1191" s="250" t="s">
        <v>2313</v>
      </c>
      <c r="F1191" s="251" t="s">
        <v>2314</v>
      </c>
      <c r="G1191" s="252" t="s">
        <v>232</v>
      </c>
      <c r="H1191" s="253">
        <v>1</v>
      </c>
      <c r="I1191" s="254"/>
      <c r="J1191" s="255">
        <f>ROUND(I1191*H1191,2)</f>
        <v>0</v>
      </c>
      <c r="K1191" s="251" t="s">
        <v>37</v>
      </c>
      <c r="L1191" s="256"/>
      <c r="M1191" s="257" t="s">
        <v>37</v>
      </c>
      <c r="N1191" s="258" t="s">
        <v>50</v>
      </c>
      <c r="O1191" s="85"/>
      <c r="P1191" s="214">
        <f>O1191*H1191</f>
        <v>0</v>
      </c>
      <c r="Q1191" s="214">
        <v>0</v>
      </c>
      <c r="R1191" s="214">
        <f>Q1191*H1191</f>
        <v>0</v>
      </c>
      <c r="S1191" s="214">
        <v>0</v>
      </c>
      <c r="T1191" s="215">
        <f>S1191*H1191</f>
        <v>0</v>
      </c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R1191" s="216" t="s">
        <v>164</v>
      </c>
      <c r="AT1191" s="216" t="s">
        <v>252</v>
      </c>
      <c r="AU1191" s="216" t="s">
        <v>86</v>
      </c>
      <c r="AY1191" s="18" t="s">
        <v>149</v>
      </c>
      <c r="BE1191" s="217">
        <f>IF(N1191="základní",J1191,0)</f>
        <v>0</v>
      </c>
      <c r="BF1191" s="217">
        <f>IF(N1191="snížená",J1191,0)</f>
        <v>0</v>
      </c>
      <c r="BG1191" s="217">
        <f>IF(N1191="zákl. přenesená",J1191,0)</f>
        <v>0</v>
      </c>
      <c r="BH1191" s="217">
        <f>IF(N1191="sníž. přenesená",J1191,0)</f>
        <v>0</v>
      </c>
      <c r="BI1191" s="217">
        <f>IF(N1191="nulová",J1191,0)</f>
        <v>0</v>
      </c>
      <c r="BJ1191" s="18" t="s">
        <v>148</v>
      </c>
      <c r="BK1191" s="217">
        <f>ROUND(I1191*H1191,2)</f>
        <v>0</v>
      </c>
      <c r="BL1191" s="18" t="s">
        <v>148</v>
      </c>
      <c r="BM1191" s="216" t="s">
        <v>2315</v>
      </c>
    </row>
    <row r="1192" spans="1:47" s="2" customFormat="1" ht="12">
      <c r="A1192" s="39"/>
      <c r="B1192" s="40"/>
      <c r="C1192" s="41"/>
      <c r="D1192" s="218" t="s">
        <v>155</v>
      </c>
      <c r="E1192" s="41"/>
      <c r="F1192" s="219" t="s">
        <v>2314</v>
      </c>
      <c r="G1192" s="41"/>
      <c r="H1192" s="41"/>
      <c r="I1192" s="220"/>
      <c r="J1192" s="41"/>
      <c r="K1192" s="41"/>
      <c r="L1192" s="45"/>
      <c r="M1192" s="221"/>
      <c r="N1192" s="222"/>
      <c r="O1192" s="85"/>
      <c r="P1192" s="85"/>
      <c r="Q1192" s="85"/>
      <c r="R1192" s="85"/>
      <c r="S1192" s="85"/>
      <c r="T1192" s="86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T1192" s="18" t="s">
        <v>155</v>
      </c>
      <c r="AU1192" s="18" t="s">
        <v>86</v>
      </c>
    </row>
    <row r="1193" spans="1:65" s="2" customFormat="1" ht="16.5" customHeight="1">
      <c r="A1193" s="39"/>
      <c r="B1193" s="40"/>
      <c r="C1193" s="249" t="s">
        <v>2316</v>
      </c>
      <c r="D1193" s="249" t="s">
        <v>252</v>
      </c>
      <c r="E1193" s="250" t="s">
        <v>2317</v>
      </c>
      <c r="F1193" s="251" t="s">
        <v>2318</v>
      </c>
      <c r="G1193" s="252" t="s">
        <v>232</v>
      </c>
      <c r="H1193" s="253">
        <v>5</v>
      </c>
      <c r="I1193" s="254"/>
      <c r="J1193" s="255">
        <f>ROUND(I1193*H1193,2)</f>
        <v>0</v>
      </c>
      <c r="K1193" s="251" t="s">
        <v>37</v>
      </c>
      <c r="L1193" s="256"/>
      <c r="M1193" s="257" t="s">
        <v>37</v>
      </c>
      <c r="N1193" s="258" t="s">
        <v>50</v>
      </c>
      <c r="O1193" s="85"/>
      <c r="P1193" s="214">
        <f>O1193*H1193</f>
        <v>0</v>
      </c>
      <c r="Q1193" s="214">
        <v>0</v>
      </c>
      <c r="R1193" s="214">
        <f>Q1193*H1193</f>
        <v>0</v>
      </c>
      <c r="S1193" s="214">
        <v>0</v>
      </c>
      <c r="T1193" s="215">
        <f>S1193*H1193</f>
        <v>0</v>
      </c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R1193" s="216" t="s">
        <v>164</v>
      </c>
      <c r="AT1193" s="216" t="s">
        <v>252</v>
      </c>
      <c r="AU1193" s="216" t="s">
        <v>86</v>
      </c>
      <c r="AY1193" s="18" t="s">
        <v>149</v>
      </c>
      <c r="BE1193" s="217">
        <f>IF(N1193="základní",J1193,0)</f>
        <v>0</v>
      </c>
      <c r="BF1193" s="217">
        <f>IF(N1193="snížená",J1193,0)</f>
        <v>0</v>
      </c>
      <c r="BG1193" s="217">
        <f>IF(N1193="zákl. přenesená",J1193,0)</f>
        <v>0</v>
      </c>
      <c r="BH1193" s="217">
        <f>IF(N1193="sníž. přenesená",J1193,0)</f>
        <v>0</v>
      </c>
      <c r="BI1193" s="217">
        <f>IF(N1193="nulová",J1193,0)</f>
        <v>0</v>
      </c>
      <c r="BJ1193" s="18" t="s">
        <v>148</v>
      </c>
      <c r="BK1193" s="217">
        <f>ROUND(I1193*H1193,2)</f>
        <v>0</v>
      </c>
      <c r="BL1193" s="18" t="s">
        <v>148</v>
      </c>
      <c r="BM1193" s="216" t="s">
        <v>2319</v>
      </c>
    </row>
    <row r="1194" spans="1:47" s="2" customFormat="1" ht="12">
      <c r="A1194" s="39"/>
      <c r="B1194" s="40"/>
      <c r="C1194" s="41"/>
      <c r="D1194" s="218" t="s">
        <v>155</v>
      </c>
      <c r="E1194" s="41"/>
      <c r="F1194" s="219" t="s">
        <v>2318</v>
      </c>
      <c r="G1194" s="41"/>
      <c r="H1194" s="41"/>
      <c r="I1194" s="220"/>
      <c r="J1194" s="41"/>
      <c r="K1194" s="41"/>
      <c r="L1194" s="45"/>
      <c r="M1194" s="221"/>
      <c r="N1194" s="222"/>
      <c r="O1194" s="85"/>
      <c r="P1194" s="85"/>
      <c r="Q1194" s="85"/>
      <c r="R1194" s="85"/>
      <c r="S1194" s="85"/>
      <c r="T1194" s="86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T1194" s="18" t="s">
        <v>155</v>
      </c>
      <c r="AU1194" s="18" t="s">
        <v>86</v>
      </c>
    </row>
    <row r="1195" spans="1:65" s="2" customFormat="1" ht="16.5" customHeight="1">
      <c r="A1195" s="39"/>
      <c r="B1195" s="40"/>
      <c r="C1195" s="249" t="s">
        <v>1619</v>
      </c>
      <c r="D1195" s="249" t="s">
        <v>252</v>
      </c>
      <c r="E1195" s="250" t="s">
        <v>2320</v>
      </c>
      <c r="F1195" s="251" t="s">
        <v>2321</v>
      </c>
      <c r="G1195" s="252" t="s">
        <v>232</v>
      </c>
      <c r="H1195" s="253">
        <v>12</v>
      </c>
      <c r="I1195" s="254"/>
      <c r="J1195" s="255">
        <f>ROUND(I1195*H1195,2)</f>
        <v>0</v>
      </c>
      <c r="K1195" s="251" t="s">
        <v>37</v>
      </c>
      <c r="L1195" s="256"/>
      <c r="M1195" s="257" t="s">
        <v>37</v>
      </c>
      <c r="N1195" s="258" t="s">
        <v>50</v>
      </c>
      <c r="O1195" s="85"/>
      <c r="P1195" s="214">
        <f>O1195*H1195</f>
        <v>0</v>
      </c>
      <c r="Q1195" s="214">
        <v>0</v>
      </c>
      <c r="R1195" s="214">
        <f>Q1195*H1195</f>
        <v>0</v>
      </c>
      <c r="S1195" s="214">
        <v>0</v>
      </c>
      <c r="T1195" s="215">
        <f>S1195*H1195</f>
        <v>0</v>
      </c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R1195" s="216" t="s">
        <v>164</v>
      </c>
      <c r="AT1195" s="216" t="s">
        <v>252</v>
      </c>
      <c r="AU1195" s="216" t="s">
        <v>86</v>
      </c>
      <c r="AY1195" s="18" t="s">
        <v>149</v>
      </c>
      <c r="BE1195" s="217">
        <f>IF(N1195="základní",J1195,0)</f>
        <v>0</v>
      </c>
      <c r="BF1195" s="217">
        <f>IF(N1195="snížená",J1195,0)</f>
        <v>0</v>
      </c>
      <c r="BG1195" s="217">
        <f>IF(N1195="zákl. přenesená",J1195,0)</f>
        <v>0</v>
      </c>
      <c r="BH1195" s="217">
        <f>IF(N1195="sníž. přenesená",J1195,0)</f>
        <v>0</v>
      </c>
      <c r="BI1195" s="217">
        <f>IF(N1195="nulová",J1195,0)</f>
        <v>0</v>
      </c>
      <c r="BJ1195" s="18" t="s">
        <v>148</v>
      </c>
      <c r="BK1195" s="217">
        <f>ROUND(I1195*H1195,2)</f>
        <v>0</v>
      </c>
      <c r="BL1195" s="18" t="s">
        <v>148</v>
      </c>
      <c r="BM1195" s="216" t="s">
        <v>2322</v>
      </c>
    </row>
    <row r="1196" spans="1:47" s="2" customFormat="1" ht="12">
      <c r="A1196" s="39"/>
      <c r="B1196" s="40"/>
      <c r="C1196" s="41"/>
      <c r="D1196" s="218" t="s">
        <v>155</v>
      </c>
      <c r="E1196" s="41"/>
      <c r="F1196" s="219" t="s">
        <v>2321</v>
      </c>
      <c r="G1196" s="41"/>
      <c r="H1196" s="41"/>
      <c r="I1196" s="220"/>
      <c r="J1196" s="41"/>
      <c r="K1196" s="41"/>
      <c r="L1196" s="45"/>
      <c r="M1196" s="221"/>
      <c r="N1196" s="222"/>
      <c r="O1196" s="85"/>
      <c r="P1196" s="85"/>
      <c r="Q1196" s="85"/>
      <c r="R1196" s="85"/>
      <c r="S1196" s="85"/>
      <c r="T1196" s="86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T1196" s="18" t="s">
        <v>155</v>
      </c>
      <c r="AU1196" s="18" t="s">
        <v>86</v>
      </c>
    </row>
    <row r="1197" spans="1:65" s="2" customFormat="1" ht="16.5" customHeight="1">
      <c r="A1197" s="39"/>
      <c r="B1197" s="40"/>
      <c r="C1197" s="249" t="s">
        <v>2323</v>
      </c>
      <c r="D1197" s="249" t="s">
        <v>252</v>
      </c>
      <c r="E1197" s="250" t="s">
        <v>2324</v>
      </c>
      <c r="F1197" s="251" t="s">
        <v>2325</v>
      </c>
      <c r="G1197" s="252" t="s">
        <v>154</v>
      </c>
      <c r="H1197" s="253">
        <v>1</v>
      </c>
      <c r="I1197" s="254"/>
      <c r="J1197" s="255">
        <f>ROUND(I1197*H1197,2)</f>
        <v>0</v>
      </c>
      <c r="K1197" s="251" t="s">
        <v>37</v>
      </c>
      <c r="L1197" s="256"/>
      <c r="M1197" s="257" t="s">
        <v>37</v>
      </c>
      <c r="N1197" s="258" t="s">
        <v>50</v>
      </c>
      <c r="O1197" s="85"/>
      <c r="P1197" s="214">
        <f>O1197*H1197</f>
        <v>0</v>
      </c>
      <c r="Q1197" s="214">
        <v>0</v>
      </c>
      <c r="R1197" s="214">
        <f>Q1197*H1197</f>
        <v>0</v>
      </c>
      <c r="S1197" s="214">
        <v>0</v>
      </c>
      <c r="T1197" s="215">
        <f>S1197*H1197</f>
        <v>0</v>
      </c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/>
      <c r="AR1197" s="216" t="s">
        <v>164</v>
      </c>
      <c r="AT1197" s="216" t="s">
        <v>252</v>
      </c>
      <c r="AU1197" s="216" t="s">
        <v>86</v>
      </c>
      <c r="AY1197" s="18" t="s">
        <v>149</v>
      </c>
      <c r="BE1197" s="217">
        <f>IF(N1197="základní",J1197,0)</f>
        <v>0</v>
      </c>
      <c r="BF1197" s="217">
        <f>IF(N1197="snížená",J1197,0)</f>
        <v>0</v>
      </c>
      <c r="BG1197" s="217">
        <f>IF(N1197="zákl. přenesená",J1197,0)</f>
        <v>0</v>
      </c>
      <c r="BH1197" s="217">
        <f>IF(N1197="sníž. přenesená",J1197,0)</f>
        <v>0</v>
      </c>
      <c r="BI1197" s="217">
        <f>IF(N1197="nulová",J1197,0)</f>
        <v>0</v>
      </c>
      <c r="BJ1197" s="18" t="s">
        <v>148</v>
      </c>
      <c r="BK1197" s="217">
        <f>ROUND(I1197*H1197,2)</f>
        <v>0</v>
      </c>
      <c r="BL1197" s="18" t="s">
        <v>148</v>
      </c>
      <c r="BM1197" s="216" t="s">
        <v>2326</v>
      </c>
    </row>
    <row r="1198" spans="1:47" s="2" customFormat="1" ht="12">
      <c r="A1198" s="39"/>
      <c r="B1198" s="40"/>
      <c r="C1198" s="41"/>
      <c r="D1198" s="218" t="s">
        <v>155</v>
      </c>
      <c r="E1198" s="41"/>
      <c r="F1198" s="219" t="s">
        <v>2325</v>
      </c>
      <c r="G1198" s="41"/>
      <c r="H1198" s="41"/>
      <c r="I1198" s="220"/>
      <c r="J1198" s="41"/>
      <c r="K1198" s="41"/>
      <c r="L1198" s="45"/>
      <c r="M1198" s="221"/>
      <c r="N1198" s="222"/>
      <c r="O1198" s="85"/>
      <c r="P1198" s="85"/>
      <c r="Q1198" s="85"/>
      <c r="R1198" s="85"/>
      <c r="S1198" s="85"/>
      <c r="T1198" s="86"/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T1198" s="18" t="s">
        <v>155</v>
      </c>
      <c r="AU1198" s="18" t="s">
        <v>86</v>
      </c>
    </row>
    <row r="1199" spans="1:65" s="2" customFormat="1" ht="16.5" customHeight="1">
      <c r="A1199" s="39"/>
      <c r="B1199" s="40"/>
      <c r="C1199" s="249" t="s">
        <v>1622</v>
      </c>
      <c r="D1199" s="249" t="s">
        <v>252</v>
      </c>
      <c r="E1199" s="250" t="s">
        <v>2327</v>
      </c>
      <c r="F1199" s="251" t="s">
        <v>2328</v>
      </c>
      <c r="G1199" s="252" t="s">
        <v>154</v>
      </c>
      <c r="H1199" s="253">
        <v>2</v>
      </c>
      <c r="I1199" s="254"/>
      <c r="J1199" s="255">
        <f>ROUND(I1199*H1199,2)</f>
        <v>0</v>
      </c>
      <c r="K1199" s="251" t="s">
        <v>37</v>
      </c>
      <c r="L1199" s="256"/>
      <c r="M1199" s="257" t="s">
        <v>37</v>
      </c>
      <c r="N1199" s="258" t="s">
        <v>50</v>
      </c>
      <c r="O1199" s="85"/>
      <c r="P1199" s="214">
        <f>O1199*H1199</f>
        <v>0</v>
      </c>
      <c r="Q1199" s="214">
        <v>0</v>
      </c>
      <c r="R1199" s="214">
        <f>Q1199*H1199</f>
        <v>0</v>
      </c>
      <c r="S1199" s="214">
        <v>0</v>
      </c>
      <c r="T1199" s="215">
        <f>S1199*H1199</f>
        <v>0</v>
      </c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R1199" s="216" t="s">
        <v>164</v>
      </c>
      <c r="AT1199" s="216" t="s">
        <v>252</v>
      </c>
      <c r="AU1199" s="216" t="s">
        <v>86</v>
      </c>
      <c r="AY1199" s="18" t="s">
        <v>149</v>
      </c>
      <c r="BE1199" s="217">
        <f>IF(N1199="základní",J1199,0)</f>
        <v>0</v>
      </c>
      <c r="BF1199" s="217">
        <f>IF(N1199="snížená",J1199,0)</f>
        <v>0</v>
      </c>
      <c r="BG1199" s="217">
        <f>IF(N1199="zákl. přenesená",J1199,0)</f>
        <v>0</v>
      </c>
      <c r="BH1199" s="217">
        <f>IF(N1199="sníž. přenesená",J1199,0)</f>
        <v>0</v>
      </c>
      <c r="BI1199" s="217">
        <f>IF(N1199="nulová",J1199,0)</f>
        <v>0</v>
      </c>
      <c r="BJ1199" s="18" t="s">
        <v>148</v>
      </c>
      <c r="BK1199" s="217">
        <f>ROUND(I1199*H1199,2)</f>
        <v>0</v>
      </c>
      <c r="BL1199" s="18" t="s">
        <v>148</v>
      </c>
      <c r="BM1199" s="216" t="s">
        <v>2329</v>
      </c>
    </row>
    <row r="1200" spans="1:47" s="2" customFormat="1" ht="12">
      <c r="A1200" s="39"/>
      <c r="B1200" s="40"/>
      <c r="C1200" s="41"/>
      <c r="D1200" s="218" t="s">
        <v>155</v>
      </c>
      <c r="E1200" s="41"/>
      <c r="F1200" s="219" t="s">
        <v>2328</v>
      </c>
      <c r="G1200" s="41"/>
      <c r="H1200" s="41"/>
      <c r="I1200" s="220"/>
      <c r="J1200" s="41"/>
      <c r="K1200" s="41"/>
      <c r="L1200" s="45"/>
      <c r="M1200" s="221"/>
      <c r="N1200" s="222"/>
      <c r="O1200" s="85"/>
      <c r="P1200" s="85"/>
      <c r="Q1200" s="85"/>
      <c r="R1200" s="85"/>
      <c r="S1200" s="85"/>
      <c r="T1200" s="86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T1200" s="18" t="s">
        <v>155</v>
      </c>
      <c r="AU1200" s="18" t="s">
        <v>86</v>
      </c>
    </row>
    <row r="1201" spans="1:65" s="2" customFormat="1" ht="16.5" customHeight="1">
      <c r="A1201" s="39"/>
      <c r="B1201" s="40"/>
      <c r="C1201" s="249" t="s">
        <v>2330</v>
      </c>
      <c r="D1201" s="249" t="s">
        <v>252</v>
      </c>
      <c r="E1201" s="250" t="s">
        <v>2331</v>
      </c>
      <c r="F1201" s="251" t="s">
        <v>2332</v>
      </c>
      <c r="G1201" s="252" t="s">
        <v>232</v>
      </c>
      <c r="H1201" s="253">
        <v>4</v>
      </c>
      <c r="I1201" s="254"/>
      <c r="J1201" s="255">
        <f>ROUND(I1201*H1201,2)</f>
        <v>0</v>
      </c>
      <c r="K1201" s="251" t="s">
        <v>37</v>
      </c>
      <c r="L1201" s="256"/>
      <c r="M1201" s="257" t="s">
        <v>37</v>
      </c>
      <c r="N1201" s="258" t="s">
        <v>50</v>
      </c>
      <c r="O1201" s="85"/>
      <c r="P1201" s="214">
        <f>O1201*H1201</f>
        <v>0</v>
      </c>
      <c r="Q1201" s="214">
        <v>0</v>
      </c>
      <c r="R1201" s="214">
        <f>Q1201*H1201</f>
        <v>0</v>
      </c>
      <c r="S1201" s="214">
        <v>0</v>
      </c>
      <c r="T1201" s="215">
        <f>S1201*H1201</f>
        <v>0</v>
      </c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R1201" s="216" t="s">
        <v>164</v>
      </c>
      <c r="AT1201" s="216" t="s">
        <v>252</v>
      </c>
      <c r="AU1201" s="216" t="s">
        <v>86</v>
      </c>
      <c r="AY1201" s="18" t="s">
        <v>149</v>
      </c>
      <c r="BE1201" s="217">
        <f>IF(N1201="základní",J1201,0)</f>
        <v>0</v>
      </c>
      <c r="BF1201" s="217">
        <f>IF(N1201="snížená",J1201,0)</f>
        <v>0</v>
      </c>
      <c r="BG1201" s="217">
        <f>IF(N1201="zákl. přenesená",J1201,0)</f>
        <v>0</v>
      </c>
      <c r="BH1201" s="217">
        <f>IF(N1201="sníž. přenesená",J1201,0)</f>
        <v>0</v>
      </c>
      <c r="BI1201" s="217">
        <f>IF(N1201="nulová",J1201,0)</f>
        <v>0</v>
      </c>
      <c r="BJ1201" s="18" t="s">
        <v>148</v>
      </c>
      <c r="BK1201" s="217">
        <f>ROUND(I1201*H1201,2)</f>
        <v>0</v>
      </c>
      <c r="BL1201" s="18" t="s">
        <v>148</v>
      </c>
      <c r="BM1201" s="216" t="s">
        <v>2333</v>
      </c>
    </row>
    <row r="1202" spans="1:47" s="2" customFormat="1" ht="12">
      <c r="A1202" s="39"/>
      <c r="B1202" s="40"/>
      <c r="C1202" s="41"/>
      <c r="D1202" s="218" t="s">
        <v>155</v>
      </c>
      <c r="E1202" s="41"/>
      <c r="F1202" s="219" t="s">
        <v>2332</v>
      </c>
      <c r="G1202" s="41"/>
      <c r="H1202" s="41"/>
      <c r="I1202" s="220"/>
      <c r="J1202" s="41"/>
      <c r="K1202" s="41"/>
      <c r="L1202" s="45"/>
      <c r="M1202" s="221"/>
      <c r="N1202" s="222"/>
      <c r="O1202" s="85"/>
      <c r="P1202" s="85"/>
      <c r="Q1202" s="85"/>
      <c r="R1202" s="85"/>
      <c r="S1202" s="85"/>
      <c r="T1202" s="86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T1202" s="18" t="s">
        <v>155</v>
      </c>
      <c r="AU1202" s="18" t="s">
        <v>86</v>
      </c>
    </row>
    <row r="1203" spans="1:65" s="2" customFormat="1" ht="16.5" customHeight="1">
      <c r="A1203" s="39"/>
      <c r="B1203" s="40"/>
      <c r="C1203" s="249" t="s">
        <v>1626</v>
      </c>
      <c r="D1203" s="249" t="s">
        <v>252</v>
      </c>
      <c r="E1203" s="250" t="s">
        <v>2334</v>
      </c>
      <c r="F1203" s="251" t="s">
        <v>2335</v>
      </c>
      <c r="G1203" s="252" t="s">
        <v>232</v>
      </c>
      <c r="H1203" s="253">
        <v>6</v>
      </c>
      <c r="I1203" s="254"/>
      <c r="J1203" s="255">
        <f>ROUND(I1203*H1203,2)</f>
        <v>0</v>
      </c>
      <c r="K1203" s="251" t="s">
        <v>37</v>
      </c>
      <c r="L1203" s="256"/>
      <c r="M1203" s="257" t="s">
        <v>37</v>
      </c>
      <c r="N1203" s="258" t="s">
        <v>50</v>
      </c>
      <c r="O1203" s="85"/>
      <c r="P1203" s="214">
        <f>O1203*H1203</f>
        <v>0</v>
      </c>
      <c r="Q1203" s="214">
        <v>0</v>
      </c>
      <c r="R1203" s="214">
        <f>Q1203*H1203</f>
        <v>0</v>
      </c>
      <c r="S1203" s="214">
        <v>0</v>
      </c>
      <c r="T1203" s="215">
        <f>S1203*H1203</f>
        <v>0</v>
      </c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  <c r="AR1203" s="216" t="s">
        <v>164</v>
      </c>
      <c r="AT1203" s="216" t="s">
        <v>252</v>
      </c>
      <c r="AU1203" s="216" t="s">
        <v>86</v>
      </c>
      <c r="AY1203" s="18" t="s">
        <v>149</v>
      </c>
      <c r="BE1203" s="217">
        <f>IF(N1203="základní",J1203,0)</f>
        <v>0</v>
      </c>
      <c r="BF1203" s="217">
        <f>IF(N1203="snížená",J1203,0)</f>
        <v>0</v>
      </c>
      <c r="BG1203" s="217">
        <f>IF(N1203="zákl. přenesená",J1203,0)</f>
        <v>0</v>
      </c>
      <c r="BH1203" s="217">
        <f>IF(N1203="sníž. přenesená",J1203,0)</f>
        <v>0</v>
      </c>
      <c r="BI1203" s="217">
        <f>IF(N1203="nulová",J1203,0)</f>
        <v>0</v>
      </c>
      <c r="BJ1203" s="18" t="s">
        <v>148</v>
      </c>
      <c r="BK1203" s="217">
        <f>ROUND(I1203*H1203,2)</f>
        <v>0</v>
      </c>
      <c r="BL1203" s="18" t="s">
        <v>148</v>
      </c>
      <c r="BM1203" s="216" t="s">
        <v>2336</v>
      </c>
    </row>
    <row r="1204" spans="1:47" s="2" customFormat="1" ht="12">
      <c r="A1204" s="39"/>
      <c r="B1204" s="40"/>
      <c r="C1204" s="41"/>
      <c r="D1204" s="218" t="s">
        <v>155</v>
      </c>
      <c r="E1204" s="41"/>
      <c r="F1204" s="219" t="s">
        <v>2335</v>
      </c>
      <c r="G1204" s="41"/>
      <c r="H1204" s="41"/>
      <c r="I1204" s="220"/>
      <c r="J1204" s="41"/>
      <c r="K1204" s="41"/>
      <c r="L1204" s="45"/>
      <c r="M1204" s="221"/>
      <c r="N1204" s="222"/>
      <c r="O1204" s="85"/>
      <c r="P1204" s="85"/>
      <c r="Q1204" s="85"/>
      <c r="R1204" s="85"/>
      <c r="S1204" s="85"/>
      <c r="T1204" s="86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T1204" s="18" t="s">
        <v>155</v>
      </c>
      <c r="AU1204" s="18" t="s">
        <v>86</v>
      </c>
    </row>
    <row r="1205" spans="1:65" s="2" customFormat="1" ht="16.5" customHeight="1">
      <c r="A1205" s="39"/>
      <c r="B1205" s="40"/>
      <c r="C1205" s="249" t="s">
        <v>2337</v>
      </c>
      <c r="D1205" s="249" t="s">
        <v>252</v>
      </c>
      <c r="E1205" s="250" t="s">
        <v>2338</v>
      </c>
      <c r="F1205" s="251" t="s">
        <v>2339</v>
      </c>
      <c r="G1205" s="252" t="s">
        <v>232</v>
      </c>
      <c r="H1205" s="253">
        <v>2</v>
      </c>
      <c r="I1205" s="254"/>
      <c r="J1205" s="255">
        <f>ROUND(I1205*H1205,2)</f>
        <v>0</v>
      </c>
      <c r="K1205" s="251" t="s">
        <v>37</v>
      </c>
      <c r="L1205" s="256"/>
      <c r="M1205" s="257" t="s">
        <v>37</v>
      </c>
      <c r="N1205" s="258" t="s">
        <v>50</v>
      </c>
      <c r="O1205" s="85"/>
      <c r="P1205" s="214">
        <f>O1205*H1205</f>
        <v>0</v>
      </c>
      <c r="Q1205" s="214">
        <v>0</v>
      </c>
      <c r="R1205" s="214">
        <f>Q1205*H1205</f>
        <v>0</v>
      </c>
      <c r="S1205" s="214">
        <v>0</v>
      </c>
      <c r="T1205" s="215">
        <f>S1205*H1205</f>
        <v>0</v>
      </c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R1205" s="216" t="s">
        <v>164</v>
      </c>
      <c r="AT1205" s="216" t="s">
        <v>252</v>
      </c>
      <c r="AU1205" s="216" t="s">
        <v>86</v>
      </c>
      <c r="AY1205" s="18" t="s">
        <v>149</v>
      </c>
      <c r="BE1205" s="217">
        <f>IF(N1205="základní",J1205,0)</f>
        <v>0</v>
      </c>
      <c r="BF1205" s="217">
        <f>IF(N1205="snížená",J1205,0)</f>
        <v>0</v>
      </c>
      <c r="BG1205" s="217">
        <f>IF(N1205="zákl. přenesená",J1205,0)</f>
        <v>0</v>
      </c>
      <c r="BH1205" s="217">
        <f>IF(N1205="sníž. přenesená",J1205,0)</f>
        <v>0</v>
      </c>
      <c r="BI1205" s="217">
        <f>IF(N1205="nulová",J1205,0)</f>
        <v>0</v>
      </c>
      <c r="BJ1205" s="18" t="s">
        <v>148</v>
      </c>
      <c r="BK1205" s="217">
        <f>ROUND(I1205*H1205,2)</f>
        <v>0</v>
      </c>
      <c r="BL1205" s="18" t="s">
        <v>148</v>
      </c>
      <c r="BM1205" s="216" t="s">
        <v>2340</v>
      </c>
    </row>
    <row r="1206" spans="1:47" s="2" customFormat="1" ht="12">
      <c r="A1206" s="39"/>
      <c r="B1206" s="40"/>
      <c r="C1206" s="41"/>
      <c r="D1206" s="218" t="s">
        <v>155</v>
      </c>
      <c r="E1206" s="41"/>
      <c r="F1206" s="219" t="s">
        <v>2339</v>
      </c>
      <c r="G1206" s="41"/>
      <c r="H1206" s="41"/>
      <c r="I1206" s="220"/>
      <c r="J1206" s="41"/>
      <c r="K1206" s="41"/>
      <c r="L1206" s="45"/>
      <c r="M1206" s="221"/>
      <c r="N1206" s="222"/>
      <c r="O1206" s="85"/>
      <c r="P1206" s="85"/>
      <c r="Q1206" s="85"/>
      <c r="R1206" s="85"/>
      <c r="S1206" s="85"/>
      <c r="T1206" s="86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T1206" s="18" t="s">
        <v>155</v>
      </c>
      <c r="AU1206" s="18" t="s">
        <v>86</v>
      </c>
    </row>
    <row r="1207" spans="1:65" s="2" customFormat="1" ht="16.5" customHeight="1">
      <c r="A1207" s="39"/>
      <c r="B1207" s="40"/>
      <c r="C1207" s="249" t="s">
        <v>1629</v>
      </c>
      <c r="D1207" s="249" t="s">
        <v>252</v>
      </c>
      <c r="E1207" s="250" t="s">
        <v>2341</v>
      </c>
      <c r="F1207" s="251" t="s">
        <v>2342</v>
      </c>
      <c r="G1207" s="252" t="s">
        <v>154</v>
      </c>
      <c r="H1207" s="253">
        <v>15</v>
      </c>
      <c r="I1207" s="254"/>
      <c r="J1207" s="255">
        <f>ROUND(I1207*H1207,2)</f>
        <v>0</v>
      </c>
      <c r="K1207" s="251" t="s">
        <v>37</v>
      </c>
      <c r="L1207" s="256"/>
      <c r="M1207" s="257" t="s">
        <v>37</v>
      </c>
      <c r="N1207" s="258" t="s">
        <v>50</v>
      </c>
      <c r="O1207" s="85"/>
      <c r="P1207" s="214">
        <f>O1207*H1207</f>
        <v>0</v>
      </c>
      <c r="Q1207" s="214">
        <v>0</v>
      </c>
      <c r="R1207" s="214">
        <f>Q1207*H1207</f>
        <v>0</v>
      </c>
      <c r="S1207" s="214">
        <v>0</v>
      </c>
      <c r="T1207" s="215">
        <f>S1207*H1207</f>
        <v>0</v>
      </c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R1207" s="216" t="s">
        <v>164</v>
      </c>
      <c r="AT1207" s="216" t="s">
        <v>252</v>
      </c>
      <c r="AU1207" s="216" t="s">
        <v>86</v>
      </c>
      <c r="AY1207" s="18" t="s">
        <v>149</v>
      </c>
      <c r="BE1207" s="217">
        <f>IF(N1207="základní",J1207,0)</f>
        <v>0</v>
      </c>
      <c r="BF1207" s="217">
        <f>IF(N1207="snížená",J1207,0)</f>
        <v>0</v>
      </c>
      <c r="BG1207" s="217">
        <f>IF(N1207="zákl. přenesená",J1207,0)</f>
        <v>0</v>
      </c>
      <c r="BH1207" s="217">
        <f>IF(N1207="sníž. přenesená",J1207,0)</f>
        <v>0</v>
      </c>
      <c r="BI1207" s="217">
        <f>IF(N1207="nulová",J1207,0)</f>
        <v>0</v>
      </c>
      <c r="BJ1207" s="18" t="s">
        <v>148</v>
      </c>
      <c r="BK1207" s="217">
        <f>ROUND(I1207*H1207,2)</f>
        <v>0</v>
      </c>
      <c r="BL1207" s="18" t="s">
        <v>148</v>
      </c>
      <c r="BM1207" s="216" t="s">
        <v>2343</v>
      </c>
    </row>
    <row r="1208" spans="1:47" s="2" customFormat="1" ht="12">
      <c r="A1208" s="39"/>
      <c r="B1208" s="40"/>
      <c r="C1208" s="41"/>
      <c r="D1208" s="218" t="s">
        <v>155</v>
      </c>
      <c r="E1208" s="41"/>
      <c r="F1208" s="219" t="s">
        <v>2342</v>
      </c>
      <c r="G1208" s="41"/>
      <c r="H1208" s="41"/>
      <c r="I1208" s="220"/>
      <c r="J1208" s="41"/>
      <c r="K1208" s="41"/>
      <c r="L1208" s="45"/>
      <c r="M1208" s="221"/>
      <c r="N1208" s="222"/>
      <c r="O1208" s="85"/>
      <c r="P1208" s="85"/>
      <c r="Q1208" s="85"/>
      <c r="R1208" s="85"/>
      <c r="S1208" s="85"/>
      <c r="T1208" s="86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T1208" s="18" t="s">
        <v>155</v>
      </c>
      <c r="AU1208" s="18" t="s">
        <v>86</v>
      </c>
    </row>
    <row r="1209" spans="1:65" s="2" customFormat="1" ht="16.5" customHeight="1">
      <c r="A1209" s="39"/>
      <c r="B1209" s="40"/>
      <c r="C1209" s="249" t="s">
        <v>2344</v>
      </c>
      <c r="D1209" s="249" t="s">
        <v>252</v>
      </c>
      <c r="E1209" s="250" t="s">
        <v>2345</v>
      </c>
      <c r="F1209" s="251" t="s">
        <v>2346</v>
      </c>
      <c r="G1209" s="252" t="s">
        <v>220</v>
      </c>
      <c r="H1209" s="253">
        <v>20</v>
      </c>
      <c r="I1209" s="254"/>
      <c r="J1209" s="255">
        <f>ROUND(I1209*H1209,2)</f>
        <v>0</v>
      </c>
      <c r="K1209" s="251" t="s">
        <v>37</v>
      </c>
      <c r="L1209" s="256"/>
      <c r="M1209" s="257" t="s">
        <v>37</v>
      </c>
      <c r="N1209" s="258" t="s">
        <v>50</v>
      </c>
      <c r="O1209" s="85"/>
      <c r="P1209" s="214">
        <f>O1209*H1209</f>
        <v>0</v>
      </c>
      <c r="Q1209" s="214">
        <v>0</v>
      </c>
      <c r="R1209" s="214">
        <f>Q1209*H1209</f>
        <v>0</v>
      </c>
      <c r="S1209" s="214">
        <v>0</v>
      </c>
      <c r="T1209" s="215">
        <f>S1209*H1209</f>
        <v>0</v>
      </c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R1209" s="216" t="s">
        <v>164</v>
      </c>
      <c r="AT1209" s="216" t="s">
        <v>252</v>
      </c>
      <c r="AU1209" s="216" t="s">
        <v>86</v>
      </c>
      <c r="AY1209" s="18" t="s">
        <v>149</v>
      </c>
      <c r="BE1209" s="217">
        <f>IF(N1209="základní",J1209,0)</f>
        <v>0</v>
      </c>
      <c r="BF1209" s="217">
        <f>IF(N1209="snížená",J1209,0)</f>
        <v>0</v>
      </c>
      <c r="BG1209" s="217">
        <f>IF(N1209="zákl. přenesená",J1209,0)</f>
        <v>0</v>
      </c>
      <c r="BH1209" s="217">
        <f>IF(N1209="sníž. přenesená",J1209,0)</f>
        <v>0</v>
      </c>
      <c r="BI1209" s="217">
        <f>IF(N1209="nulová",J1209,0)</f>
        <v>0</v>
      </c>
      <c r="BJ1209" s="18" t="s">
        <v>148</v>
      </c>
      <c r="BK1209" s="217">
        <f>ROUND(I1209*H1209,2)</f>
        <v>0</v>
      </c>
      <c r="BL1209" s="18" t="s">
        <v>148</v>
      </c>
      <c r="BM1209" s="216" t="s">
        <v>2347</v>
      </c>
    </row>
    <row r="1210" spans="1:47" s="2" customFormat="1" ht="12">
      <c r="A1210" s="39"/>
      <c r="B1210" s="40"/>
      <c r="C1210" s="41"/>
      <c r="D1210" s="218" t="s">
        <v>155</v>
      </c>
      <c r="E1210" s="41"/>
      <c r="F1210" s="219" t="s">
        <v>2346</v>
      </c>
      <c r="G1210" s="41"/>
      <c r="H1210" s="41"/>
      <c r="I1210" s="220"/>
      <c r="J1210" s="41"/>
      <c r="K1210" s="41"/>
      <c r="L1210" s="45"/>
      <c r="M1210" s="221"/>
      <c r="N1210" s="222"/>
      <c r="O1210" s="85"/>
      <c r="P1210" s="85"/>
      <c r="Q1210" s="85"/>
      <c r="R1210" s="85"/>
      <c r="S1210" s="85"/>
      <c r="T1210" s="86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  <c r="AT1210" s="18" t="s">
        <v>155</v>
      </c>
      <c r="AU1210" s="18" t="s">
        <v>86</v>
      </c>
    </row>
    <row r="1211" spans="1:65" s="2" customFormat="1" ht="16.5" customHeight="1">
      <c r="A1211" s="39"/>
      <c r="B1211" s="40"/>
      <c r="C1211" s="249" t="s">
        <v>1633</v>
      </c>
      <c r="D1211" s="249" t="s">
        <v>252</v>
      </c>
      <c r="E1211" s="250" t="s">
        <v>2348</v>
      </c>
      <c r="F1211" s="251" t="s">
        <v>2349</v>
      </c>
      <c r="G1211" s="252" t="s">
        <v>220</v>
      </c>
      <c r="H1211" s="253">
        <v>72</v>
      </c>
      <c r="I1211" s="254"/>
      <c r="J1211" s="255">
        <f>ROUND(I1211*H1211,2)</f>
        <v>0</v>
      </c>
      <c r="K1211" s="251" t="s">
        <v>37</v>
      </c>
      <c r="L1211" s="256"/>
      <c r="M1211" s="257" t="s">
        <v>37</v>
      </c>
      <c r="N1211" s="258" t="s">
        <v>50</v>
      </c>
      <c r="O1211" s="85"/>
      <c r="P1211" s="214">
        <f>O1211*H1211</f>
        <v>0</v>
      </c>
      <c r="Q1211" s="214">
        <v>0</v>
      </c>
      <c r="R1211" s="214">
        <f>Q1211*H1211</f>
        <v>0</v>
      </c>
      <c r="S1211" s="214">
        <v>0</v>
      </c>
      <c r="T1211" s="215">
        <f>S1211*H1211</f>
        <v>0</v>
      </c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R1211" s="216" t="s">
        <v>164</v>
      </c>
      <c r="AT1211" s="216" t="s">
        <v>252</v>
      </c>
      <c r="AU1211" s="216" t="s">
        <v>86</v>
      </c>
      <c r="AY1211" s="18" t="s">
        <v>149</v>
      </c>
      <c r="BE1211" s="217">
        <f>IF(N1211="základní",J1211,0)</f>
        <v>0</v>
      </c>
      <c r="BF1211" s="217">
        <f>IF(N1211="snížená",J1211,0)</f>
        <v>0</v>
      </c>
      <c r="BG1211" s="217">
        <f>IF(N1211="zákl. přenesená",J1211,0)</f>
        <v>0</v>
      </c>
      <c r="BH1211" s="217">
        <f>IF(N1211="sníž. přenesená",J1211,0)</f>
        <v>0</v>
      </c>
      <c r="BI1211" s="217">
        <f>IF(N1211="nulová",J1211,0)</f>
        <v>0</v>
      </c>
      <c r="BJ1211" s="18" t="s">
        <v>148</v>
      </c>
      <c r="BK1211" s="217">
        <f>ROUND(I1211*H1211,2)</f>
        <v>0</v>
      </c>
      <c r="BL1211" s="18" t="s">
        <v>148</v>
      </c>
      <c r="BM1211" s="216" t="s">
        <v>2350</v>
      </c>
    </row>
    <row r="1212" spans="1:47" s="2" customFormat="1" ht="12">
      <c r="A1212" s="39"/>
      <c r="B1212" s="40"/>
      <c r="C1212" s="41"/>
      <c r="D1212" s="218" t="s">
        <v>155</v>
      </c>
      <c r="E1212" s="41"/>
      <c r="F1212" s="219" t="s">
        <v>2349</v>
      </c>
      <c r="G1212" s="41"/>
      <c r="H1212" s="41"/>
      <c r="I1212" s="220"/>
      <c r="J1212" s="41"/>
      <c r="K1212" s="41"/>
      <c r="L1212" s="45"/>
      <c r="M1212" s="221"/>
      <c r="N1212" s="222"/>
      <c r="O1212" s="85"/>
      <c r="P1212" s="85"/>
      <c r="Q1212" s="85"/>
      <c r="R1212" s="85"/>
      <c r="S1212" s="85"/>
      <c r="T1212" s="86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T1212" s="18" t="s">
        <v>155</v>
      </c>
      <c r="AU1212" s="18" t="s">
        <v>86</v>
      </c>
    </row>
    <row r="1213" spans="1:65" s="2" customFormat="1" ht="16.5" customHeight="1">
      <c r="A1213" s="39"/>
      <c r="B1213" s="40"/>
      <c r="C1213" s="249" t="s">
        <v>2351</v>
      </c>
      <c r="D1213" s="249" t="s">
        <v>252</v>
      </c>
      <c r="E1213" s="250" t="s">
        <v>2352</v>
      </c>
      <c r="F1213" s="251" t="s">
        <v>2353</v>
      </c>
      <c r="G1213" s="252" t="s">
        <v>232</v>
      </c>
      <c r="H1213" s="253">
        <v>22</v>
      </c>
      <c r="I1213" s="254"/>
      <c r="J1213" s="255">
        <f>ROUND(I1213*H1213,2)</f>
        <v>0</v>
      </c>
      <c r="K1213" s="251" t="s">
        <v>37</v>
      </c>
      <c r="L1213" s="256"/>
      <c r="M1213" s="257" t="s">
        <v>37</v>
      </c>
      <c r="N1213" s="258" t="s">
        <v>50</v>
      </c>
      <c r="O1213" s="85"/>
      <c r="P1213" s="214">
        <f>O1213*H1213</f>
        <v>0</v>
      </c>
      <c r="Q1213" s="214">
        <v>0</v>
      </c>
      <c r="R1213" s="214">
        <f>Q1213*H1213</f>
        <v>0</v>
      </c>
      <c r="S1213" s="214">
        <v>0</v>
      </c>
      <c r="T1213" s="215">
        <f>S1213*H1213</f>
        <v>0</v>
      </c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R1213" s="216" t="s">
        <v>164</v>
      </c>
      <c r="AT1213" s="216" t="s">
        <v>252</v>
      </c>
      <c r="AU1213" s="216" t="s">
        <v>86</v>
      </c>
      <c r="AY1213" s="18" t="s">
        <v>149</v>
      </c>
      <c r="BE1213" s="217">
        <f>IF(N1213="základní",J1213,0)</f>
        <v>0</v>
      </c>
      <c r="BF1213" s="217">
        <f>IF(N1213="snížená",J1213,0)</f>
        <v>0</v>
      </c>
      <c r="BG1213" s="217">
        <f>IF(N1213="zákl. přenesená",J1213,0)</f>
        <v>0</v>
      </c>
      <c r="BH1213" s="217">
        <f>IF(N1213="sníž. přenesená",J1213,0)</f>
        <v>0</v>
      </c>
      <c r="BI1213" s="217">
        <f>IF(N1213="nulová",J1213,0)</f>
        <v>0</v>
      </c>
      <c r="BJ1213" s="18" t="s">
        <v>148</v>
      </c>
      <c r="BK1213" s="217">
        <f>ROUND(I1213*H1213,2)</f>
        <v>0</v>
      </c>
      <c r="BL1213" s="18" t="s">
        <v>148</v>
      </c>
      <c r="BM1213" s="216" t="s">
        <v>2354</v>
      </c>
    </row>
    <row r="1214" spans="1:47" s="2" customFormat="1" ht="12">
      <c r="A1214" s="39"/>
      <c r="B1214" s="40"/>
      <c r="C1214" s="41"/>
      <c r="D1214" s="218" t="s">
        <v>155</v>
      </c>
      <c r="E1214" s="41"/>
      <c r="F1214" s="219" t="s">
        <v>2353</v>
      </c>
      <c r="G1214" s="41"/>
      <c r="H1214" s="41"/>
      <c r="I1214" s="220"/>
      <c r="J1214" s="41"/>
      <c r="K1214" s="41"/>
      <c r="L1214" s="45"/>
      <c r="M1214" s="221"/>
      <c r="N1214" s="222"/>
      <c r="O1214" s="85"/>
      <c r="P1214" s="85"/>
      <c r="Q1214" s="85"/>
      <c r="R1214" s="85"/>
      <c r="S1214" s="85"/>
      <c r="T1214" s="86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T1214" s="18" t="s">
        <v>155</v>
      </c>
      <c r="AU1214" s="18" t="s">
        <v>86</v>
      </c>
    </row>
    <row r="1215" spans="1:65" s="2" customFormat="1" ht="16.5" customHeight="1">
      <c r="A1215" s="39"/>
      <c r="B1215" s="40"/>
      <c r="C1215" s="249" t="s">
        <v>1636</v>
      </c>
      <c r="D1215" s="249" t="s">
        <v>252</v>
      </c>
      <c r="E1215" s="250" t="s">
        <v>2355</v>
      </c>
      <c r="F1215" s="251" t="s">
        <v>2356</v>
      </c>
      <c r="G1215" s="252" t="s">
        <v>232</v>
      </c>
      <c r="H1215" s="253">
        <v>80</v>
      </c>
      <c r="I1215" s="254"/>
      <c r="J1215" s="255">
        <f>ROUND(I1215*H1215,2)</f>
        <v>0</v>
      </c>
      <c r="K1215" s="251" t="s">
        <v>37</v>
      </c>
      <c r="L1215" s="256"/>
      <c r="M1215" s="257" t="s">
        <v>37</v>
      </c>
      <c r="N1215" s="258" t="s">
        <v>50</v>
      </c>
      <c r="O1215" s="85"/>
      <c r="P1215" s="214">
        <f>O1215*H1215</f>
        <v>0</v>
      </c>
      <c r="Q1215" s="214">
        <v>0</v>
      </c>
      <c r="R1215" s="214">
        <f>Q1215*H1215</f>
        <v>0</v>
      </c>
      <c r="S1215" s="214">
        <v>0</v>
      </c>
      <c r="T1215" s="215">
        <f>S1215*H1215</f>
        <v>0</v>
      </c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/>
      <c r="AR1215" s="216" t="s">
        <v>164</v>
      </c>
      <c r="AT1215" s="216" t="s">
        <v>252</v>
      </c>
      <c r="AU1215" s="216" t="s">
        <v>86</v>
      </c>
      <c r="AY1215" s="18" t="s">
        <v>149</v>
      </c>
      <c r="BE1215" s="217">
        <f>IF(N1215="základní",J1215,0)</f>
        <v>0</v>
      </c>
      <c r="BF1215" s="217">
        <f>IF(N1215="snížená",J1215,0)</f>
        <v>0</v>
      </c>
      <c r="BG1215" s="217">
        <f>IF(N1215="zákl. přenesená",J1215,0)</f>
        <v>0</v>
      </c>
      <c r="BH1215" s="217">
        <f>IF(N1215="sníž. přenesená",J1215,0)</f>
        <v>0</v>
      </c>
      <c r="BI1215" s="217">
        <f>IF(N1215="nulová",J1215,0)</f>
        <v>0</v>
      </c>
      <c r="BJ1215" s="18" t="s">
        <v>148</v>
      </c>
      <c r="BK1215" s="217">
        <f>ROUND(I1215*H1215,2)</f>
        <v>0</v>
      </c>
      <c r="BL1215" s="18" t="s">
        <v>148</v>
      </c>
      <c r="BM1215" s="216" t="s">
        <v>2357</v>
      </c>
    </row>
    <row r="1216" spans="1:47" s="2" customFormat="1" ht="12">
      <c r="A1216" s="39"/>
      <c r="B1216" s="40"/>
      <c r="C1216" s="41"/>
      <c r="D1216" s="218" t="s">
        <v>155</v>
      </c>
      <c r="E1216" s="41"/>
      <c r="F1216" s="219" t="s">
        <v>2356</v>
      </c>
      <c r="G1216" s="41"/>
      <c r="H1216" s="41"/>
      <c r="I1216" s="220"/>
      <c r="J1216" s="41"/>
      <c r="K1216" s="41"/>
      <c r="L1216" s="45"/>
      <c r="M1216" s="221"/>
      <c r="N1216" s="222"/>
      <c r="O1216" s="85"/>
      <c r="P1216" s="85"/>
      <c r="Q1216" s="85"/>
      <c r="R1216" s="85"/>
      <c r="S1216" s="85"/>
      <c r="T1216" s="86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T1216" s="18" t="s">
        <v>155</v>
      </c>
      <c r="AU1216" s="18" t="s">
        <v>86</v>
      </c>
    </row>
    <row r="1217" spans="1:65" s="2" customFormat="1" ht="16.5" customHeight="1">
      <c r="A1217" s="39"/>
      <c r="B1217" s="40"/>
      <c r="C1217" s="249" t="s">
        <v>2358</v>
      </c>
      <c r="D1217" s="249" t="s">
        <v>252</v>
      </c>
      <c r="E1217" s="250" t="s">
        <v>2359</v>
      </c>
      <c r="F1217" s="251" t="s">
        <v>2360</v>
      </c>
      <c r="G1217" s="252" t="s">
        <v>232</v>
      </c>
      <c r="H1217" s="253">
        <v>94</v>
      </c>
      <c r="I1217" s="254"/>
      <c r="J1217" s="255">
        <f>ROUND(I1217*H1217,2)</f>
        <v>0</v>
      </c>
      <c r="K1217" s="251" t="s">
        <v>37</v>
      </c>
      <c r="L1217" s="256"/>
      <c r="M1217" s="257" t="s">
        <v>37</v>
      </c>
      <c r="N1217" s="258" t="s">
        <v>50</v>
      </c>
      <c r="O1217" s="85"/>
      <c r="P1217" s="214">
        <f>O1217*H1217</f>
        <v>0</v>
      </c>
      <c r="Q1217" s="214">
        <v>0</v>
      </c>
      <c r="R1217" s="214">
        <f>Q1217*H1217</f>
        <v>0</v>
      </c>
      <c r="S1217" s="214">
        <v>0</v>
      </c>
      <c r="T1217" s="215">
        <f>S1217*H1217</f>
        <v>0</v>
      </c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R1217" s="216" t="s">
        <v>164</v>
      </c>
      <c r="AT1217" s="216" t="s">
        <v>252</v>
      </c>
      <c r="AU1217" s="216" t="s">
        <v>86</v>
      </c>
      <c r="AY1217" s="18" t="s">
        <v>149</v>
      </c>
      <c r="BE1217" s="217">
        <f>IF(N1217="základní",J1217,0)</f>
        <v>0</v>
      </c>
      <c r="BF1217" s="217">
        <f>IF(N1217="snížená",J1217,0)</f>
        <v>0</v>
      </c>
      <c r="BG1217" s="217">
        <f>IF(N1217="zákl. přenesená",J1217,0)</f>
        <v>0</v>
      </c>
      <c r="BH1217" s="217">
        <f>IF(N1217="sníž. přenesená",J1217,0)</f>
        <v>0</v>
      </c>
      <c r="BI1217" s="217">
        <f>IF(N1217="nulová",J1217,0)</f>
        <v>0</v>
      </c>
      <c r="BJ1217" s="18" t="s">
        <v>148</v>
      </c>
      <c r="BK1217" s="217">
        <f>ROUND(I1217*H1217,2)</f>
        <v>0</v>
      </c>
      <c r="BL1217" s="18" t="s">
        <v>148</v>
      </c>
      <c r="BM1217" s="216" t="s">
        <v>2361</v>
      </c>
    </row>
    <row r="1218" spans="1:47" s="2" customFormat="1" ht="12">
      <c r="A1218" s="39"/>
      <c r="B1218" s="40"/>
      <c r="C1218" s="41"/>
      <c r="D1218" s="218" t="s">
        <v>155</v>
      </c>
      <c r="E1218" s="41"/>
      <c r="F1218" s="219" t="s">
        <v>2360</v>
      </c>
      <c r="G1218" s="41"/>
      <c r="H1218" s="41"/>
      <c r="I1218" s="220"/>
      <c r="J1218" s="41"/>
      <c r="K1218" s="41"/>
      <c r="L1218" s="45"/>
      <c r="M1218" s="221"/>
      <c r="N1218" s="222"/>
      <c r="O1218" s="85"/>
      <c r="P1218" s="85"/>
      <c r="Q1218" s="85"/>
      <c r="R1218" s="85"/>
      <c r="S1218" s="85"/>
      <c r="T1218" s="86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T1218" s="18" t="s">
        <v>155</v>
      </c>
      <c r="AU1218" s="18" t="s">
        <v>86</v>
      </c>
    </row>
    <row r="1219" spans="1:65" s="2" customFormat="1" ht="16.5" customHeight="1">
      <c r="A1219" s="39"/>
      <c r="B1219" s="40"/>
      <c r="C1219" s="249" t="s">
        <v>1640</v>
      </c>
      <c r="D1219" s="249" t="s">
        <v>252</v>
      </c>
      <c r="E1219" s="250" t="s">
        <v>2362</v>
      </c>
      <c r="F1219" s="251" t="s">
        <v>2363</v>
      </c>
      <c r="G1219" s="252" t="s">
        <v>232</v>
      </c>
      <c r="H1219" s="253">
        <v>10</v>
      </c>
      <c r="I1219" s="254"/>
      <c r="J1219" s="255">
        <f>ROUND(I1219*H1219,2)</f>
        <v>0</v>
      </c>
      <c r="K1219" s="251" t="s">
        <v>37</v>
      </c>
      <c r="L1219" s="256"/>
      <c r="M1219" s="257" t="s">
        <v>37</v>
      </c>
      <c r="N1219" s="258" t="s">
        <v>50</v>
      </c>
      <c r="O1219" s="85"/>
      <c r="P1219" s="214">
        <f>O1219*H1219</f>
        <v>0</v>
      </c>
      <c r="Q1219" s="214">
        <v>0</v>
      </c>
      <c r="R1219" s="214">
        <f>Q1219*H1219</f>
        <v>0</v>
      </c>
      <c r="S1219" s="214">
        <v>0</v>
      </c>
      <c r="T1219" s="215">
        <f>S1219*H1219</f>
        <v>0</v>
      </c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R1219" s="216" t="s">
        <v>164</v>
      </c>
      <c r="AT1219" s="216" t="s">
        <v>252</v>
      </c>
      <c r="AU1219" s="216" t="s">
        <v>86</v>
      </c>
      <c r="AY1219" s="18" t="s">
        <v>149</v>
      </c>
      <c r="BE1219" s="217">
        <f>IF(N1219="základní",J1219,0)</f>
        <v>0</v>
      </c>
      <c r="BF1219" s="217">
        <f>IF(N1219="snížená",J1219,0)</f>
        <v>0</v>
      </c>
      <c r="BG1219" s="217">
        <f>IF(N1219="zákl. přenesená",J1219,0)</f>
        <v>0</v>
      </c>
      <c r="BH1219" s="217">
        <f>IF(N1219="sníž. přenesená",J1219,0)</f>
        <v>0</v>
      </c>
      <c r="BI1219" s="217">
        <f>IF(N1219="nulová",J1219,0)</f>
        <v>0</v>
      </c>
      <c r="BJ1219" s="18" t="s">
        <v>148</v>
      </c>
      <c r="BK1219" s="217">
        <f>ROUND(I1219*H1219,2)</f>
        <v>0</v>
      </c>
      <c r="BL1219" s="18" t="s">
        <v>148</v>
      </c>
      <c r="BM1219" s="216" t="s">
        <v>2364</v>
      </c>
    </row>
    <row r="1220" spans="1:47" s="2" customFormat="1" ht="12">
      <c r="A1220" s="39"/>
      <c r="B1220" s="40"/>
      <c r="C1220" s="41"/>
      <c r="D1220" s="218" t="s">
        <v>155</v>
      </c>
      <c r="E1220" s="41"/>
      <c r="F1220" s="219" t="s">
        <v>2363</v>
      </c>
      <c r="G1220" s="41"/>
      <c r="H1220" s="41"/>
      <c r="I1220" s="220"/>
      <c r="J1220" s="41"/>
      <c r="K1220" s="41"/>
      <c r="L1220" s="45"/>
      <c r="M1220" s="221"/>
      <c r="N1220" s="222"/>
      <c r="O1220" s="85"/>
      <c r="P1220" s="85"/>
      <c r="Q1220" s="85"/>
      <c r="R1220" s="85"/>
      <c r="S1220" s="85"/>
      <c r="T1220" s="86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T1220" s="18" t="s">
        <v>155</v>
      </c>
      <c r="AU1220" s="18" t="s">
        <v>86</v>
      </c>
    </row>
    <row r="1221" spans="1:65" s="2" customFormat="1" ht="16.5" customHeight="1">
      <c r="A1221" s="39"/>
      <c r="B1221" s="40"/>
      <c r="C1221" s="249" t="s">
        <v>2365</v>
      </c>
      <c r="D1221" s="249" t="s">
        <v>252</v>
      </c>
      <c r="E1221" s="250" t="s">
        <v>2366</v>
      </c>
      <c r="F1221" s="251" t="s">
        <v>2367</v>
      </c>
      <c r="G1221" s="252" t="s">
        <v>220</v>
      </c>
      <c r="H1221" s="253">
        <v>240</v>
      </c>
      <c r="I1221" s="254"/>
      <c r="J1221" s="255">
        <f>ROUND(I1221*H1221,2)</f>
        <v>0</v>
      </c>
      <c r="K1221" s="251" t="s">
        <v>37</v>
      </c>
      <c r="L1221" s="256"/>
      <c r="M1221" s="257" t="s">
        <v>37</v>
      </c>
      <c r="N1221" s="258" t="s">
        <v>50</v>
      </c>
      <c r="O1221" s="85"/>
      <c r="P1221" s="214">
        <f>O1221*H1221</f>
        <v>0</v>
      </c>
      <c r="Q1221" s="214">
        <v>0</v>
      </c>
      <c r="R1221" s="214">
        <f>Q1221*H1221</f>
        <v>0</v>
      </c>
      <c r="S1221" s="214">
        <v>0</v>
      </c>
      <c r="T1221" s="215">
        <f>S1221*H1221</f>
        <v>0</v>
      </c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  <c r="AR1221" s="216" t="s">
        <v>164</v>
      </c>
      <c r="AT1221" s="216" t="s">
        <v>252</v>
      </c>
      <c r="AU1221" s="216" t="s">
        <v>86</v>
      </c>
      <c r="AY1221" s="18" t="s">
        <v>149</v>
      </c>
      <c r="BE1221" s="217">
        <f>IF(N1221="základní",J1221,0)</f>
        <v>0</v>
      </c>
      <c r="BF1221" s="217">
        <f>IF(N1221="snížená",J1221,0)</f>
        <v>0</v>
      </c>
      <c r="BG1221" s="217">
        <f>IF(N1221="zákl. přenesená",J1221,0)</f>
        <v>0</v>
      </c>
      <c r="BH1221" s="217">
        <f>IF(N1221="sníž. přenesená",J1221,0)</f>
        <v>0</v>
      </c>
      <c r="BI1221" s="217">
        <f>IF(N1221="nulová",J1221,0)</f>
        <v>0</v>
      </c>
      <c r="BJ1221" s="18" t="s">
        <v>148</v>
      </c>
      <c r="BK1221" s="217">
        <f>ROUND(I1221*H1221,2)</f>
        <v>0</v>
      </c>
      <c r="BL1221" s="18" t="s">
        <v>148</v>
      </c>
      <c r="BM1221" s="216" t="s">
        <v>2368</v>
      </c>
    </row>
    <row r="1222" spans="1:47" s="2" customFormat="1" ht="12">
      <c r="A1222" s="39"/>
      <c r="B1222" s="40"/>
      <c r="C1222" s="41"/>
      <c r="D1222" s="218" t="s">
        <v>155</v>
      </c>
      <c r="E1222" s="41"/>
      <c r="F1222" s="219" t="s">
        <v>2367</v>
      </c>
      <c r="G1222" s="41"/>
      <c r="H1222" s="41"/>
      <c r="I1222" s="220"/>
      <c r="J1222" s="41"/>
      <c r="K1222" s="41"/>
      <c r="L1222" s="45"/>
      <c r="M1222" s="221"/>
      <c r="N1222" s="222"/>
      <c r="O1222" s="85"/>
      <c r="P1222" s="85"/>
      <c r="Q1222" s="85"/>
      <c r="R1222" s="85"/>
      <c r="S1222" s="85"/>
      <c r="T1222" s="86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T1222" s="18" t="s">
        <v>155</v>
      </c>
      <c r="AU1222" s="18" t="s">
        <v>86</v>
      </c>
    </row>
    <row r="1223" spans="1:65" s="2" customFormat="1" ht="16.5" customHeight="1">
      <c r="A1223" s="39"/>
      <c r="B1223" s="40"/>
      <c r="C1223" s="249" t="s">
        <v>1643</v>
      </c>
      <c r="D1223" s="249" t="s">
        <v>252</v>
      </c>
      <c r="E1223" s="250" t="s">
        <v>2369</v>
      </c>
      <c r="F1223" s="251" t="s">
        <v>2370</v>
      </c>
      <c r="G1223" s="252" t="s">
        <v>220</v>
      </c>
      <c r="H1223" s="253">
        <v>30</v>
      </c>
      <c r="I1223" s="254"/>
      <c r="J1223" s="255">
        <f>ROUND(I1223*H1223,2)</f>
        <v>0</v>
      </c>
      <c r="K1223" s="251" t="s">
        <v>37</v>
      </c>
      <c r="L1223" s="256"/>
      <c r="M1223" s="257" t="s">
        <v>37</v>
      </c>
      <c r="N1223" s="258" t="s">
        <v>50</v>
      </c>
      <c r="O1223" s="85"/>
      <c r="P1223" s="214">
        <f>O1223*H1223</f>
        <v>0</v>
      </c>
      <c r="Q1223" s="214">
        <v>0</v>
      </c>
      <c r="R1223" s="214">
        <f>Q1223*H1223</f>
        <v>0</v>
      </c>
      <c r="S1223" s="214">
        <v>0</v>
      </c>
      <c r="T1223" s="215">
        <f>S1223*H1223</f>
        <v>0</v>
      </c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  <c r="AR1223" s="216" t="s">
        <v>164</v>
      </c>
      <c r="AT1223" s="216" t="s">
        <v>252</v>
      </c>
      <c r="AU1223" s="216" t="s">
        <v>86</v>
      </c>
      <c r="AY1223" s="18" t="s">
        <v>149</v>
      </c>
      <c r="BE1223" s="217">
        <f>IF(N1223="základní",J1223,0)</f>
        <v>0</v>
      </c>
      <c r="BF1223" s="217">
        <f>IF(N1223="snížená",J1223,0)</f>
        <v>0</v>
      </c>
      <c r="BG1223" s="217">
        <f>IF(N1223="zákl. přenesená",J1223,0)</f>
        <v>0</v>
      </c>
      <c r="BH1223" s="217">
        <f>IF(N1223="sníž. přenesená",J1223,0)</f>
        <v>0</v>
      </c>
      <c r="BI1223" s="217">
        <f>IF(N1223="nulová",J1223,0)</f>
        <v>0</v>
      </c>
      <c r="BJ1223" s="18" t="s">
        <v>148</v>
      </c>
      <c r="BK1223" s="217">
        <f>ROUND(I1223*H1223,2)</f>
        <v>0</v>
      </c>
      <c r="BL1223" s="18" t="s">
        <v>148</v>
      </c>
      <c r="BM1223" s="216" t="s">
        <v>2371</v>
      </c>
    </row>
    <row r="1224" spans="1:47" s="2" customFormat="1" ht="12">
      <c r="A1224" s="39"/>
      <c r="B1224" s="40"/>
      <c r="C1224" s="41"/>
      <c r="D1224" s="218" t="s">
        <v>155</v>
      </c>
      <c r="E1224" s="41"/>
      <c r="F1224" s="219" t="s">
        <v>2370</v>
      </c>
      <c r="G1224" s="41"/>
      <c r="H1224" s="41"/>
      <c r="I1224" s="220"/>
      <c r="J1224" s="41"/>
      <c r="K1224" s="41"/>
      <c r="L1224" s="45"/>
      <c r="M1224" s="221"/>
      <c r="N1224" s="222"/>
      <c r="O1224" s="85"/>
      <c r="P1224" s="85"/>
      <c r="Q1224" s="85"/>
      <c r="R1224" s="85"/>
      <c r="S1224" s="85"/>
      <c r="T1224" s="86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T1224" s="18" t="s">
        <v>155</v>
      </c>
      <c r="AU1224" s="18" t="s">
        <v>86</v>
      </c>
    </row>
    <row r="1225" spans="1:65" s="2" customFormat="1" ht="16.5" customHeight="1">
      <c r="A1225" s="39"/>
      <c r="B1225" s="40"/>
      <c r="C1225" s="249" t="s">
        <v>2372</v>
      </c>
      <c r="D1225" s="249" t="s">
        <v>252</v>
      </c>
      <c r="E1225" s="250" t="s">
        <v>2373</v>
      </c>
      <c r="F1225" s="251" t="s">
        <v>1967</v>
      </c>
      <c r="G1225" s="252" t="s">
        <v>320</v>
      </c>
      <c r="H1225" s="253">
        <v>1</v>
      </c>
      <c r="I1225" s="254"/>
      <c r="J1225" s="255">
        <f>ROUND(I1225*H1225,2)</f>
        <v>0</v>
      </c>
      <c r="K1225" s="251" t="s">
        <v>37</v>
      </c>
      <c r="L1225" s="256"/>
      <c r="M1225" s="257" t="s">
        <v>37</v>
      </c>
      <c r="N1225" s="258" t="s">
        <v>50</v>
      </c>
      <c r="O1225" s="85"/>
      <c r="P1225" s="214">
        <f>O1225*H1225</f>
        <v>0</v>
      </c>
      <c r="Q1225" s="214">
        <v>0</v>
      </c>
      <c r="R1225" s="214">
        <f>Q1225*H1225</f>
        <v>0</v>
      </c>
      <c r="S1225" s="214">
        <v>0</v>
      </c>
      <c r="T1225" s="215">
        <f>S1225*H1225</f>
        <v>0</v>
      </c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R1225" s="216" t="s">
        <v>164</v>
      </c>
      <c r="AT1225" s="216" t="s">
        <v>252</v>
      </c>
      <c r="AU1225" s="216" t="s">
        <v>86</v>
      </c>
      <c r="AY1225" s="18" t="s">
        <v>149</v>
      </c>
      <c r="BE1225" s="217">
        <f>IF(N1225="základní",J1225,0)</f>
        <v>0</v>
      </c>
      <c r="BF1225" s="217">
        <f>IF(N1225="snížená",J1225,0)</f>
        <v>0</v>
      </c>
      <c r="BG1225" s="217">
        <f>IF(N1225="zákl. přenesená",J1225,0)</f>
        <v>0</v>
      </c>
      <c r="BH1225" s="217">
        <f>IF(N1225="sníž. přenesená",J1225,0)</f>
        <v>0</v>
      </c>
      <c r="BI1225" s="217">
        <f>IF(N1225="nulová",J1225,0)</f>
        <v>0</v>
      </c>
      <c r="BJ1225" s="18" t="s">
        <v>148</v>
      </c>
      <c r="BK1225" s="217">
        <f>ROUND(I1225*H1225,2)</f>
        <v>0</v>
      </c>
      <c r="BL1225" s="18" t="s">
        <v>148</v>
      </c>
      <c r="BM1225" s="216" t="s">
        <v>2374</v>
      </c>
    </row>
    <row r="1226" spans="1:47" s="2" customFormat="1" ht="12">
      <c r="A1226" s="39"/>
      <c r="B1226" s="40"/>
      <c r="C1226" s="41"/>
      <c r="D1226" s="218" t="s">
        <v>155</v>
      </c>
      <c r="E1226" s="41"/>
      <c r="F1226" s="219" t="s">
        <v>1967</v>
      </c>
      <c r="G1226" s="41"/>
      <c r="H1226" s="41"/>
      <c r="I1226" s="220"/>
      <c r="J1226" s="41"/>
      <c r="K1226" s="41"/>
      <c r="L1226" s="45"/>
      <c r="M1226" s="221"/>
      <c r="N1226" s="222"/>
      <c r="O1226" s="85"/>
      <c r="P1226" s="85"/>
      <c r="Q1226" s="85"/>
      <c r="R1226" s="85"/>
      <c r="S1226" s="85"/>
      <c r="T1226" s="86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T1226" s="18" t="s">
        <v>155</v>
      </c>
      <c r="AU1226" s="18" t="s">
        <v>86</v>
      </c>
    </row>
    <row r="1227" spans="1:63" s="12" customFormat="1" ht="22.8" customHeight="1">
      <c r="A1227" s="12"/>
      <c r="B1227" s="189"/>
      <c r="C1227" s="190"/>
      <c r="D1227" s="191" t="s">
        <v>76</v>
      </c>
      <c r="E1227" s="203" t="s">
        <v>2375</v>
      </c>
      <c r="F1227" s="203" t="s">
        <v>2376</v>
      </c>
      <c r="G1227" s="190"/>
      <c r="H1227" s="190"/>
      <c r="I1227" s="193"/>
      <c r="J1227" s="204">
        <f>BK1227</f>
        <v>0</v>
      </c>
      <c r="K1227" s="190"/>
      <c r="L1227" s="195"/>
      <c r="M1227" s="196"/>
      <c r="N1227" s="197"/>
      <c r="O1227" s="197"/>
      <c r="P1227" s="198">
        <f>SUM(P1228:P1341)</f>
        <v>0</v>
      </c>
      <c r="Q1227" s="197"/>
      <c r="R1227" s="198">
        <f>SUM(R1228:R1341)</f>
        <v>0</v>
      </c>
      <c r="S1227" s="197"/>
      <c r="T1227" s="199">
        <f>SUM(T1228:T1341)</f>
        <v>0</v>
      </c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R1227" s="200" t="s">
        <v>21</v>
      </c>
      <c r="AT1227" s="201" t="s">
        <v>76</v>
      </c>
      <c r="AU1227" s="201" t="s">
        <v>21</v>
      </c>
      <c r="AY1227" s="200" t="s">
        <v>149</v>
      </c>
      <c r="BK1227" s="202">
        <f>SUM(BK1228:BK1341)</f>
        <v>0</v>
      </c>
    </row>
    <row r="1228" spans="1:65" s="2" customFormat="1" ht="16.5" customHeight="1">
      <c r="A1228" s="39"/>
      <c r="B1228" s="40"/>
      <c r="C1228" s="205" t="s">
        <v>1647</v>
      </c>
      <c r="D1228" s="205" t="s">
        <v>151</v>
      </c>
      <c r="E1228" s="206" t="s">
        <v>2377</v>
      </c>
      <c r="F1228" s="207" t="s">
        <v>2378</v>
      </c>
      <c r="G1228" s="208" t="s">
        <v>232</v>
      </c>
      <c r="H1228" s="209">
        <v>3</v>
      </c>
      <c r="I1228" s="210"/>
      <c r="J1228" s="211">
        <f>ROUND(I1228*H1228,2)</f>
        <v>0</v>
      </c>
      <c r="K1228" s="207" t="s">
        <v>37</v>
      </c>
      <c r="L1228" s="45"/>
      <c r="M1228" s="212" t="s">
        <v>37</v>
      </c>
      <c r="N1228" s="213" t="s">
        <v>50</v>
      </c>
      <c r="O1228" s="85"/>
      <c r="P1228" s="214">
        <f>O1228*H1228</f>
        <v>0</v>
      </c>
      <c r="Q1228" s="214">
        <v>0</v>
      </c>
      <c r="R1228" s="214">
        <f>Q1228*H1228</f>
        <v>0</v>
      </c>
      <c r="S1228" s="214">
        <v>0</v>
      </c>
      <c r="T1228" s="215">
        <f>S1228*H1228</f>
        <v>0</v>
      </c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R1228" s="216" t="s">
        <v>148</v>
      </c>
      <c r="AT1228" s="216" t="s">
        <v>151</v>
      </c>
      <c r="AU1228" s="216" t="s">
        <v>86</v>
      </c>
      <c r="AY1228" s="18" t="s">
        <v>149</v>
      </c>
      <c r="BE1228" s="217">
        <f>IF(N1228="základní",J1228,0)</f>
        <v>0</v>
      </c>
      <c r="BF1228" s="217">
        <f>IF(N1228="snížená",J1228,0)</f>
        <v>0</v>
      </c>
      <c r="BG1228" s="217">
        <f>IF(N1228="zákl. přenesená",J1228,0)</f>
        <v>0</v>
      </c>
      <c r="BH1228" s="217">
        <f>IF(N1228="sníž. přenesená",J1228,0)</f>
        <v>0</v>
      </c>
      <c r="BI1228" s="217">
        <f>IF(N1228="nulová",J1228,0)</f>
        <v>0</v>
      </c>
      <c r="BJ1228" s="18" t="s">
        <v>148</v>
      </c>
      <c r="BK1228" s="217">
        <f>ROUND(I1228*H1228,2)</f>
        <v>0</v>
      </c>
      <c r="BL1228" s="18" t="s">
        <v>148</v>
      </c>
      <c r="BM1228" s="216" t="s">
        <v>2379</v>
      </c>
    </row>
    <row r="1229" spans="1:47" s="2" customFormat="1" ht="12">
      <c r="A1229" s="39"/>
      <c r="B1229" s="40"/>
      <c r="C1229" s="41"/>
      <c r="D1229" s="218" t="s">
        <v>155</v>
      </c>
      <c r="E1229" s="41"/>
      <c r="F1229" s="219" t="s">
        <v>2378</v>
      </c>
      <c r="G1229" s="41"/>
      <c r="H1229" s="41"/>
      <c r="I1229" s="220"/>
      <c r="J1229" s="41"/>
      <c r="K1229" s="41"/>
      <c r="L1229" s="45"/>
      <c r="M1229" s="221"/>
      <c r="N1229" s="222"/>
      <c r="O1229" s="85"/>
      <c r="P1229" s="85"/>
      <c r="Q1229" s="85"/>
      <c r="R1229" s="85"/>
      <c r="S1229" s="85"/>
      <c r="T1229" s="86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  <c r="AT1229" s="18" t="s">
        <v>155</v>
      </c>
      <c r="AU1229" s="18" t="s">
        <v>86</v>
      </c>
    </row>
    <row r="1230" spans="1:65" s="2" customFormat="1" ht="16.5" customHeight="1">
      <c r="A1230" s="39"/>
      <c r="B1230" s="40"/>
      <c r="C1230" s="205" t="s">
        <v>2380</v>
      </c>
      <c r="D1230" s="205" t="s">
        <v>151</v>
      </c>
      <c r="E1230" s="206" t="s">
        <v>2381</v>
      </c>
      <c r="F1230" s="207" t="s">
        <v>2382</v>
      </c>
      <c r="G1230" s="208" t="s">
        <v>232</v>
      </c>
      <c r="H1230" s="209">
        <v>3</v>
      </c>
      <c r="I1230" s="210"/>
      <c r="J1230" s="211">
        <f>ROUND(I1230*H1230,2)</f>
        <v>0</v>
      </c>
      <c r="K1230" s="207" t="s">
        <v>37</v>
      </c>
      <c r="L1230" s="45"/>
      <c r="M1230" s="212" t="s">
        <v>37</v>
      </c>
      <c r="N1230" s="213" t="s">
        <v>50</v>
      </c>
      <c r="O1230" s="85"/>
      <c r="P1230" s="214">
        <f>O1230*H1230</f>
        <v>0</v>
      </c>
      <c r="Q1230" s="214">
        <v>0</v>
      </c>
      <c r="R1230" s="214">
        <f>Q1230*H1230</f>
        <v>0</v>
      </c>
      <c r="S1230" s="214">
        <v>0</v>
      </c>
      <c r="T1230" s="215">
        <f>S1230*H1230</f>
        <v>0</v>
      </c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R1230" s="216" t="s">
        <v>148</v>
      </c>
      <c r="AT1230" s="216" t="s">
        <v>151</v>
      </c>
      <c r="AU1230" s="216" t="s">
        <v>86</v>
      </c>
      <c r="AY1230" s="18" t="s">
        <v>149</v>
      </c>
      <c r="BE1230" s="217">
        <f>IF(N1230="základní",J1230,0)</f>
        <v>0</v>
      </c>
      <c r="BF1230" s="217">
        <f>IF(N1230="snížená",J1230,0)</f>
        <v>0</v>
      </c>
      <c r="BG1230" s="217">
        <f>IF(N1230="zákl. přenesená",J1230,0)</f>
        <v>0</v>
      </c>
      <c r="BH1230" s="217">
        <f>IF(N1230="sníž. přenesená",J1230,0)</f>
        <v>0</v>
      </c>
      <c r="BI1230" s="217">
        <f>IF(N1230="nulová",J1230,0)</f>
        <v>0</v>
      </c>
      <c r="BJ1230" s="18" t="s">
        <v>148</v>
      </c>
      <c r="BK1230" s="217">
        <f>ROUND(I1230*H1230,2)</f>
        <v>0</v>
      </c>
      <c r="BL1230" s="18" t="s">
        <v>148</v>
      </c>
      <c r="BM1230" s="216" t="s">
        <v>2383</v>
      </c>
    </row>
    <row r="1231" spans="1:47" s="2" customFormat="1" ht="12">
      <c r="A1231" s="39"/>
      <c r="B1231" s="40"/>
      <c r="C1231" s="41"/>
      <c r="D1231" s="218" t="s">
        <v>155</v>
      </c>
      <c r="E1231" s="41"/>
      <c r="F1231" s="219" t="s">
        <v>2382</v>
      </c>
      <c r="G1231" s="41"/>
      <c r="H1231" s="41"/>
      <c r="I1231" s="220"/>
      <c r="J1231" s="41"/>
      <c r="K1231" s="41"/>
      <c r="L1231" s="45"/>
      <c r="M1231" s="221"/>
      <c r="N1231" s="222"/>
      <c r="O1231" s="85"/>
      <c r="P1231" s="85"/>
      <c r="Q1231" s="85"/>
      <c r="R1231" s="85"/>
      <c r="S1231" s="85"/>
      <c r="T1231" s="86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T1231" s="18" t="s">
        <v>155</v>
      </c>
      <c r="AU1231" s="18" t="s">
        <v>86</v>
      </c>
    </row>
    <row r="1232" spans="1:65" s="2" customFormat="1" ht="16.5" customHeight="1">
      <c r="A1232" s="39"/>
      <c r="B1232" s="40"/>
      <c r="C1232" s="205" t="s">
        <v>1650</v>
      </c>
      <c r="D1232" s="205" t="s">
        <v>151</v>
      </c>
      <c r="E1232" s="206" t="s">
        <v>2384</v>
      </c>
      <c r="F1232" s="207" t="s">
        <v>2385</v>
      </c>
      <c r="G1232" s="208" t="s">
        <v>232</v>
      </c>
      <c r="H1232" s="209">
        <v>1</v>
      </c>
      <c r="I1232" s="210"/>
      <c r="J1232" s="211">
        <f>ROUND(I1232*H1232,2)</f>
        <v>0</v>
      </c>
      <c r="K1232" s="207" t="s">
        <v>37</v>
      </c>
      <c r="L1232" s="45"/>
      <c r="M1232" s="212" t="s">
        <v>37</v>
      </c>
      <c r="N1232" s="213" t="s">
        <v>50</v>
      </c>
      <c r="O1232" s="85"/>
      <c r="P1232" s="214">
        <f>O1232*H1232</f>
        <v>0</v>
      </c>
      <c r="Q1232" s="214">
        <v>0</v>
      </c>
      <c r="R1232" s="214">
        <f>Q1232*H1232</f>
        <v>0</v>
      </c>
      <c r="S1232" s="214">
        <v>0</v>
      </c>
      <c r="T1232" s="215">
        <f>S1232*H1232</f>
        <v>0</v>
      </c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R1232" s="216" t="s">
        <v>148</v>
      </c>
      <c r="AT1232" s="216" t="s">
        <v>151</v>
      </c>
      <c r="AU1232" s="216" t="s">
        <v>86</v>
      </c>
      <c r="AY1232" s="18" t="s">
        <v>149</v>
      </c>
      <c r="BE1232" s="217">
        <f>IF(N1232="základní",J1232,0)</f>
        <v>0</v>
      </c>
      <c r="BF1232" s="217">
        <f>IF(N1232="snížená",J1232,0)</f>
        <v>0</v>
      </c>
      <c r="BG1232" s="217">
        <f>IF(N1232="zákl. přenesená",J1232,0)</f>
        <v>0</v>
      </c>
      <c r="BH1232" s="217">
        <f>IF(N1232="sníž. přenesená",J1232,0)</f>
        <v>0</v>
      </c>
      <c r="BI1232" s="217">
        <f>IF(N1232="nulová",J1232,0)</f>
        <v>0</v>
      </c>
      <c r="BJ1232" s="18" t="s">
        <v>148</v>
      </c>
      <c r="BK1232" s="217">
        <f>ROUND(I1232*H1232,2)</f>
        <v>0</v>
      </c>
      <c r="BL1232" s="18" t="s">
        <v>148</v>
      </c>
      <c r="BM1232" s="216" t="s">
        <v>2386</v>
      </c>
    </row>
    <row r="1233" spans="1:47" s="2" customFormat="1" ht="12">
      <c r="A1233" s="39"/>
      <c r="B1233" s="40"/>
      <c r="C1233" s="41"/>
      <c r="D1233" s="218" t="s">
        <v>155</v>
      </c>
      <c r="E1233" s="41"/>
      <c r="F1233" s="219" t="s">
        <v>2385</v>
      </c>
      <c r="G1233" s="41"/>
      <c r="H1233" s="41"/>
      <c r="I1233" s="220"/>
      <c r="J1233" s="41"/>
      <c r="K1233" s="41"/>
      <c r="L1233" s="45"/>
      <c r="M1233" s="221"/>
      <c r="N1233" s="222"/>
      <c r="O1233" s="85"/>
      <c r="P1233" s="85"/>
      <c r="Q1233" s="85"/>
      <c r="R1233" s="85"/>
      <c r="S1233" s="85"/>
      <c r="T1233" s="86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T1233" s="18" t="s">
        <v>155</v>
      </c>
      <c r="AU1233" s="18" t="s">
        <v>86</v>
      </c>
    </row>
    <row r="1234" spans="1:65" s="2" customFormat="1" ht="16.5" customHeight="1">
      <c r="A1234" s="39"/>
      <c r="B1234" s="40"/>
      <c r="C1234" s="205" t="s">
        <v>2387</v>
      </c>
      <c r="D1234" s="205" t="s">
        <v>151</v>
      </c>
      <c r="E1234" s="206" t="s">
        <v>2388</v>
      </c>
      <c r="F1234" s="207" t="s">
        <v>2389</v>
      </c>
      <c r="G1234" s="208" t="s">
        <v>220</v>
      </c>
      <c r="H1234" s="209">
        <v>58</v>
      </c>
      <c r="I1234" s="210"/>
      <c r="J1234" s="211">
        <f>ROUND(I1234*H1234,2)</f>
        <v>0</v>
      </c>
      <c r="K1234" s="207" t="s">
        <v>37</v>
      </c>
      <c r="L1234" s="45"/>
      <c r="M1234" s="212" t="s">
        <v>37</v>
      </c>
      <c r="N1234" s="213" t="s">
        <v>50</v>
      </c>
      <c r="O1234" s="85"/>
      <c r="P1234" s="214">
        <f>O1234*H1234</f>
        <v>0</v>
      </c>
      <c r="Q1234" s="214">
        <v>0</v>
      </c>
      <c r="R1234" s="214">
        <f>Q1234*H1234</f>
        <v>0</v>
      </c>
      <c r="S1234" s="214">
        <v>0</v>
      </c>
      <c r="T1234" s="215">
        <f>S1234*H1234</f>
        <v>0</v>
      </c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R1234" s="216" t="s">
        <v>148</v>
      </c>
      <c r="AT1234" s="216" t="s">
        <v>151</v>
      </c>
      <c r="AU1234" s="216" t="s">
        <v>86</v>
      </c>
      <c r="AY1234" s="18" t="s">
        <v>149</v>
      </c>
      <c r="BE1234" s="217">
        <f>IF(N1234="základní",J1234,0)</f>
        <v>0</v>
      </c>
      <c r="BF1234" s="217">
        <f>IF(N1234="snížená",J1234,0)</f>
        <v>0</v>
      </c>
      <c r="BG1234" s="217">
        <f>IF(N1234="zákl. přenesená",J1234,0)</f>
        <v>0</v>
      </c>
      <c r="BH1234" s="217">
        <f>IF(N1234="sníž. přenesená",J1234,0)</f>
        <v>0</v>
      </c>
      <c r="BI1234" s="217">
        <f>IF(N1234="nulová",J1234,0)</f>
        <v>0</v>
      </c>
      <c r="BJ1234" s="18" t="s">
        <v>148</v>
      </c>
      <c r="BK1234" s="217">
        <f>ROUND(I1234*H1234,2)</f>
        <v>0</v>
      </c>
      <c r="BL1234" s="18" t="s">
        <v>148</v>
      </c>
      <c r="BM1234" s="216" t="s">
        <v>2390</v>
      </c>
    </row>
    <row r="1235" spans="1:47" s="2" customFormat="1" ht="12">
      <c r="A1235" s="39"/>
      <c r="B1235" s="40"/>
      <c r="C1235" s="41"/>
      <c r="D1235" s="218" t="s">
        <v>155</v>
      </c>
      <c r="E1235" s="41"/>
      <c r="F1235" s="219" t="s">
        <v>2389</v>
      </c>
      <c r="G1235" s="41"/>
      <c r="H1235" s="41"/>
      <c r="I1235" s="220"/>
      <c r="J1235" s="41"/>
      <c r="K1235" s="41"/>
      <c r="L1235" s="45"/>
      <c r="M1235" s="221"/>
      <c r="N1235" s="222"/>
      <c r="O1235" s="85"/>
      <c r="P1235" s="85"/>
      <c r="Q1235" s="85"/>
      <c r="R1235" s="85"/>
      <c r="S1235" s="85"/>
      <c r="T1235" s="86"/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T1235" s="18" t="s">
        <v>155</v>
      </c>
      <c r="AU1235" s="18" t="s">
        <v>86</v>
      </c>
    </row>
    <row r="1236" spans="1:65" s="2" customFormat="1" ht="16.5" customHeight="1">
      <c r="A1236" s="39"/>
      <c r="B1236" s="40"/>
      <c r="C1236" s="205" t="s">
        <v>1654</v>
      </c>
      <c r="D1236" s="205" t="s">
        <v>151</v>
      </c>
      <c r="E1236" s="206" t="s">
        <v>2391</v>
      </c>
      <c r="F1236" s="207" t="s">
        <v>2392</v>
      </c>
      <c r="G1236" s="208" t="s">
        <v>220</v>
      </c>
      <c r="H1236" s="209">
        <v>34</v>
      </c>
      <c r="I1236" s="210"/>
      <c r="J1236" s="211">
        <f>ROUND(I1236*H1236,2)</f>
        <v>0</v>
      </c>
      <c r="K1236" s="207" t="s">
        <v>37</v>
      </c>
      <c r="L1236" s="45"/>
      <c r="M1236" s="212" t="s">
        <v>37</v>
      </c>
      <c r="N1236" s="213" t="s">
        <v>50</v>
      </c>
      <c r="O1236" s="85"/>
      <c r="P1236" s="214">
        <f>O1236*H1236</f>
        <v>0</v>
      </c>
      <c r="Q1236" s="214">
        <v>0</v>
      </c>
      <c r="R1236" s="214">
        <f>Q1236*H1236</f>
        <v>0</v>
      </c>
      <c r="S1236" s="214">
        <v>0</v>
      </c>
      <c r="T1236" s="215">
        <f>S1236*H1236</f>
        <v>0</v>
      </c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R1236" s="216" t="s">
        <v>148</v>
      </c>
      <c r="AT1236" s="216" t="s">
        <v>151</v>
      </c>
      <c r="AU1236" s="216" t="s">
        <v>86</v>
      </c>
      <c r="AY1236" s="18" t="s">
        <v>149</v>
      </c>
      <c r="BE1236" s="217">
        <f>IF(N1236="základní",J1236,0)</f>
        <v>0</v>
      </c>
      <c r="BF1236" s="217">
        <f>IF(N1236="snížená",J1236,0)</f>
        <v>0</v>
      </c>
      <c r="BG1236" s="217">
        <f>IF(N1236="zákl. přenesená",J1236,0)</f>
        <v>0</v>
      </c>
      <c r="BH1236" s="217">
        <f>IF(N1236="sníž. přenesená",J1236,0)</f>
        <v>0</v>
      </c>
      <c r="BI1236" s="217">
        <f>IF(N1236="nulová",J1236,0)</f>
        <v>0</v>
      </c>
      <c r="BJ1236" s="18" t="s">
        <v>148</v>
      </c>
      <c r="BK1236" s="217">
        <f>ROUND(I1236*H1236,2)</f>
        <v>0</v>
      </c>
      <c r="BL1236" s="18" t="s">
        <v>148</v>
      </c>
      <c r="BM1236" s="216" t="s">
        <v>2393</v>
      </c>
    </row>
    <row r="1237" spans="1:47" s="2" customFormat="1" ht="12">
      <c r="A1237" s="39"/>
      <c r="B1237" s="40"/>
      <c r="C1237" s="41"/>
      <c r="D1237" s="218" t="s">
        <v>155</v>
      </c>
      <c r="E1237" s="41"/>
      <c r="F1237" s="219" t="s">
        <v>2392</v>
      </c>
      <c r="G1237" s="41"/>
      <c r="H1237" s="41"/>
      <c r="I1237" s="220"/>
      <c r="J1237" s="41"/>
      <c r="K1237" s="41"/>
      <c r="L1237" s="45"/>
      <c r="M1237" s="221"/>
      <c r="N1237" s="222"/>
      <c r="O1237" s="85"/>
      <c r="P1237" s="85"/>
      <c r="Q1237" s="85"/>
      <c r="R1237" s="85"/>
      <c r="S1237" s="85"/>
      <c r="T1237" s="86"/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T1237" s="18" t="s">
        <v>155</v>
      </c>
      <c r="AU1237" s="18" t="s">
        <v>86</v>
      </c>
    </row>
    <row r="1238" spans="1:65" s="2" customFormat="1" ht="16.5" customHeight="1">
      <c r="A1238" s="39"/>
      <c r="B1238" s="40"/>
      <c r="C1238" s="205" t="s">
        <v>2394</v>
      </c>
      <c r="D1238" s="205" t="s">
        <v>151</v>
      </c>
      <c r="E1238" s="206" t="s">
        <v>2395</v>
      </c>
      <c r="F1238" s="207" t="s">
        <v>2396</v>
      </c>
      <c r="G1238" s="208" t="s">
        <v>220</v>
      </c>
      <c r="H1238" s="209">
        <v>22</v>
      </c>
      <c r="I1238" s="210"/>
      <c r="J1238" s="211">
        <f>ROUND(I1238*H1238,2)</f>
        <v>0</v>
      </c>
      <c r="K1238" s="207" t="s">
        <v>37</v>
      </c>
      <c r="L1238" s="45"/>
      <c r="M1238" s="212" t="s">
        <v>37</v>
      </c>
      <c r="N1238" s="213" t="s">
        <v>50</v>
      </c>
      <c r="O1238" s="85"/>
      <c r="P1238" s="214">
        <f>O1238*H1238</f>
        <v>0</v>
      </c>
      <c r="Q1238" s="214">
        <v>0</v>
      </c>
      <c r="R1238" s="214">
        <f>Q1238*H1238</f>
        <v>0</v>
      </c>
      <c r="S1238" s="214">
        <v>0</v>
      </c>
      <c r="T1238" s="215">
        <f>S1238*H1238</f>
        <v>0</v>
      </c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R1238" s="216" t="s">
        <v>148</v>
      </c>
      <c r="AT1238" s="216" t="s">
        <v>151</v>
      </c>
      <c r="AU1238" s="216" t="s">
        <v>86</v>
      </c>
      <c r="AY1238" s="18" t="s">
        <v>149</v>
      </c>
      <c r="BE1238" s="217">
        <f>IF(N1238="základní",J1238,0)</f>
        <v>0</v>
      </c>
      <c r="BF1238" s="217">
        <f>IF(N1238="snížená",J1238,0)</f>
        <v>0</v>
      </c>
      <c r="BG1238" s="217">
        <f>IF(N1238="zákl. přenesená",J1238,0)</f>
        <v>0</v>
      </c>
      <c r="BH1238" s="217">
        <f>IF(N1238="sníž. přenesená",J1238,0)</f>
        <v>0</v>
      </c>
      <c r="BI1238" s="217">
        <f>IF(N1238="nulová",J1238,0)</f>
        <v>0</v>
      </c>
      <c r="BJ1238" s="18" t="s">
        <v>148</v>
      </c>
      <c r="BK1238" s="217">
        <f>ROUND(I1238*H1238,2)</f>
        <v>0</v>
      </c>
      <c r="BL1238" s="18" t="s">
        <v>148</v>
      </c>
      <c r="BM1238" s="216" t="s">
        <v>2397</v>
      </c>
    </row>
    <row r="1239" spans="1:47" s="2" customFormat="1" ht="12">
      <c r="A1239" s="39"/>
      <c r="B1239" s="40"/>
      <c r="C1239" s="41"/>
      <c r="D1239" s="218" t="s">
        <v>155</v>
      </c>
      <c r="E1239" s="41"/>
      <c r="F1239" s="219" t="s">
        <v>2396</v>
      </c>
      <c r="G1239" s="41"/>
      <c r="H1239" s="41"/>
      <c r="I1239" s="220"/>
      <c r="J1239" s="41"/>
      <c r="K1239" s="41"/>
      <c r="L1239" s="45"/>
      <c r="M1239" s="221"/>
      <c r="N1239" s="222"/>
      <c r="O1239" s="85"/>
      <c r="P1239" s="85"/>
      <c r="Q1239" s="85"/>
      <c r="R1239" s="85"/>
      <c r="S1239" s="85"/>
      <c r="T1239" s="86"/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  <c r="AT1239" s="18" t="s">
        <v>155</v>
      </c>
      <c r="AU1239" s="18" t="s">
        <v>86</v>
      </c>
    </row>
    <row r="1240" spans="1:65" s="2" customFormat="1" ht="16.5" customHeight="1">
      <c r="A1240" s="39"/>
      <c r="B1240" s="40"/>
      <c r="C1240" s="205" t="s">
        <v>1657</v>
      </c>
      <c r="D1240" s="205" t="s">
        <v>151</v>
      </c>
      <c r="E1240" s="206" t="s">
        <v>2398</v>
      </c>
      <c r="F1240" s="207" t="s">
        <v>2399</v>
      </c>
      <c r="G1240" s="208" t="s">
        <v>220</v>
      </c>
      <c r="H1240" s="209">
        <v>428</v>
      </c>
      <c r="I1240" s="210"/>
      <c r="J1240" s="211">
        <f>ROUND(I1240*H1240,2)</f>
        <v>0</v>
      </c>
      <c r="K1240" s="207" t="s">
        <v>37</v>
      </c>
      <c r="L1240" s="45"/>
      <c r="M1240" s="212" t="s">
        <v>37</v>
      </c>
      <c r="N1240" s="213" t="s">
        <v>50</v>
      </c>
      <c r="O1240" s="85"/>
      <c r="P1240" s="214">
        <f>O1240*H1240</f>
        <v>0</v>
      </c>
      <c r="Q1240" s="214">
        <v>0</v>
      </c>
      <c r="R1240" s="214">
        <f>Q1240*H1240</f>
        <v>0</v>
      </c>
      <c r="S1240" s="214">
        <v>0</v>
      </c>
      <c r="T1240" s="215">
        <f>S1240*H1240</f>
        <v>0</v>
      </c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39"/>
      <c r="AE1240" s="39"/>
      <c r="AR1240" s="216" t="s">
        <v>148</v>
      </c>
      <c r="AT1240" s="216" t="s">
        <v>151</v>
      </c>
      <c r="AU1240" s="216" t="s">
        <v>86</v>
      </c>
      <c r="AY1240" s="18" t="s">
        <v>149</v>
      </c>
      <c r="BE1240" s="217">
        <f>IF(N1240="základní",J1240,0)</f>
        <v>0</v>
      </c>
      <c r="BF1240" s="217">
        <f>IF(N1240="snížená",J1240,0)</f>
        <v>0</v>
      </c>
      <c r="BG1240" s="217">
        <f>IF(N1240="zákl. přenesená",J1240,0)</f>
        <v>0</v>
      </c>
      <c r="BH1240" s="217">
        <f>IF(N1240="sníž. přenesená",J1240,0)</f>
        <v>0</v>
      </c>
      <c r="BI1240" s="217">
        <f>IF(N1240="nulová",J1240,0)</f>
        <v>0</v>
      </c>
      <c r="BJ1240" s="18" t="s">
        <v>148</v>
      </c>
      <c r="BK1240" s="217">
        <f>ROUND(I1240*H1240,2)</f>
        <v>0</v>
      </c>
      <c r="BL1240" s="18" t="s">
        <v>148</v>
      </c>
      <c r="BM1240" s="216" t="s">
        <v>2400</v>
      </c>
    </row>
    <row r="1241" spans="1:47" s="2" customFormat="1" ht="12">
      <c r="A1241" s="39"/>
      <c r="B1241" s="40"/>
      <c r="C1241" s="41"/>
      <c r="D1241" s="218" t="s">
        <v>155</v>
      </c>
      <c r="E1241" s="41"/>
      <c r="F1241" s="219" t="s">
        <v>2399</v>
      </c>
      <c r="G1241" s="41"/>
      <c r="H1241" s="41"/>
      <c r="I1241" s="220"/>
      <c r="J1241" s="41"/>
      <c r="K1241" s="41"/>
      <c r="L1241" s="45"/>
      <c r="M1241" s="221"/>
      <c r="N1241" s="222"/>
      <c r="O1241" s="85"/>
      <c r="P1241" s="85"/>
      <c r="Q1241" s="85"/>
      <c r="R1241" s="85"/>
      <c r="S1241" s="85"/>
      <c r="T1241" s="86"/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39"/>
      <c r="AE1241" s="39"/>
      <c r="AT1241" s="18" t="s">
        <v>155</v>
      </c>
      <c r="AU1241" s="18" t="s">
        <v>86</v>
      </c>
    </row>
    <row r="1242" spans="1:65" s="2" customFormat="1" ht="16.5" customHeight="1">
      <c r="A1242" s="39"/>
      <c r="B1242" s="40"/>
      <c r="C1242" s="205" t="s">
        <v>2401</v>
      </c>
      <c r="D1242" s="205" t="s">
        <v>151</v>
      </c>
      <c r="E1242" s="206" t="s">
        <v>2402</v>
      </c>
      <c r="F1242" s="207" t="s">
        <v>2403</v>
      </c>
      <c r="G1242" s="208" t="s">
        <v>220</v>
      </c>
      <c r="H1242" s="209">
        <v>98</v>
      </c>
      <c r="I1242" s="210"/>
      <c r="J1242" s="211">
        <f>ROUND(I1242*H1242,2)</f>
        <v>0</v>
      </c>
      <c r="K1242" s="207" t="s">
        <v>37</v>
      </c>
      <c r="L1242" s="45"/>
      <c r="M1242" s="212" t="s">
        <v>37</v>
      </c>
      <c r="N1242" s="213" t="s">
        <v>50</v>
      </c>
      <c r="O1242" s="85"/>
      <c r="P1242" s="214">
        <f>O1242*H1242</f>
        <v>0</v>
      </c>
      <c r="Q1242" s="214">
        <v>0</v>
      </c>
      <c r="R1242" s="214">
        <f>Q1242*H1242</f>
        <v>0</v>
      </c>
      <c r="S1242" s="214">
        <v>0</v>
      </c>
      <c r="T1242" s="215">
        <f>S1242*H1242</f>
        <v>0</v>
      </c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R1242" s="216" t="s">
        <v>148</v>
      </c>
      <c r="AT1242" s="216" t="s">
        <v>151</v>
      </c>
      <c r="AU1242" s="216" t="s">
        <v>86</v>
      </c>
      <c r="AY1242" s="18" t="s">
        <v>149</v>
      </c>
      <c r="BE1242" s="217">
        <f>IF(N1242="základní",J1242,0)</f>
        <v>0</v>
      </c>
      <c r="BF1242" s="217">
        <f>IF(N1242="snížená",J1242,0)</f>
        <v>0</v>
      </c>
      <c r="BG1242" s="217">
        <f>IF(N1242="zákl. přenesená",J1242,0)</f>
        <v>0</v>
      </c>
      <c r="BH1242" s="217">
        <f>IF(N1242="sníž. přenesená",J1242,0)</f>
        <v>0</v>
      </c>
      <c r="BI1242" s="217">
        <f>IF(N1242="nulová",J1242,0)</f>
        <v>0</v>
      </c>
      <c r="BJ1242" s="18" t="s">
        <v>148</v>
      </c>
      <c r="BK1242" s="217">
        <f>ROUND(I1242*H1242,2)</f>
        <v>0</v>
      </c>
      <c r="BL1242" s="18" t="s">
        <v>148</v>
      </c>
      <c r="BM1242" s="216" t="s">
        <v>2404</v>
      </c>
    </row>
    <row r="1243" spans="1:47" s="2" customFormat="1" ht="12">
      <c r="A1243" s="39"/>
      <c r="B1243" s="40"/>
      <c r="C1243" s="41"/>
      <c r="D1243" s="218" t="s">
        <v>155</v>
      </c>
      <c r="E1243" s="41"/>
      <c r="F1243" s="219" t="s">
        <v>2403</v>
      </c>
      <c r="G1243" s="41"/>
      <c r="H1243" s="41"/>
      <c r="I1243" s="220"/>
      <c r="J1243" s="41"/>
      <c r="K1243" s="41"/>
      <c r="L1243" s="45"/>
      <c r="M1243" s="221"/>
      <c r="N1243" s="222"/>
      <c r="O1243" s="85"/>
      <c r="P1243" s="85"/>
      <c r="Q1243" s="85"/>
      <c r="R1243" s="85"/>
      <c r="S1243" s="85"/>
      <c r="T1243" s="86"/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T1243" s="18" t="s">
        <v>155</v>
      </c>
      <c r="AU1243" s="18" t="s">
        <v>86</v>
      </c>
    </row>
    <row r="1244" spans="1:65" s="2" customFormat="1" ht="16.5" customHeight="1">
      <c r="A1244" s="39"/>
      <c r="B1244" s="40"/>
      <c r="C1244" s="205" t="s">
        <v>1661</v>
      </c>
      <c r="D1244" s="205" t="s">
        <v>151</v>
      </c>
      <c r="E1244" s="206" t="s">
        <v>2405</v>
      </c>
      <c r="F1244" s="207" t="s">
        <v>2406</v>
      </c>
      <c r="G1244" s="208" t="s">
        <v>220</v>
      </c>
      <c r="H1244" s="209">
        <v>72</v>
      </c>
      <c r="I1244" s="210"/>
      <c r="J1244" s="211">
        <f>ROUND(I1244*H1244,2)</f>
        <v>0</v>
      </c>
      <c r="K1244" s="207" t="s">
        <v>37</v>
      </c>
      <c r="L1244" s="45"/>
      <c r="M1244" s="212" t="s">
        <v>37</v>
      </c>
      <c r="N1244" s="213" t="s">
        <v>50</v>
      </c>
      <c r="O1244" s="85"/>
      <c r="P1244" s="214">
        <f>O1244*H1244</f>
        <v>0</v>
      </c>
      <c r="Q1244" s="214">
        <v>0</v>
      </c>
      <c r="R1244" s="214">
        <f>Q1244*H1244</f>
        <v>0</v>
      </c>
      <c r="S1244" s="214">
        <v>0</v>
      </c>
      <c r="T1244" s="215">
        <f>S1244*H1244</f>
        <v>0</v>
      </c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R1244" s="216" t="s">
        <v>148</v>
      </c>
      <c r="AT1244" s="216" t="s">
        <v>151</v>
      </c>
      <c r="AU1244" s="216" t="s">
        <v>86</v>
      </c>
      <c r="AY1244" s="18" t="s">
        <v>149</v>
      </c>
      <c r="BE1244" s="217">
        <f>IF(N1244="základní",J1244,0)</f>
        <v>0</v>
      </c>
      <c r="BF1244" s="217">
        <f>IF(N1244="snížená",J1244,0)</f>
        <v>0</v>
      </c>
      <c r="BG1244" s="217">
        <f>IF(N1244="zákl. přenesená",J1244,0)</f>
        <v>0</v>
      </c>
      <c r="BH1244" s="217">
        <f>IF(N1244="sníž. přenesená",J1244,0)</f>
        <v>0</v>
      </c>
      <c r="BI1244" s="217">
        <f>IF(N1244="nulová",J1244,0)</f>
        <v>0</v>
      </c>
      <c r="BJ1244" s="18" t="s">
        <v>148</v>
      </c>
      <c r="BK1244" s="217">
        <f>ROUND(I1244*H1244,2)</f>
        <v>0</v>
      </c>
      <c r="BL1244" s="18" t="s">
        <v>148</v>
      </c>
      <c r="BM1244" s="216" t="s">
        <v>2407</v>
      </c>
    </row>
    <row r="1245" spans="1:47" s="2" customFormat="1" ht="12">
      <c r="A1245" s="39"/>
      <c r="B1245" s="40"/>
      <c r="C1245" s="41"/>
      <c r="D1245" s="218" t="s">
        <v>155</v>
      </c>
      <c r="E1245" s="41"/>
      <c r="F1245" s="219" t="s">
        <v>2406</v>
      </c>
      <c r="G1245" s="41"/>
      <c r="H1245" s="41"/>
      <c r="I1245" s="220"/>
      <c r="J1245" s="41"/>
      <c r="K1245" s="41"/>
      <c r="L1245" s="45"/>
      <c r="M1245" s="221"/>
      <c r="N1245" s="222"/>
      <c r="O1245" s="85"/>
      <c r="P1245" s="85"/>
      <c r="Q1245" s="85"/>
      <c r="R1245" s="85"/>
      <c r="S1245" s="85"/>
      <c r="T1245" s="86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T1245" s="18" t="s">
        <v>155</v>
      </c>
      <c r="AU1245" s="18" t="s">
        <v>86</v>
      </c>
    </row>
    <row r="1246" spans="1:65" s="2" customFormat="1" ht="16.5" customHeight="1">
      <c r="A1246" s="39"/>
      <c r="B1246" s="40"/>
      <c r="C1246" s="205" t="s">
        <v>2408</v>
      </c>
      <c r="D1246" s="205" t="s">
        <v>151</v>
      </c>
      <c r="E1246" s="206" t="s">
        <v>2409</v>
      </c>
      <c r="F1246" s="207" t="s">
        <v>2410</v>
      </c>
      <c r="G1246" s="208" t="s">
        <v>220</v>
      </c>
      <c r="H1246" s="209">
        <v>337</v>
      </c>
      <c r="I1246" s="210"/>
      <c r="J1246" s="211">
        <f>ROUND(I1246*H1246,2)</f>
        <v>0</v>
      </c>
      <c r="K1246" s="207" t="s">
        <v>37</v>
      </c>
      <c r="L1246" s="45"/>
      <c r="M1246" s="212" t="s">
        <v>37</v>
      </c>
      <c r="N1246" s="213" t="s">
        <v>50</v>
      </c>
      <c r="O1246" s="85"/>
      <c r="P1246" s="214">
        <f>O1246*H1246</f>
        <v>0</v>
      </c>
      <c r="Q1246" s="214">
        <v>0</v>
      </c>
      <c r="R1246" s="214">
        <f>Q1246*H1246</f>
        <v>0</v>
      </c>
      <c r="S1246" s="214">
        <v>0</v>
      </c>
      <c r="T1246" s="215">
        <f>S1246*H1246</f>
        <v>0</v>
      </c>
      <c r="U1246" s="39"/>
      <c r="V1246" s="39"/>
      <c r="W1246" s="39"/>
      <c r="X1246" s="39"/>
      <c r="Y1246" s="39"/>
      <c r="Z1246" s="39"/>
      <c r="AA1246" s="39"/>
      <c r="AB1246" s="39"/>
      <c r="AC1246" s="39"/>
      <c r="AD1246" s="39"/>
      <c r="AE1246" s="39"/>
      <c r="AR1246" s="216" t="s">
        <v>148</v>
      </c>
      <c r="AT1246" s="216" t="s">
        <v>151</v>
      </c>
      <c r="AU1246" s="216" t="s">
        <v>86</v>
      </c>
      <c r="AY1246" s="18" t="s">
        <v>149</v>
      </c>
      <c r="BE1246" s="217">
        <f>IF(N1246="základní",J1246,0)</f>
        <v>0</v>
      </c>
      <c r="BF1246" s="217">
        <f>IF(N1246="snížená",J1246,0)</f>
        <v>0</v>
      </c>
      <c r="BG1246" s="217">
        <f>IF(N1246="zákl. přenesená",J1246,0)</f>
        <v>0</v>
      </c>
      <c r="BH1246" s="217">
        <f>IF(N1246="sníž. přenesená",J1246,0)</f>
        <v>0</v>
      </c>
      <c r="BI1246" s="217">
        <f>IF(N1246="nulová",J1246,0)</f>
        <v>0</v>
      </c>
      <c r="BJ1246" s="18" t="s">
        <v>148</v>
      </c>
      <c r="BK1246" s="217">
        <f>ROUND(I1246*H1246,2)</f>
        <v>0</v>
      </c>
      <c r="BL1246" s="18" t="s">
        <v>148</v>
      </c>
      <c r="BM1246" s="216" t="s">
        <v>2411</v>
      </c>
    </row>
    <row r="1247" spans="1:47" s="2" customFormat="1" ht="12">
      <c r="A1247" s="39"/>
      <c r="B1247" s="40"/>
      <c r="C1247" s="41"/>
      <c r="D1247" s="218" t="s">
        <v>155</v>
      </c>
      <c r="E1247" s="41"/>
      <c r="F1247" s="219" t="s">
        <v>2410</v>
      </c>
      <c r="G1247" s="41"/>
      <c r="H1247" s="41"/>
      <c r="I1247" s="220"/>
      <c r="J1247" s="41"/>
      <c r="K1247" s="41"/>
      <c r="L1247" s="45"/>
      <c r="M1247" s="221"/>
      <c r="N1247" s="222"/>
      <c r="O1247" s="85"/>
      <c r="P1247" s="85"/>
      <c r="Q1247" s="85"/>
      <c r="R1247" s="85"/>
      <c r="S1247" s="85"/>
      <c r="T1247" s="86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T1247" s="18" t="s">
        <v>155</v>
      </c>
      <c r="AU1247" s="18" t="s">
        <v>86</v>
      </c>
    </row>
    <row r="1248" spans="1:65" s="2" customFormat="1" ht="16.5" customHeight="1">
      <c r="A1248" s="39"/>
      <c r="B1248" s="40"/>
      <c r="C1248" s="205" t="s">
        <v>1664</v>
      </c>
      <c r="D1248" s="205" t="s">
        <v>151</v>
      </c>
      <c r="E1248" s="206" t="s">
        <v>2412</v>
      </c>
      <c r="F1248" s="207" t="s">
        <v>2413</v>
      </c>
      <c r="G1248" s="208" t="s">
        <v>220</v>
      </c>
      <c r="H1248" s="209">
        <v>468</v>
      </c>
      <c r="I1248" s="210"/>
      <c r="J1248" s="211">
        <f>ROUND(I1248*H1248,2)</f>
        <v>0</v>
      </c>
      <c r="K1248" s="207" t="s">
        <v>37</v>
      </c>
      <c r="L1248" s="45"/>
      <c r="M1248" s="212" t="s">
        <v>37</v>
      </c>
      <c r="N1248" s="213" t="s">
        <v>50</v>
      </c>
      <c r="O1248" s="85"/>
      <c r="P1248" s="214">
        <f>O1248*H1248</f>
        <v>0</v>
      </c>
      <c r="Q1248" s="214">
        <v>0</v>
      </c>
      <c r="R1248" s="214">
        <f>Q1248*H1248</f>
        <v>0</v>
      </c>
      <c r="S1248" s="214">
        <v>0</v>
      </c>
      <c r="T1248" s="215">
        <f>S1248*H1248</f>
        <v>0</v>
      </c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  <c r="AR1248" s="216" t="s">
        <v>148</v>
      </c>
      <c r="AT1248" s="216" t="s">
        <v>151</v>
      </c>
      <c r="AU1248" s="216" t="s">
        <v>86</v>
      </c>
      <c r="AY1248" s="18" t="s">
        <v>149</v>
      </c>
      <c r="BE1248" s="217">
        <f>IF(N1248="základní",J1248,0)</f>
        <v>0</v>
      </c>
      <c r="BF1248" s="217">
        <f>IF(N1248="snížená",J1248,0)</f>
        <v>0</v>
      </c>
      <c r="BG1248" s="217">
        <f>IF(N1248="zákl. přenesená",J1248,0)</f>
        <v>0</v>
      </c>
      <c r="BH1248" s="217">
        <f>IF(N1248="sníž. přenesená",J1248,0)</f>
        <v>0</v>
      </c>
      <c r="BI1248" s="217">
        <f>IF(N1248="nulová",J1248,0)</f>
        <v>0</v>
      </c>
      <c r="BJ1248" s="18" t="s">
        <v>148</v>
      </c>
      <c r="BK1248" s="217">
        <f>ROUND(I1248*H1248,2)</f>
        <v>0</v>
      </c>
      <c r="BL1248" s="18" t="s">
        <v>148</v>
      </c>
      <c r="BM1248" s="216" t="s">
        <v>2414</v>
      </c>
    </row>
    <row r="1249" spans="1:47" s="2" customFormat="1" ht="12">
      <c r="A1249" s="39"/>
      <c r="B1249" s="40"/>
      <c r="C1249" s="41"/>
      <c r="D1249" s="218" t="s">
        <v>155</v>
      </c>
      <c r="E1249" s="41"/>
      <c r="F1249" s="219" t="s">
        <v>2413</v>
      </c>
      <c r="G1249" s="41"/>
      <c r="H1249" s="41"/>
      <c r="I1249" s="220"/>
      <c r="J1249" s="41"/>
      <c r="K1249" s="41"/>
      <c r="L1249" s="45"/>
      <c r="M1249" s="221"/>
      <c r="N1249" s="222"/>
      <c r="O1249" s="85"/>
      <c r="P1249" s="85"/>
      <c r="Q1249" s="85"/>
      <c r="R1249" s="85"/>
      <c r="S1249" s="85"/>
      <c r="T1249" s="86"/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T1249" s="18" t="s">
        <v>155</v>
      </c>
      <c r="AU1249" s="18" t="s">
        <v>86</v>
      </c>
    </row>
    <row r="1250" spans="1:65" s="2" customFormat="1" ht="16.5" customHeight="1">
      <c r="A1250" s="39"/>
      <c r="B1250" s="40"/>
      <c r="C1250" s="205" t="s">
        <v>2415</v>
      </c>
      <c r="D1250" s="205" t="s">
        <v>151</v>
      </c>
      <c r="E1250" s="206" t="s">
        <v>2416</v>
      </c>
      <c r="F1250" s="207" t="s">
        <v>2417</v>
      </c>
      <c r="G1250" s="208" t="s">
        <v>220</v>
      </c>
      <c r="H1250" s="209">
        <v>303</v>
      </c>
      <c r="I1250" s="210"/>
      <c r="J1250" s="211">
        <f>ROUND(I1250*H1250,2)</f>
        <v>0</v>
      </c>
      <c r="K1250" s="207" t="s">
        <v>37</v>
      </c>
      <c r="L1250" s="45"/>
      <c r="M1250" s="212" t="s">
        <v>37</v>
      </c>
      <c r="N1250" s="213" t="s">
        <v>50</v>
      </c>
      <c r="O1250" s="85"/>
      <c r="P1250" s="214">
        <f>O1250*H1250</f>
        <v>0</v>
      </c>
      <c r="Q1250" s="214">
        <v>0</v>
      </c>
      <c r="R1250" s="214">
        <f>Q1250*H1250</f>
        <v>0</v>
      </c>
      <c r="S1250" s="214">
        <v>0</v>
      </c>
      <c r="T1250" s="215">
        <f>S1250*H1250</f>
        <v>0</v>
      </c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39"/>
      <c r="AE1250" s="39"/>
      <c r="AR1250" s="216" t="s">
        <v>148</v>
      </c>
      <c r="AT1250" s="216" t="s">
        <v>151</v>
      </c>
      <c r="AU1250" s="216" t="s">
        <v>86</v>
      </c>
      <c r="AY1250" s="18" t="s">
        <v>149</v>
      </c>
      <c r="BE1250" s="217">
        <f>IF(N1250="základní",J1250,0)</f>
        <v>0</v>
      </c>
      <c r="BF1250" s="217">
        <f>IF(N1250="snížená",J1250,0)</f>
        <v>0</v>
      </c>
      <c r="BG1250" s="217">
        <f>IF(N1250="zákl. přenesená",J1250,0)</f>
        <v>0</v>
      </c>
      <c r="BH1250" s="217">
        <f>IF(N1250="sníž. přenesená",J1250,0)</f>
        <v>0</v>
      </c>
      <c r="BI1250" s="217">
        <f>IF(N1250="nulová",J1250,0)</f>
        <v>0</v>
      </c>
      <c r="BJ1250" s="18" t="s">
        <v>148</v>
      </c>
      <c r="BK1250" s="217">
        <f>ROUND(I1250*H1250,2)</f>
        <v>0</v>
      </c>
      <c r="BL1250" s="18" t="s">
        <v>148</v>
      </c>
      <c r="BM1250" s="216" t="s">
        <v>2418</v>
      </c>
    </row>
    <row r="1251" spans="1:47" s="2" customFormat="1" ht="12">
      <c r="A1251" s="39"/>
      <c r="B1251" s="40"/>
      <c r="C1251" s="41"/>
      <c r="D1251" s="218" t="s">
        <v>155</v>
      </c>
      <c r="E1251" s="41"/>
      <c r="F1251" s="219" t="s">
        <v>2417</v>
      </c>
      <c r="G1251" s="41"/>
      <c r="H1251" s="41"/>
      <c r="I1251" s="220"/>
      <c r="J1251" s="41"/>
      <c r="K1251" s="41"/>
      <c r="L1251" s="45"/>
      <c r="M1251" s="221"/>
      <c r="N1251" s="222"/>
      <c r="O1251" s="85"/>
      <c r="P1251" s="85"/>
      <c r="Q1251" s="85"/>
      <c r="R1251" s="85"/>
      <c r="S1251" s="85"/>
      <c r="T1251" s="86"/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  <c r="AT1251" s="18" t="s">
        <v>155</v>
      </c>
      <c r="AU1251" s="18" t="s">
        <v>86</v>
      </c>
    </row>
    <row r="1252" spans="1:65" s="2" customFormat="1" ht="16.5" customHeight="1">
      <c r="A1252" s="39"/>
      <c r="B1252" s="40"/>
      <c r="C1252" s="205" t="s">
        <v>1668</v>
      </c>
      <c r="D1252" s="205" t="s">
        <v>151</v>
      </c>
      <c r="E1252" s="206" t="s">
        <v>2419</v>
      </c>
      <c r="F1252" s="207" t="s">
        <v>2420</v>
      </c>
      <c r="G1252" s="208" t="s">
        <v>220</v>
      </c>
      <c r="H1252" s="209">
        <v>10</v>
      </c>
      <c r="I1252" s="210"/>
      <c r="J1252" s="211">
        <f>ROUND(I1252*H1252,2)</f>
        <v>0</v>
      </c>
      <c r="K1252" s="207" t="s">
        <v>37</v>
      </c>
      <c r="L1252" s="45"/>
      <c r="M1252" s="212" t="s">
        <v>37</v>
      </c>
      <c r="N1252" s="213" t="s">
        <v>50</v>
      </c>
      <c r="O1252" s="85"/>
      <c r="P1252" s="214">
        <f>O1252*H1252</f>
        <v>0</v>
      </c>
      <c r="Q1252" s="214">
        <v>0</v>
      </c>
      <c r="R1252" s="214">
        <f>Q1252*H1252</f>
        <v>0</v>
      </c>
      <c r="S1252" s="214">
        <v>0</v>
      </c>
      <c r="T1252" s="215">
        <f>S1252*H1252</f>
        <v>0</v>
      </c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R1252" s="216" t="s">
        <v>148</v>
      </c>
      <c r="AT1252" s="216" t="s">
        <v>151</v>
      </c>
      <c r="AU1252" s="216" t="s">
        <v>86</v>
      </c>
      <c r="AY1252" s="18" t="s">
        <v>149</v>
      </c>
      <c r="BE1252" s="217">
        <f>IF(N1252="základní",J1252,0)</f>
        <v>0</v>
      </c>
      <c r="BF1252" s="217">
        <f>IF(N1252="snížená",J1252,0)</f>
        <v>0</v>
      </c>
      <c r="BG1252" s="217">
        <f>IF(N1252="zákl. přenesená",J1252,0)</f>
        <v>0</v>
      </c>
      <c r="BH1252" s="217">
        <f>IF(N1252="sníž. přenesená",J1252,0)</f>
        <v>0</v>
      </c>
      <c r="BI1252" s="217">
        <f>IF(N1252="nulová",J1252,0)</f>
        <v>0</v>
      </c>
      <c r="BJ1252" s="18" t="s">
        <v>148</v>
      </c>
      <c r="BK1252" s="217">
        <f>ROUND(I1252*H1252,2)</f>
        <v>0</v>
      </c>
      <c r="BL1252" s="18" t="s">
        <v>148</v>
      </c>
      <c r="BM1252" s="216" t="s">
        <v>2421</v>
      </c>
    </row>
    <row r="1253" spans="1:47" s="2" customFormat="1" ht="12">
      <c r="A1253" s="39"/>
      <c r="B1253" s="40"/>
      <c r="C1253" s="41"/>
      <c r="D1253" s="218" t="s">
        <v>155</v>
      </c>
      <c r="E1253" s="41"/>
      <c r="F1253" s="219" t="s">
        <v>2420</v>
      </c>
      <c r="G1253" s="41"/>
      <c r="H1253" s="41"/>
      <c r="I1253" s="220"/>
      <c r="J1253" s="41"/>
      <c r="K1253" s="41"/>
      <c r="L1253" s="45"/>
      <c r="M1253" s="221"/>
      <c r="N1253" s="222"/>
      <c r="O1253" s="85"/>
      <c r="P1253" s="85"/>
      <c r="Q1253" s="85"/>
      <c r="R1253" s="85"/>
      <c r="S1253" s="85"/>
      <c r="T1253" s="86"/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T1253" s="18" t="s">
        <v>155</v>
      </c>
      <c r="AU1253" s="18" t="s">
        <v>86</v>
      </c>
    </row>
    <row r="1254" spans="1:65" s="2" customFormat="1" ht="16.5" customHeight="1">
      <c r="A1254" s="39"/>
      <c r="B1254" s="40"/>
      <c r="C1254" s="205" t="s">
        <v>2422</v>
      </c>
      <c r="D1254" s="205" t="s">
        <v>151</v>
      </c>
      <c r="E1254" s="206" t="s">
        <v>2423</v>
      </c>
      <c r="F1254" s="207" t="s">
        <v>2424</v>
      </c>
      <c r="G1254" s="208" t="s">
        <v>220</v>
      </c>
      <c r="H1254" s="209">
        <v>120</v>
      </c>
      <c r="I1254" s="210"/>
      <c r="J1254" s="211">
        <f>ROUND(I1254*H1254,2)</f>
        <v>0</v>
      </c>
      <c r="K1254" s="207" t="s">
        <v>37</v>
      </c>
      <c r="L1254" s="45"/>
      <c r="M1254" s="212" t="s">
        <v>37</v>
      </c>
      <c r="N1254" s="213" t="s">
        <v>50</v>
      </c>
      <c r="O1254" s="85"/>
      <c r="P1254" s="214">
        <f>O1254*H1254</f>
        <v>0</v>
      </c>
      <c r="Q1254" s="214">
        <v>0</v>
      </c>
      <c r="R1254" s="214">
        <f>Q1254*H1254</f>
        <v>0</v>
      </c>
      <c r="S1254" s="214">
        <v>0</v>
      </c>
      <c r="T1254" s="215">
        <f>S1254*H1254</f>
        <v>0</v>
      </c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  <c r="AR1254" s="216" t="s">
        <v>148</v>
      </c>
      <c r="AT1254" s="216" t="s">
        <v>151</v>
      </c>
      <c r="AU1254" s="216" t="s">
        <v>86</v>
      </c>
      <c r="AY1254" s="18" t="s">
        <v>149</v>
      </c>
      <c r="BE1254" s="217">
        <f>IF(N1254="základní",J1254,0)</f>
        <v>0</v>
      </c>
      <c r="BF1254" s="217">
        <f>IF(N1254="snížená",J1254,0)</f>
        <v>0</v>
      </c>
      <c r="BG1254" s="217">
        <f>IF(N1254="zákl. přenesená",J1254,0)</f>
        <v>0</v>
      </c>
      <c r="BH1254" s="217">
        <f>IF(N1254="sníž. přenesená",J1254,0)</f>
        <v>0</v>
      </c>
      <c r="BI1254" s="217">
        <f>IF(N1254="nulová",J1254,0)</f>
        <v>0</v>
      </c>
      <c r="BJ1254" s="18" t="s">
        <v>148</v>
      </c>
      <c r="BK1254" s="217">
        <f>ROUND(I1254*H1254,2)</f>
        <v>0</v>
      </c>
      <c r="BL1254" s="18" t="s">
        <v>148</v>
      </c>
      <c r="BM1254" s="216" t="s">
        <v>2425</v>
      </c>
    </row>
    <row r="1255" spans="1:47" s="2" customFormat="1" ht="12">
      <c r="A1255" s="39"/>
      <c r="B1255" s="40"/>
      <c r="C1255" s="41"/>
      <c r="D1255" s="218" t="s">
        <v>155</v>
      </c>
      <c r="E1255" s="41"/>
      <c r="F1255" s="219" t="s">
        <v>2424</v>
      </c>
      <c r="G1255" s="41"/>
      <c r="H1255" s="41"/>
      <c r="I1255" s="220"/>
      <c r="J1255" s="41"/>
      <c r="K1255" s="41"/>
      <c r="L1255" s="45"/>
      <c r="M1255" s="221"/>
      <c r="N1255" s="222"/>
      <c r="O1255" s="85"/>
      <c r="P1255" s="85"/>
      <c r="Q1255" s="85"/>
      <c r="R1255" s="85"/>
      <c r="S1255" s="85"/>
      <c r="T1255" s="86"/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T1255" s="18" t="s">
        <v>155</v>
      </c>
      <c r="AU1255" s="18" t="s">
        <v>86</v>
      </c>
    </row>
    <row r="1256" spans="1:65" s="2" customFormat="1" ht="16.5" customHeight="1">
      <c r="A1256" s="39"/>
      <c r="B1256" s="40"/>
      <c r="C1256" s="205" t="s">
        <v>1671</v>
      </c>
      <c r="D1256" s="205" t="s">
        <v>151</v>
      </c>
      <c r="E1256" s="206" t="s">
        <v>2426</v>
      </c>
      <c r="F1256" s="207" t="s">
        <v>2244</v>
      </c>
      <c r="G1256" s="208" t="s">
        <v>232</v>
      </c>
      <c r="H1256" s="209">
        <v>11</v>
      </c>
      <c r="I1256" s="210"/>
      <c r="J1256" s="211">
        <f>ROUND(I1256*H1256,2)</f>
        <v>0</v>
      </c>
      <c r="K1256" s="207" t="s">
        <v>37</v>
      </c>
      <c r="L1256" s="45"/>
      <c r="M1256" s="212" t="s">
        <v>37</v>
      </c>
      <c r="N1256" s="213" t="s">
        <v>50</v>
      </c>
      <c r="O1256" s="85"/>
      <c r="P1256" s="214">
        <f>O1256*H1256</f>
        <v>0</v>
      </c>
      <c r="Q1256" s="214">
        <v>0</v>
      </c>
      <c r="R1256" s="214">
        <f>Q1256*H1256</f>
        <v>0</v>
      </c>
      <c r="S1256" s="214">
        <v>0</v>
      </c>
      <c r="T1256" s="215">
        <f>S1256*H1256</f>
        <v>0</v>
      </c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R1256" s="216" t="s">
        <v>148</v>
      </c>
      <c r="AT1256" s="216" t="s">
        <v>151</v>
      </c>
      <c r="AU1256" s="216" t="s">
        <v>86</v>
      </c>
      <c r="AY1256" s="18" t="s">
        <v>149</v>
      </c>
      <c r="BE1256" s="217">
        <f>IF(N1256="základní",J1256,0)</f>
        <v>0</v>
      </c>
      <c r="BF1256" s="217">
        <f>IF(N1256="snížená",J1256,0)</f>
        <v>0</v>
      </c>
      <c r="BG1256" s="217">
        <f>IF(N1256="zákl. přenesená",J1256,0)</f>
        <v>0</v>
      </c>
      <c r="BH1256" s="217">
        <f>IF(N1256="sníž. přenesená",J1256,0)</f>
        <v>0</v>
      </c>
      <c r="BI1256" s="217">
        <f>IF(N1256="nulová",J1256,0)</f>
        <v>0</v>
      </c>
      <c r="BJ1256" s="18" t="s">
        <v>148</v>
      </c>
      <c r="BK1256" s="217">
        <f>ROUND(I1256*H1256,2)</f>
        <v>0</v>
      </c>
      <c r="BL1256" s="18" t="s">
        <v>148</v>
      </c>
      <c r="BM1256" s="216" t="s">
        <v>2427</v>
      </c>
    </row>
    <row r="1257" spans="1:47" s="2" customFormat="1" ht="12">
      <c r="A1257" s="39"/>
      <c r="B1257" s="40"/>
      <c r="C1257" s="41"/>
      <c r="D1257" s="218" t="s">
        <v>155</v>
      </c>
      <c r="E1257" s="41"/>
      <c r="F1257" s="219" t="s">
        <v>2244</v>
      </c>
      <c r="G1257" s="41"/>
      <c r="H1257" s="41"/>
      <c r="I1257" s="220"/>
      <c r="J1257" s="41"/>
      <c r="K1257" s="41"/>
      <c r="L1257" s="45"/>
      <c r="M1257" s="221"/>
      <c r="N1257" s="222"/>
      <c r="O1257" s="85"/>
      <c r="P1257" s="85"/>
      <c r="Q1257" s="85"/>
      <c r="R1257" s="85"/>
      <c r="S1257" s="85"/>
      <c r="T1257" s="86"/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T1257" s="18" t="s">
        <v>155</v>
      </c>
      <c r="AU1257" s="18" t="s">
        <v>86</v>
      </c>
    </row>
    <row r="1258" spans="1:65" s="2" customFormat="1" ht="16.5" customHeight="1">
      <c r="A1258" s="39"/>
      <c r="B1258" s="40"/>
      <c r="C1258" s="205" t="s">
        <v>2428</v>
      </c>
      <c r="D1258" s="205" t="s">
        <v>151</v>
      </c>
      <c r="E1258" s="206" t="s">
        <v>2429</v>
      </c>
      <c r="F1258" s="207" t="s">
        <v>2248</v>
      </c>
      <c r="G1258" s="208" t="s">
        <v>232</v>
      </c>
      <c r="H1258" s="209">
        <v>24</v>
      </c>
      <c r="I1258" s="210"/>
      <c r="J1258" s="211">
        <f>ROUND(I1258*H1258,2)</f>
        <v>0</v>
      </c>
      <c r="K1258" s="207" t="s">
        <v>37</v>
      </c>
      <c r="L1258" s="45"/>
      <c r="M1258" s="212" t="s">
        <v>37</v>
      </c>
      <c r="N1258" s="213" t="s">
        <v>50</v>
      </c>
      <c r="O1258" s="85"/>
      <c r="P1258" s="214">
        <f>O1258*H1258</f>
        <v>0</v>
      </c>
      <c r="Q1258" s="214">
        <v>0</v>
      </c>
      <c r="R1258" s="214">
        <f>Q1258*H1258</f>
        <v>0</v>
      </c>
      <c r="S1258" s="214">
        <v>0</v>
      </c>
      <c r="T1258" s="215">
        <f>S1258*H1258</f>
        <v>0</v>
      </c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39"/>
      <c r="AE1258" s="39"/>
      <c r="AR1258" s="216" t="s">
        <v>148</v>
      </c>
      <c r="AT1258" s="216" t="s">
        <v>151</v>
      </c>
      <c r="AU1258" s="216" t="s">
        <v>86</v>
      </c>
      <c r="AY1258" s="18" t="s">
        <v>149</v>
      </c>
      <c r="BE1258" s="217">
        <f>IF(N1258="základní",J1258,0)</f>
        <v>0</v>
      </c>
      <c r="BF1258" s="217">
        <f>IF(N1258="snížená",J1258,0)</f>
        <v>0</v>
      </c>
      <c r="BG1258" s="217">
        <f>IF(N1258="zákl. přenesená",J1258,0)</f>
        <v>0</v>
      </c>
      <c r="BH1258" s="217">
        <f>IF(N1258="sníž. přenesená",J1258,0)</f>
        <v>0</v>
      </c>
      <c r="BI1258" s="217">
        <f>IF(N1258="nulová",J1258,0)</f>
        <v>0</v>
      </c>
      <c r="BJ1258" s="18" t="s">
        <v>148</v>
      </c>
      <c r="BK1258" s="217">
        <f>ROUND(I1258*H1258,2)</f>
        <v>0</v>
      </c>
      <c r="BL1258" s="18" t="s">
        <v>148</v>
      </c>
      <c r="BM1258" s="216" t="s">
        <v>2430</v>
      </c>
    </row>
    <row r="1259" spans="1:47" s="2" customFormat="1" ht="12">
      <c r="A1259" s="39"/>
      <c r="B1259" s="40"/>
      <c r="C1259" s="41"/>
      <c r="D1259" s="218" t="s">
        <v>155</v>
      </c>
      <c r="E1259" s="41"/>
      <c r="F1259" s="219" t="s">
        <v>2248</v>
      </c>
      <c r="G1259" s="41"/>
      <c r="H1259" s="41"/>
      <c r="I1259" s="220"/>
      <c r="J1259" s="41"/>
      <c r="K1259" s="41"/>
      <c r="L1259" s="45"/>
      <c r="M1259" s="221"/>
      <c r="N1259" s="222"/>
      <c r="O1259" s="85"/>
      <c r="P1259" s="85"/>
      <c r="Q1259" s="85"/>
      <c r="R1259" s="85"/>
      <c r="S1259" s="85"/>
      <c r="T1259" s="86"/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  <c r="AT1259" s="18" t="s">
        <v>155</v>
      </c>
      <c r="AU1259" s="18" t="s">
        <v>86</v>
      </c>
    </row>
    <row r="1260" spans="1:65" s="2" customFormat="1" ht="16.5" customHeight="1">
      <c r="A1260" s="39"/>
      <c r="B1260" s="40"/>
      <c r="C1260" s="205" t="s">
        <v>1675</v>
      </c>
      <c r="D1260" s="205" t="s">
        <v>151</v>
      </c>
      <c r="E1260" s="206" t="s">
        <v>2431</v>
      </c>
      <c r="F1260" s="207" t="s">
        <v>2251</v>
      </c>
      <c r="G1260" s="208" t="s">
        <v>232</v>
      </c>
      <c r="H1260" s="209">
        <v>4</v>
      </c>
      <c r="I1260" s="210"/>
      <c r="J1260" s="211">
        <f>ROUND(I1260*H1260,2)</f>
        <v>0</v>
      </c>
      <c r="K1260" s="207" t="s">
        <v>37</v>
      </c>
      <c r="L1260" s="45"/>
      <c r="M1260" s="212" t="s">
        <v>37</v>
      </c>
      <c r="N1260" s="213" t="s">
        <v>50</v>
      </c>
      <c r="O1260" s="85"/>
      <c r="P1260" s="214">
        <f>O1260*H1260</f>
        <v>0</v>
      </c>
      <c r="Q1260" s="214">
        <v>0</v>
      </c>
      <c r="R1260" s="214">
        <f>Q1260*H1260</f>
        <v>0</v>
      </c>
      <c r="S1260" s="214">
        <v>0</v>
      </c>
      <c r="T1260" s="215">
        <f>S1260*H1260</f>
        <v>0</v>
      </c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  <c r="AR1260" s="216" t="s">
        <v>148</v>
      </c>
      <c r="AT1260" s="216" t="s">
        <v>151</v>
      </c>
      <c r="AU1260" s="216" t="s">
        <v>86</v>
      </c>
      <c r="AY1260" s="18" t="s">
        <v>149</v>
      </c>
      <c r="BE1260" s="217">
        <f>IF(N1260="základní",J1260,0)</f>
        <v>0</v>
      </c>
      <c r="BF1260" s="217">
        <f>IF(N1260="snížená",J1260,0)</f>
        <v>0</v>
      </c>
      <c r="BG1260" s="217">
        <f>IF(N1260="zákl. přenesená",J1260,0)</f>
        <v>0</v>
      </c>
      <c r="BH1260" s="217">
        <f>IF(N1260="sníž. přenesená",J1260,0)</f>
        <v>0</v>
      </c>
      <c r="BI1260" s="217">
        <f>IF(N1260="nulová",J1260,0)</f>
        <v>0</v>
      </c>
      <c r="BJ1260" s="18" t="s">
        <v>148</v>
      </c>
      <c r="BK1260" s="217">
        <f>ROUND(I1260*H1260,2)</f>
        <v>0</v>
      </c>
      <c r="BL1260" s="18" t="s">
        <v>148</v>
      </c>
      <c r="BM1260" s="216" t="s">
        <v>2432</v>
      </c>
    </row>
    <row r="1261" spans="1:47" s="2" customFormat="1" ht="12">
      <c r="A1261" s="39"/>
      <c r="B1261" s="40"/>
      <c r="C1261" s="41"/>
      <c r="D1261" s="218" t="s">
        <v>155</v>
      </c>
      <c r="E1261" s="41"/>
      <c r="F1261" s="219" t="s">
        <v>2251</v>
      </c>
      <c r="G1261" s="41"/>
      <c r="H1261" s="41"/>
      <c r="I1261" s="220"/>
      <c r="J1261" s="41"/>
      <c r="K1261" s="41"/>
      <c r="L1261" s="45"/>
      <c r="M1261" s="221"/>
      <c r="N1261" s="222"/>
      <c r="O1261" s="85"/>
      <c r="P1261" s="85"/>
      <c r="Q1261" s="85"/>
      <c r="R1261" s="85"/>
      <c r="S1261" s="85"/>
      <c r="T1261" s="86"/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T1261" s="18" t="s">
        <v>155</v>
      </c>
      <c r="AU1261" s="18" t="s">
        <v>86</v>
      </c>
    </row>
    <row r="1262" spans="1:65" s="2" customFormat="1" ht="16.5" customHeight="1">
      <c r="A1262" s="39"/>
      <c r="B1262" s="40"/>
      <c r="C1262" s="205" t="s">
        <v>2433</v>
      </c>
      <c r="D1262" s="205" t="s">
        <v>151</v>
      </c>
      <c r="E1262" s="206" t="s">
        <v>2434</v>
      </c>
      <c r="F1262" s="207" t="s">
        <v>2255</v>
      </c>
      <c r="G1262" s="208" t="s">
        <v>232</v>
      </c>
      <c r="H1262" s="209">
        <v>1</v>
      </c>
      <c r="I1262" s="210"/>
      <c r="J1262" s="211">
        <f>ROUND(I1262*H1262,2)</f>
        <v>0</v>
      </c>
      <c r="K1262" s="207" t="s">
        <v>37</v>
      </c>
      <c r="L1262" s="45"/>
      <c r="M1262" s="212" t="s">
        <v>37</v>
      </c>
      <c r="N1262" s="213" t="s">
        <v>50</v>
      </c>
      <c r="O1262" s="85"/>
      <c r="P1262" s="214">
        <f>O1262*H1262</f>
        <v>0</v>
      </c>
      <c r="Q1262" s="214">
        <v>0</v>
      </c>
      <c r="R1262" s="214">
        <f>Q1262*H1262</f>
        <v>0</v>
      </c>
      <c r="S1262" s="214">
        <v>0</v>
      </c>
      <c r="T1262" s="215">
        <f>S1262*H1262</f>
        <v>0</v>
      </c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R1262" s="216" t="s">
        <v>148</v>
      </c>
      <c r="AT1262" s="216" t="s">
        <v>151</v>
      </c>
      <c r="AU1262" s="216" t="s">
        <v>86</v>
      </c>
      <c r="AY1262" s="18" t="s">
        <v>149</v>
      </c>
      <c r="BE1262" s="217">
        <f>IF(N1262="základní",J1262,0)</f>
        <v>0</v>
      </c>
      <c r="BF1262" s="217">
        <f>IF(N1262="snížená",J1262,0)</f>
        <v>0</v>
      </c>
      <c r="BG1262" s="217">
        <f>IF(N1262="zákl. přenesená",J1262,0)</f>
        <v>0</v>
      </c>
      <c r="BH1262" s="217">
        <f>IF(N1262="sníž. přenesená",J1262,0)</f>
        <v>0</v>
      </c>
      <c r="BI1262" s="217">
        <f>IF(N1262="nulová",J1262,0)</f>
        <v>0</v>
      </c>
      <c r="BJ1262" s="18" t="s">
        <v>148</v>
      </c>
      <c r="BK1262" s="217">
        <f>ROUND(I1262*H1262,2)</f>
        <v>0</v>
      </c>
      <c r="BL1262" s="18" t="s">
        <v>148</v>
      </c>
      <c r="BM1262" s="216" t="s">
        <v>2435</v>
      </c>
    </row>
    <row r="1263" spans="1:47" s="2" customFormat="1" ht="12">
      <c r="A1263" s="39"/>
      <c r="B1263" s="40"/>
      <c r="C1263" s="41"/>
      <c r="D1263" s="218" t="s">
        <v>155</v>
      </c>
      <c r="E1263" s="41"/>
      <c r="F1263" s="219" t="s">
        <v>2255</v>
      </c>
      <c r="G1263" s="41"/>
      <c r="H1263" s="41"/>
      <c r="I1263" s="220"/>
      <c r="J1263" s="41"/>
      <c r="K1263" s="41"/>
      <c r="L1263" s="45"/>
      <c r="M1263" s="221"/>
      <c r="N1263" s="222"/>
      <c r="O1263" s="85"/>
      <c r="P1263" s="85"/>
      <c r="Q1263" s="85"/>
      <c r="R1263" s="85"/>
      <c r="S1263" s="85"/>
      <c r="T1263" s="86"/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  <c r="AT1263" s="18" t="s">
        <v>155</v>
      </c>
      <c r="AU1263" s="18" t="s">
        <v>86</v>
      </c>
    </row>
    <row r="1264" spans="1:65" s="2" customFormat="1" ht="16.5" customHeight="1">
      <c r="A1264" s="39"/>
      <c r="B1264" s="40"/>
      <c r="C1264" s="205" t="s">
        <v>1678</v>
      </c>
      <c r="D1264" s="205" t="s">
        <v>151</v>
      </c>
      <c r="E1264" s="206" t="s">
        <v>2436</v>
      </c>
      <c r="F1264" s="207" t="s">
        <v>2258</v>
      </c>
      <c r="G1264" s="208" t="s">
        <v>232</v>
      </c>
      <c r="H1264" s="209">
        <v>1</v>
      </c>
      <c r="I1264" s="210"/>
      <c r="J1264" s="211">
        <f>ROUND(I1264*H1264,2)</f>
        <v>0</v>
      </c>
      <c r="K1264" s="207" t="s">
        <v>37</v>
      </c>
      <c r="L1264" s="45"/>
      <c r="M1264" s="212" t="s">
        <v>37</v>
      </c>
      <c r="N1264" s="213" t="s">
        <v>50</v>
      </c>
      <c r="O1264" s="85"/>
      <c r="P1264" s="214">
        <f>O1264*H1264</f>
        <v>0</v>
      </c>
      <c r="Q1264" s="214">
        <v>0</v>
      </c>
      <c r="R1264" s="214">
        <f>Q1264*H1264</f>
        <v>0</v>
      </c>
      <c r="S1264" s="214">
        <v>0</v>
      </c>
      <c r="T1264" s="215">
        <f>S1264*H1264</f>
        <v>0</v>
      </c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R1264" s="216" t="s">
        <v>148</v>
      </c>
      <c r="AT1264" s="216" t="s">
        <v>151</v>
      </c>
      <c r="AU1264" s="216" t="s">
        <v>86</v>
      </c>
      <c r="AY1264" s="18" t="s">
        <v>149</v>
      </c>
      <c r="BE1264" s="217">
        <f>IF(N1264="základní",J1264,0)</f>
        <v>0</v>
      </c>
      <c r="BF1264" s="217">
        <f>IF(N1264="snížená",J1264,0)</f>
        <v>0</v>
      </c>
      <c r="BG1264" s="217">
        <f>IF(N1264="zákl. přenesená",J1264,0)</f>
        <v>0</v>
      </c>
      <c r="BH1264" s="217">
        <f>IF(N1264="sníž. přenesená",J1264,0)</f>
        <v>0</v>
      </c>
      <c r="BI1264" s="217">
        <f>IF(N1264="nulová",J1264,0)</f>
        <v>0</v>
      </c>
      <c r="BJ1264" s="18" t="s">
        <v>148</v>
      </c>
      <c r="BK1264" s="217">
        <f>ROUND(I1264*H1264,2)</f>
        <v>0</v>
      </c>
      <c r="BL1264" s="18" t="s">
        <v>148</v>
      </c>
      <c r="BM1264" s="216" t="s">
        <v>2437</v>
      </c>
    </row>
    <row r="1265" spans="1:47" s="2" customFormat="1" ht="12">
      <c r="A1265" s="39"/>
      <c r="B1265" s="40"/>
      <c r="C1265" s="41"/>
      <c r="D1265" s="218" t="s">
        <v>155</v>
      </c>
      <c r="E1265" s="41"/>
      <c r="F1265" s="219" t="s">
        <v>2258</v>
      </c>
      <c r="G1265" s="41"/>
      <c r="H1265" s="41"/>
      <c r="I1265" s="220"/>
      <c r="J1265" s="41"/>
      <c r="K1265" s="41"/>
      <c r="L1265" s="45"/>
      <c r="M1265" s="221"/>
      <c r="N1265" s="222"/>
      <c r="O1265" s="85"/>
      <c r="P1265" s="85"/>
      <c r="Q1265" s="85"/>
      <c r="R1265" s="85"/>
      <c r="S1265" s="85"/>
      <c r="T1265" s="86"/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T1265" s="18" t="s">
        <v>155</v>
      </c>
      <c r="AU1265" s="18" t="s">
        <v>86</v>
      </c>
    </row>
    <row r="1266" spans="1:65" s="2" customFormat="1" ht="16.5" customHeight="1">
      <c r="A1266" s="39"/>
      <c r="B1266" s="40"/>
      <c r="C1266" s="205" t="s">
        <v>2438</v>
      </c>
      <c r="D1266" s="205" t="s">
        <v>151</v>
      </c>
      <c r="E1266" s="206" t="s">
        <v>2439</v>
      </c>
      <c r="F1266" s="207" t="s">
        <v>2262</v>
      </c>
      <c r="G1266" s="208" t="s">
        <v>232</v>
      </c>
      <c r="H1266" s="209">
        <v>1</v>
      </c>
      <c r="I1266" s="210"/>
      <c r="J1266" s="211">
        <f>ROUND(I1266*H1266,2)</f>
        <v>0</v>
      </c>
      <c r="K1266" s="207" t="s">
        <v>37</v>
      </c>
      <c r="L1266" s="45"/>
      <c r="M1266" s="212" t="s">
        <v>37</v>
      </c>
      <c r="N1266" s="213" t="s">
        <v>50</v>
      </c>
      <c r="O1266" s="85"/>
      <c r="P1266" s="214">
        <f>O1266*H1266</f>
        <v>0</v>
      </c>
      <c r="Q1266" s="214">
        <v>0</v>
      </c>
      <c r="R1266" s="214">
        <f>Q1266*H1266</f>
        <v>0</v>
      </c>
      <c r="S1266" s="214">
        <v>0</v>
      </c>
      <c r="T1266" s="215">
        <f>S1266*H1266</f>
        <v>0</v>
      </c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  <c r="AR1266" s="216" t="s">
        <v>148</v>
      </c>
      <c r="AT1266" s="216" t="s">
        <v>151</v>
      </c>
      <c r="AU1266" s="216" t="s">
        <v>86</v>
      </c>
      <c r="AY1266" s="18" t="s">
        <v>149</v>
      </c>
      <c r="BE1266" s="217">
        <f>IF(N1266="základní",J1266,0)</f>
        <v>0</v>
      </c>
      <c r="BF1266" s="217">
        <f>IF(N1266="snížená",J1266,0)</f>
        <v>0</v>
      </c>
      <c r="BG1266" s="217">
        <f>IF(N1266="zákl. přenesená",J1266,0)</f>
        <v>0</v>
      </c>
      <c r="BH1266" s="217">
        <f>IF(N1266="sníž. přenesená",J1266,0)</f>
        <v>0</v>
      </c>
      <c r="BI1266" s="217">
        <f>IF(N1266="nulová",J1266,0)</f>
        <v>0</v>
      </c>
      <c r="BJ1266" s="18" t="s">
        <v>148</v>
      </c>
      <c r="BK1266" s="217">
        <f>ROUND(I1266*H1266,2)</f>
        <v>0</v>
      </c>
      <c r="BL1266" s="18" t="s">
        <v>148</v>
      </c>
      <c r="BM1266" s="216" t="s">
        <v>2440</v>
      </c>
    </row>
    <row r="1267" spans="1:47" s="2" customFormat="1" ht="12">
      <c r="A1267" s="39"/>
      <c r="B1267" s="40"/>
      <c r="C1267" s="41"/>
      <c r="D1267" s="218" t="s">
        <v>155</v>
      </c>
      <c r="E1267" s="41"/>
      <c r="F1267" s="219" t="s">
        <v>2262</v>
      </c>
      <c r="G1267" s="41"/>
      <c r="H1267" s="41"/>
      <c r="I1267" s="220"/>
      <c r="J1267" s="41"/>
      <c r="K1267" s="41"/>
      <c r="L1267" s="45"/>
      <c r="M1267" s="221"/>
      <c r="N1267" s="222"/>
      <c r="O1267" s="85"/>
      <c r="P1267" s="85"/>
      <c r="Q1267" s="85"/>
      <c r="R1267" s="85"/>
      <c r="S1267" s="85"/>
      <c r="T1267" s="86"/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T1267" s="18" t="s">
        <v>155</v>
      </c>
      <c r="AU1267" s="18" t="s">
        <v>86</v>
      </c>
    </row>
    <row r="1268" spans="1:65" s="2" customFormat="1" ht="16.5" customHeight="1">
      <c r="A1268" s="39"/>
      <c r="B1268" s="40"/>
      <c r="C1268" s="205" t="s">
        <v>1682</v>
      </c>
      <c r="D1268" s="205" t="s">
        <v>151</v>
      </c>
      <c r="E1268" s="206" t="s">
        <v>2441</v>
      </c>
      <c r="F1268" s="207" t="s">
        <v>2265</v>
      </c>
      <c r="G1268" s="208" t="s">
        <v>232</v>
      </c>
      <c r="H1268" s="209">
        <v>3</v>
      </c>
      <c r="I1268" s="210"/>
      <c r="J1268" s="211">
        <f>ROUND(I1268*H1268,2)</f>
        <v>0</v>
      </c>
      <c r="K1268" s="207" t="s">
        <v>37</v>
      </c>
      <c r="L1268" s="45"/>
      <c r="M1268" s="212" t="s">
        <v>37</v>
      </c>
      <c r="N1268" s="213" t="s">
        <v>50</v>
      </c>
      <c r="O1268" s="85"/>
      <c r="P1268" s="214">
        <f>O1268*H1268</f>
        <v>0</v>
      </c>
      <c r="Q1268" s="214">
        <v>0</v>
      </c>
      <c r="R1268" s="214">
        <f>Q1268*H1268</f>
        <v>0</v>
      </c>
      <c r="S1268" s="214">
        <v>0</v>
      </c>
      <c r="T1268" s="215">
        <f>S1268*H1268</f>
        <v>0</v>
      </c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  <c r="AR1268" s="216" t="s">
        <v>148</v>
      </c>
      <c r="AT1268" s="216" t="s">
        <v>151</v>
      </c>
      <c r="AU1268" s="216" t="s">
        <v>86</v>
      </c>
      <c r="AY1268" s="18" t="s">
        <v>149</v>
      </c>
      <c r="BE1268" s="217">
        <f>IF(N1268="základní",J1268,0)</f>
        <v>0</v>
      </c>
      <c r="BF1268" s="217">
        <f>IF(N1268="snížená",J1268,0)</f>
        <v>0</v>
      </c>
      <c r="BG1268" s="217">
        <f>IF(N1268="zákl. přenesená",J1268,0)</f>
        <v>0</v>
      </c>
      <c r="BH1268" s="217">
        <f>IF(N1268="sníž. přenesená",J1268,0)</f>
        <v>0</v>
      </c>
      <c r="BI1268" s="217">
        <f>IF(N1268="nulová",J1268,0)</f>
        <v>0</v>
      </c>
      <c r="BJ1268" s="18" t="s">
        <v>148</v>
      </c>
      <c r="BK1268" s="217">
        <f>ROUND(I1268*H1268,2)</f>
        <v>0</v>
      </c>
      <c r="BL1268" s="18" t="s">
        <v>148</v>
      </c>
      <c r="BM1268" s="216" t="s">
        <v>2442</v>
      </c>
    </row>
    <row r="1269" spans="1:47" s="2" customFormat="1" ht="12">
      <c r="A1269" s="39"/>
      <c r="B1269" s="40"/>
      <c r="C1269" s="41"/>
      <c r="D1269" s="218" t="s">
        <v>155</v>
      </c>
      <c r="E1269" s="41"/>
      <c r="F1269" s="219" t="s">
        <v>2265</v>
      </c>
      <c r="G1269" s="41"/>
      <c r="H1269" s="41"/>
      <c r="I1269" s="220"/>
      <c r="J1269" s="41"/>
      <c r="K1269" s="41"/>
      <c r="L1269" s="45"/>
      <c r="M1269" s="221"/>
      <c r="N1269" s="222"/>
      <c r="O1269" s="85"/>
      <c r="P1269" s="85"/>
      <c r="Q1269" s="85"/>
      <c r="R1269" s="85"/>
      <c r="S1269" s="85"/>
      <c r="T1269" s="86"/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  <c r="AT1269" s="18" t="s">
        <v>155</v>
      </c>
      <c r="AU1269" s="18" t="s">
        <v>86</v>
      </c>
    </row>
    <row r="1270" spans="1:65" s="2" customFormat="1" ht="16.5" customHeight="1">
      <c r="A1270" s="39"/>
      <c r="B1270" s="40"/>
      <c r="C1270" s="205" t="s">
        <v>2443</v>
      </c>
      <c r="D1270" s="205" t="s">
        <v>151</v>
      </c>
      <c r="E1270" s="206" t="s">
        <v>2444</v>
      </c>
      <c r="F1270" s="207" t="s">
        <v>2269</v>
      </c>
      <c r="G1270" s="208" t="s">
        <v>232</v>
      </c>
      <c r="H1270" s="209">
        <v>1</v>
      </c>
      <c r="I1270" s="210"/>
      <c r="J1270" s="211">
        <f>ROUND(I1270*H1270,2)</f>
        <v>0</v>
      </c>
      <c r="K1270" s="207" t="s">
        <v>37</v>
      </c>
      <c r="L1270" s="45"/>
      <c r="M1270" s="212" t="s">
        <v>37</v>
      </c>
      <c r="N1270" s="213" t="s">
        <v>50</v>
      </c>
      <c r="O1270" s="85"/>
      <c r="P1270" s="214">
        <f>O1270*H1270</f>
        <v>0</v>
      </c>
      <c r="Q1270" s="214">
        <v>0</v>
      </c>
      <c r="R1270" s="214">
        <f>Q1270*H1270</f>
        <v>0</v>
      </c>
      <c r="S1270" s="214">
        <v>0</v>
      </c>
      <c r="T1270" s="215">
        <f>S1270*H1270</f>
        <v>0</v>
      </c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  <c r="AR1270" s="216" t="s">
        <v>148</v>
      </c>
      <c r="AT1270" s="216" t="s">
        <v>151</v>
      </c>
      <c r="AU1270" s="216" t="s">
        <v>86</v>
      </c>
      <c r="AY1270" s="18" t="s">
        <v>149</v>
      </c>
      <c r="BE1270" s="217">
        <f>IF(N1270="základní",J1270,0)</f>
        <v>0</v>
      </c>
      <c r="BF1270" s="217">
        <f>IF(N1270="snížená",J1270,0)</f>
        <v>0</v>
      </c>
      <c r="BG1270" s="217">
        <f>IF(N1270="zákl. přenesená",J1270,0)</f>
        <v>0</v>
      </c>
      <c r="BH1270" s="217">
        <f>IF(N1270="sníž. přenesená",J1270,0)</f>
        <v>0</v>
      </c>
      <c r="BI1270" s="217">
        <f>IF(N1270="nulová",J1270,0)</f>
        <v>0</v>
      </c>
      <c r="BJ1270" s="18" t="s">
        <v>148</v>
      </c>
      <c r="BK1270" s="217">
        <f>ROUND(I1270*H1270,2)</f>
        <v>0</v>
      </c>
      <c r="BL1270" s="18" t="s">
        <v>148</v>
      </c>
      <c r="BM1270" s="216" t="s">
        <v>2445</v>
      </c>
    </row>
    <row r="1271" spans="1:47" s="2" customFormat="1" ht="12">
      <c r="A1271" s="39"/>
      <c r="B1271" s="40"/>
      <c r="C1271" s="41"/>
      <c r="D1271" s="218" t="s">
        <v>155</v>
      </c>
      <c r="E1271" s="41"/>
      <c r="F1271" s="219" t="s">
        <v>2269</v>
      </c>
      <c r="G1271" s="41"/>
      <c r="H1271" s="41"/>
      <c r="I1271" s="220"/>
      <c r="J1271" s="41"/>
      <c r="K1271" s="41"/>
      <c r="L1271" s="45"/>
      <c r="M1271" s="221"/>
      <c r="N1271" s="222"/>
      <c r="O1271" s="85"/>
      <c r="P1271" s="85"/>
      <c r="Q1271" s="85"/>
      <c r="R1271" s="85"/>
      <c r="S1271" s="85"/>
      <c r="T1271" s="86"/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39"/>
      <c r="AE1271" s="39"/>
      <c r="AT1271" s="18" t="s">
        <v>155</v>
      </c>
      <c r="AU1271" s="18" t="s">
        <v>86</v>
      </c>
    </row>
    <row r="1272" spans="1:65" s="2" customFormat="1" ht="16.5" customHeight="1">
      <c r="A1272" s="39"/>
      <c r="B1272" s="40"/>
      <c r="C1272" s="205" t="s">
        <v>1684</v>
      </c>
      <c r="D1272" s="205" t="s">
        <v>151</v>
      </c>
      <c r="E1272" s="206" t="s">
        <v>2446</v>
      </c>
      <c r="F1272" s="207" t="s">
        <v>2272</v>
      </c>
      <c r="G1272" s="208" t="s">
        <v>232</v>
      </c>
      <c r="H1272" s="209">
        <v>1</v>
      </c>
      <c r="I1272" s="210"/>
      <c r="J1272" s="211">
        <f>ROUND(I1272*H1272,2)</f>
        <v>0</v>
      </c>
      <c r="K1272" s="207" t="s">
        <v>37</v>
      </c>
      <c r="L1272" s="45"/>
      <c r="M1272" s="212" t="s">
        <v>37</v>
      </c>
      <c r="N1272" s="213" t="s">
        <v>50</v>
      </c>
      <c r="O1272" s="85"/>
      <c r="P1272" s="214">
        <f>O1272*H1272</f>
        <v>0</v>
      </c>
      <c r="Q1272" s="214">
        <v>0</v>
      </c>
      <c r="R1272" s="214">
        <f>Q1272*H1272</f>
        <v>0</v>
      </c>
      <c r="S1272" s="214">
        <v>0</v>
      </c>
      <c r="T1272" s="215">
        <f>S1272*H1272</f>
        <v>0</v>
      </c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  <c r="AR1272" s="216" t="s">
        <v>148</v>
      </c>
      <c r="AT1272" s="216" t="s">
        <v>151</v>
      </c>
      <c r="AU1272" s="216" t="s">
        <v>86</v>
      </c>
      <c r="AY1272" s="18" t="s">
        <v>149</v>
      </c>
      <c r="BE1272" s="217">
        <f>IF(N1272="základní",J1272,0)</f>
        <v>0</v>
      </c>
      <c r="BF1272" s="217">
        <f>IF(N1272="snížená",J1272,0)</f>
        <v>0</v>
      </c>
      <c r="BG1272" s="217">
        <f>IF(N1272="zákl. přenesená",J1272,0)</f>
        <v>0</v>
      </c>
      <c r="BH1272" s="217">
        <f>IF(N1272="sníž. přenesená",J1272,0)</f>
        <v>0</v>
      </c>
      <c r="BI1272" s="217">
        <f>IF(N1272="nulová",J1272,0)</f>
        <v>0</v>
      </c>
      <c r="BJ1272" s="18" t="s">
        <v>148</v>
      </c>
      <c r="BK1272" s="217">
        <f>ROUND(I1272*H1272,2)</f>
        <v>0</v>
      </c>
      <c r="BL1272" s="18" t="s">
        <v>148</v>
      </c>
      <c r="BM1272" s="216" t="s">
        <v>2447</v>
      </c>
    </row>
    <row r="1273" spans="1:47" s="2" customFormat="1" ht="12">
      <c r="A1273" s="39"/>
      <c r="B1273" s="40"/>
      <c r="C1273" s="41"/>
      <c r="D1273" s="218" t="s">
        <v>155</v>
      </c>
      <c r="E1273" s="41"/>
      <c r="F1273" s="219" t="s">
        <v>2272</v>
      </c>
      <c r="G1273" s="41"/>
      <c r="H1273" s="41"/>
      <c r="I1273" s="220"/>
      <c r="J1273" s="41"/>
      <c r="K1273" s="41"/>
      <c r="L1273" s="45"/>
      <c r="M1273" s="221"/>
      <c r="N1273" s="222"/>
      <c r="O1273" s="85"/>
      <c r="P1273" s="85"/>
      <c r="Q1273" s="85"/>
      <c r="R1273" s="85"/>
      <c r="S1273" s="85"/>
      <c r="T1273" s="86"/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T1273" s="18" t="s">
        <v>155</v>
      </c>
      <c r="AU1273" s="18" t="s">
        <v>86</v>
      </c>
    </row>
    <row r="1274" spans="1:65" s="2" customFormat="1" ht="16.5" customHeight="1">
      <c r="A1274" s="39"/>
      <c r="B1274" s="40"/>
      <c r="C1274" s="205" t="s">
        <v>2448</v>
      </c>
      <c r="D1274" s="205" t="s">
        <v>151</v>
      </c>
      <c r="E1274" s="206" t="s">
        <v>2449</v>
      </c>
      <c r="F1274" s="207" t="s">
        <v>2276</v>
      </c>
      <c r="G1274" s="208" t="s">
        <v>232</v>
      </c>
      <c r="H1274" s="209">
        <v>1</v>
      </c>
      <c r="I1274" s="210"/>
      <c r="J1274" s="211">
        <f>ROUND(I1274*H1274,2)</f>
        <v>0</v>
      </c>
      <c r="K1274" s="207" t="s">
        <v>37</v>
      </c>
      <c r="L1274" s="45"/>
      <c r="M1274" s="212" t="s">
        <v>37</v>
      </c>
      <c r="N1274" s="213" t="s">
        <v>50</v>
      </c>
      <c r="O1274" s="85"/>
      <c r="P1274" s="214">
        <f>O1274*H1274</f>
        <v>0</v>
      </c>
      <c r="Q1274" s="214">
        <v>0</v>
      </c>
      <c r="R1274" s="214">
        <f>Q1274*H1274</f>
        <v>0</v>
      </c>
      <c r="S1274" s="214">
        <v>0</v>
      </c>
      <c r="T1274" s="215">
        <f>S1274*H1274</f>
        <v>0</v>
      </c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R1274" s="216" t="s">
        <v>148</v>
      </c>
      <c r="AT1274" s="216" t="s">
        <v>151</v>
      </c>
      <c r="AU1274" s="216" t="s">
        <v>86</v>
      </c>
      <c r="AY1274" s="18" t="s">
        <v>149</v>
      </c>
      <c r="BE1274" s="217">
        <f>IF(N1274="základní",J1274,0)</f>
        <v>0</v>
      </c>
      <c r="BF1274" s="217">
        <f>IF(N1274="snížená",J1274,0)</f>
        <v>0</v>
      </c>
      <c r="BG1274" s="217">
        <f>IF(N1274="zákl. přenesená",J1274,0)</f>
        <v>0</v>
      </c>
      <c r="BH1274" s="217">
        <f>IF(N1274="sníž. přenesená",J1274,0)</f>
        <v>0</v>
      </c>
      <c r="BI1274" s="217">
        <f>IF(N1274="nulová",J1274,0)</f>
        <v>0</v>
      </c>
      <c r="BJ1274" s="18" t="s">
        <v>148</v>
      </c>
      <c r="BK1274" s="217">
        <f>ROUND(I1274*H1274,2)</f>
        <v>0</v>
      </c>
      <c r="BL1274" s="18" t="s">
        <v>148</v>
      </c>
      <c r="BM1274" s="216" t="s">
        <v>2450</v>
      </c>
    </row>
    <row r="1275" spans="1:47" s="2" customFormat="1" ht="12">
      <c r="A1275" s="39"/>
      <c r="B1275" s="40"/>
      <c r="C1275" s="41"/>
      <c r="D1275" s="218" t="s">
        <v>155</v>
      </c>
      <c r="E1275" s="41"/>
      <c r="F1275" s="219" t="s">
        <v>2276</v>
      </c>
      <c r="G1275" s="41"/>
      <c r="H1275" s="41"/>
      <c r="I1275" s="220"/>
      <c r="J1275" s="41"/>
      <c r="K1275" s="41"/>
      <c r="L1275" s="45"/>
      <c r="M1275" s="221"/>
      <c r="N1275" s="222"/>
      <c r="O1275" s="85"/>
      <c r="P1275" s="85"/>
      <c r="Q1275" s="85"/>
      <c r="R1275" s="85"/>
      <c r="S1275" s="85"/>
      <c r="T1275" s="86"/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39"/>
      <c r="AE1275" s="39"/>
      <c r="AT1275" s="18" t="s">
        <v>155</v>
      </c>
      <c r="AU1275" s="18" t="s">
        <v>86</v>
      </c>
    </row>
    <row r="1276" spans="1:65" s="2" customFormat="1" ht="12">
      <c r="A1276" s="39"/>
      <c r="B1276" s="40"/>
      <c r="C1276" s="205" t="s">
        <v>1688</v>
      </c>
      <c r="D1276" s="205" t="s">
        <v>151</v>
      </c>
      <c r="E1276" s="206" t="s">
        <v>2451</v>
      </c>
      <c r="F1276" s="207" t="s">
        <v>2279</v>
      </c>
      <c r="G1276" s="208" t="s">
        <v>232</v>
      </c>
      <c r="H1276" s="209">
        <v>1</v>
      </c>
      <c r="I1276" s="210"/>
      <c r="J1276" s="211">
        <f>ROUND(I1276*H1276,2)</f>
        <v>0</v>
      </c>
      <c r="K1276" s="207" t="s">
        <v>37</v>
      </c>
      <c r="L1276" s="45"/>
      <c r="M1276" s="212" t="s">
        <v>37</v>
      </c>
      <c r="N1276" s="213" t="s">
        <v>50</v>
      </c>
      <c r="O1276" s="85"/>
      <c r="P1276" s="214">
        <f>O1276*H1276</f>
        <v>0</v>
      </c>
      <c r="Q1276" s="214">
        <v>0</v>
      </c>
      <c r="R1276" s="214">
        <f>Q1276*H1276</f>
        <v>0</v>
      </c>
      <c r="S1276" s="214">
        <v>0</v>
      </c>
      <c r="T1276" s="215">
        <f>S1276*H1276</f>
        <v>0</v>
      </c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  <c r="AR1276" s="216" t="s">
        <v>148</v>
      </c>
      <c r="AT1276" s="216" t="s">
        <v>151</v>
      </c>
      <c r="AU1276" s="216" t="s">
        <v>86</v>
      </c>
      <c r="AY1276" s="18" t="s">
        <v>149</v>
      </c>
      <c r="BE1276" s="217">
        <f>IF(N1276="základní",J1276,0)</f>
        <v>0</v>
      </c>
      <c r="BF1276" s="217">
        <f>IF(N1276="snížená",J1276,0)</f>
        <v>0</v>
      </c>
      <c r="BG1276" s="217">
        <f>IF(N1276="zákl. přenesená",J1276,0)</f>
        <v>0</v>
      </c>
      <c r="BH1276" s="217">
        <f>IF(N1276="sníž. přenesená",J1276,0)</f>
        <v>0</v>
      </c>
      <c r="BI1276" s="217">
        <f>IF(N1276="nulová",J1276,0)</f>
        <v>0</v>
      </c>
      <c r="BJ1276" s="18" t="s">
        <v>148</v>
      </c>
      <c r="BK1276" s="217">
        <f>ROUND(I1276*H1276,2)</f>
        <v>0</v>
      </c>
      <c r="BL1276" s="18" t="s">
        <v>148</v>
      </c>
      <c r="BM1276" s="216" t="s">
        <v>2452</v>
      </c>
    </row>
    <row r="1277" spans="1:47" s="2" customFormat="1" ht="12">
      <c r="A1277" s="39"/>
      <c r="B1277" s="40"/>
      <c r="C1277" s="41"/>
      <c r="D1277" s="218" t="s">
        <v>155</v>
      </c>
      <c r="E1277" s="41"/>
      <c r="F1277" s="219" t="s">
        <v>2279</v>
      </c>
      <c r="G1277" s="41"/>
      <c r="H1277" s="41"/>
      <c r="I1277" s="220"/>
      <c r="J1277" s="41"/>
      <c r="K1277" s="41"/>
      <c r="L1277" s="45"/>
      <c r="M1277" s="221"/>
      <c r="N1277" s="222"/>
      <c r="O1277" s="85"/>
      <c r="P1277" s="85"/>
      <c r="Q1277" s="85"/>
      <c r="R1277" s="85"/>
      <c r="S1277" s="85"/>
      <c r="T1277" s="86"/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39"/>
      <c r="AE1277" s="39"/>
      <c r="AT1277" s="18" t="s">
        <v>155</v>
      </c>
      <c r="AU1277" s="18" t="s">
        <v>86</v>
      </c>
    </row>
    <row r="1278" spans="1:65" s="2" customFormat="1" ht="12">
      <c r="A1278" s="39"/>
      <c r="B1278" s="40"/>
      <c r="C1278" s="205" t="s">
        <v>2453</v>
      </c>
      <c r="D1278" s="205" t="s">
        <v>151</v>
      </c>
      <c r="E1278" s="206" t="s">
        <v>2454</v>
      </c>
      <c r="F1278" s="207" t="s">
        <v>2283</v>
      </c>
      <c r="G1278" s="208" t="s">
        <v>232</v>
      </c>
      <c r="H1278" s="209">
        <v>12</v>
      </c>
      <c r="I1278" s="210"/>
      <c r="J1278" s="211">
        <f>ROUND(I1278*H1278,2)</f>
        <v>0</v>
      </c>
      <c r="K1278" s="207" t="s">
        <v>37</v>
      </c>
      <c r="L1278" s="45"/>
      <c r="M1278" s="212" t="s">
        <v>37</v>
      </c>
      <c r="N1278" s="213" t="s">
        <v>50</v>
      </c>
      <c r="O1278" s="85"/>
      <c r="P1278" s="214">
        <f>O1278*H1278</f>
        <v>0</v>
      </c>
      <c r="Q1278" s="214">
        <v>0</v>
      </c>
      <c r="R1278" s="214">
        <f>Q1278*H1278</f>
        <v>0</v>
      </c>
      <c r="S1278" s="214">
        <v>0</v>
      </c>
      <c r="T1278" s="215">
        <f>S1278*H1278</f>
        <v>0</v>
      </c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R1278" s="216" t="s">
        <v>148</v>
      </c>
      <c r="AT1278" s="216" t="s">
        <v>151</v>
      </c>
      <c r="AU1278" s="216" t="s">
        <v>86</v>
      </c>
      <c r="AY1278" s="18" t="s">
        <v>149</v>
      </c>
      <c r="BE1278" s="217">
        <f>IF(N1278="základní",J1278,0)</f>
        <v>0</v>
      </c>
      <c r="BF1278" s="217">
        <f>IF(N1278="snížená",J1278,0)</f>
        <v>0</v>
      </c>
      <c r="BG1278" s="217">
        <f>IF(N1278="zákl. přenesená",J1278,0)</f>
        <v>0</v>
      </c>
      <c r="BH1278" s="217">
        <f>IF(N1278="sníž. přenesená",J1278,0)</f>
        <v>0</v>
      </c>
      <c r="BI1278" s="217">
        <f>IF(N1278="nulová",J1278,0)</f>
        <v>0</v>
      </c>
      <c r="BJ1278" s="18" t="s">
        <v>148</v>
      </c>
      <c r="BK1278" s="217">
        <f>ROUND(I1278*H1278,2)</f>
        <v>0</v>
      </c>
      <c r="BL1278" s="18" t="s">
        <v>148</v>
      </c>
      <c r="BM1278" s="216" t="s">
        <v>2455</v>
      </c>
    </row>
    <row r="1279" spans="1:47" s="2" customFormat="1" ht="12">
      <c r="A1279" s="39"/>
      <c r="B1279" s="40"/>
      <c r="C1279" s="41"/>
      <c r="D1279" s="218" t="s">
        <v>155</v>
      </c>
      <c r="E1279" s="41"/>
      <c r="F1279" s="219" t="s">
        <v>2283</v>
      </c>
      <c r="G1279" s="41"/>
      <c r="H1279" s="41"/>
      <c r="I1279" s="220"/>
      <c r="J1279" s="41"/>
      <c r="K1279" s="41"/>
      <c r="L1279" s="45"/>
      <c r="M1279" s="221"/>
      <c r="N1279" s="222"/>
      <c r="O1279" s="85"/>
      <c r="P1279" s="85"/>
      <c r="Q1279" s="85"/>
      <c r="R1279" s="85"/>
      <c r="S1279" s="85"/>
      <c r="T1279" s="86"/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  <c r="AT1279" s="18" t="s">
        <v>155</v>
      </c>
      <c r="AU1279" s="18" t="s">
        <v>86</v>
      </c>
    </row>
    <row r="1280" spans="1:65" s="2" customFormat="1" ht="16.5" customHeight="1">
      <c r="A1280" s="39"/>
      <c r="B1280" s="40"/>
      <c r="C1280" s="205" t="s">
        <v>1691</v>
      </c>
      <c r="D1280" s="205" t="s">
        <v>151</v>
      </c>
      <c r="E1280" s="206" t="s">
        <v>2456</v>
      </c>
      <c r="F1280" s="207" t="s">
        <v>2286</v>
      </c>
      <c r="G1280" s="208" t="s">
        <v>232</v>
      </c>
      <c r="H1280" s="209">
        <v>1</v>
      </c>
      <c r="I1280" s="210"/>
      <c r="J1280" s="211">
        <f>ROUND(I1280*H1280,2)</f>
        <v>0</v>
      </c>
      <c r="K1280" s="207" t="s">
        <v>37</v>
      </c>
      <c r="L1280" s="45"/>
      <c r="M1280" s="212" t="s">
        <v>37</v>
      </c>
      <c r="N1280" s="213" t="s">
        <v>50</v>
      </c>
      <c r="O1280" s="85"/>
      <c r="P1280" s="214">
        <f>O1280*H1280</f>
        <v>0</v>
      </c>
      <c r="Q1280" s="214">
        <v>0</v>
      </c>
      <c r="R1280" s="214">
        <f>Q1280*H1280</f>
        <v>0</v>
      </c>
      <c r="S1280" s="214">
        <v>0</v>
      </c>
      <c r="T1280" s="215">
        <f>S1280*H1280</f>
        <v>0</v>
      </c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R1280" s="216" t="s">
        <v>148</v>
      </c>
      <c r="AT1280" s="216" t="s">
        <v>151</v>
      </c>
      <c r="AU1280" s="216" t="s">
        <v>86</v>
      </c>
      <c r="AY1280" s="18" t="s">
        <v>149</v>
      </c>
      <c r="BE1280" s="217">
        <f>IF(N1280="základní",J1280,0)</f>
        <v>0</v>
      </c>
      <c r="BF1280" s="217">
        <f>IF(N1280="snížená",J1280,0)</f>
        <v>0</v>
      </c>
      <c r="BG1280" s="217">
        <f>IF(N1280="zákl. přenesená",J1280,0)</f>
        <v>0</v>
      </c>
      <c r="BH1280" s="217">
        <f>IF(N1280="sníž. přenesená",J1280,0)</f>
        <v>0</v>
      </c>
      <c r="BI1280" s="217">
        <f>IF(N1280="nulová",J1280,0)</f>
        <v>0</v>
      </c>
      <c r="BJ1280" s="18" t="s">
        <v>148</v>
      </c>
      <c r="BK1280" s="217">
        <f>ROUND(I1280*H1280,2)</f>
        <v>0</v>
      </c>
      <c r="BL1280" s="18" t="s">
        <v>148</v>
      </c>
      <c r="BM1280" s="216" t="s">
        <v>2457</v>
      </c>
    </row>
    <row r="1281" spans="1:47" s="2" customFormat="1" ht="12">
      <c r="A1281" s="39"/>
      <c r="B1281" s="40"/>
      <c r="C1281" s="41"/>
      <c r="D1281" s="218" t="s">
        <v>155</v>
      </c>
      <c r="E1281" s="41"/>
      <c r="F1281" s="219" t="s">
        <v>2286</v>
      </c>
      <c r="G1281" s="41"/>
      <c r="H1281" s="41"/>
      <c r="I1281" s="220"/>
      <c r="J1281" s="41"/>
      <c r="K1281" s="41"/>
      <c r="L1281" s="45"/>
      <c r="M1281" s="221"/>
      <c r="N1281" s="222"/>
      <c r="O1281" s="85"/>
      <c r="P1281" s="85"/>
      <c r="Q1281" s="85"/>
      <c r="R1281" s="85"/>
      <c r="S1281" s="85"/>
      <c r="T1281" s="86"/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39"/>
      <c r="AE1281" s="39"/>
      <c r="AT1281" s="18" t="s">
        <v>155</v>
      </c>
      <c r="AU1281" s="18" t="s">
        <v>86</v>
      </c>
    </row>
    <row r="1282" spans="1:65" s="2" customFormat="1" ht="16.5" customHeight="1">
      <c r="A1282" s="39"/>
      <c r="B1282" s="40"/>
      <c r="C1282" s="205" t="s">
        <v>2458</v>
      </c>
      <c r="D1282" s="205" t="s">
        <v>151</v>
      </c>
      <c r="E1282" s="206" t="s">
        <v>2459</v>
      </c>
      <c r="F1282" s="207" t="s">
        <v>2290</v>
      </c>
      <c r="G1282" s="208" t="s">
        <v>232</v>
      </c>
      <c r="H1282" s="209">
        <v>1</v>
      </c>
      <c r="I1282" s="210"/>
      <c r="J1282" s="211">
        <f>ROUND(I1282*H1282,2)</f>
        <v>0</v>
      </c>
      <c r="K1282" s="207" t="s">
        <v>37</v>
      </c>
      <c r="L1282" s="45"/>
      <c r="M1282" s="212" t="s">
        <v>37</v>
      </c>
      <c r="N1282" s="213" t="s">
        <v>50</v>
      </c>
      <c r="O1282" s="85"/>
      <c r="P1282" s="214">
        <f>O1282*H1282</f>
        <v>0</v>
      </c>
      <c r="Q1282" s="214">
        <v>0</v>
      </c>
      <c r="R1282" s="214">
        <f>Q1282*H1282</f>
        <v>0</v>
      </c>
      <c r="S1282" s="214">
        <v>0</v>
      </c>
      <c r="T1282" s="215">
        <f>S1282*H1282</f>
        <v>0</v>
      </c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R1282" s="216" t="s">
        <v>148</v>
      </c>
      <c r="AT1282" s="216" t="s">
        <v>151</v>
      </c>
      <c r="AU1282" s="216" t="s">
        <v>86</v>
      </c>
      <c r="AY1282" s="18" t="s">
        <v>149</v>
      </c>
      <c r="BE1282" s="217">
        <f>IF(N1282="základní",J1282,0)</f>
        <v>0</v>
      </c>
      <c r="BF1282" s="217">
        <f>IF(N1282="snížená",J1282,0)</f>
        <v>0</v>
      </c>
      <c r="BG1282" s="217">
        <f>IF(N1282="zákl. přenesená",J1282,0)</f>
        <v>0</v>
      </c>
      <c r="BH1282" s="217">
        <f>IF(N1282="sníž. přenesená",J1282,0)</f>
        <v>0</v>
      </c>
      <c r="BI1282" s="217">
        <f>IF(N1282="nulová",J1282,0)</f>
        <v>0</v>
      </c>
      <c r="BJ1282" s="18" t="s">
        <v>148</v>
      </c>
      <c r="BK1282" s="217">
        <f>ROUND(I1282*H1282,2)</f>
        <v>0</v>
      </c>
      <c r="BL1282" s="18" t="s">
        <v>148</v>
      </c>
      <c r="BM1282" s="216" t="s">
        <v>2460</v>
      </c>
    </row>
    <row r="1283" spans="1:47" s="2" customFormat="1" ht="12">
      <c r="A1283" s="39"/>
      <c r="B1283" s="40"/>
      <c r="C1283" s="41"/>
      <c r="D1283" s="218" t="s">
        <v>155</v>
      </c>
      <c r="E1283" s="41"/>
      <c r="F1283" s="219" t="s">
        <v>2290</v>
      </c>
      <c r="G1283" s="41"/>
      <c r="H1283" s="41"/>
      <c r="I1283" s="220"/>
      <c r="J1283" s="41"/>
      <c r="K1283" s="41"/>
      <c r="L1283" s="45"/>
      <c r="M1283" s="221"/>
      <c r="N1283" s="222"/>
      <c r="O1283" s="85"/>
      <c r="P1283" s="85"/>
      <c r="Q1283" s="85"/>
      <c r="R1283" s="85"/>
      <c r="S1283" s="85"/>
      <c r="T1283" s="86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T1283" s="18" t="s">
        <v>155</v>
      </c>
      <c r="AU1283" s="18" t="s">
        <v>86</v>
      </c>
    </row>
    <row r="1284" spans="1:65" s="2" customFormat="1" ht="16.5" customHeight="1">
      <c r="A1284" s="39"/>
      <c r="B1284" s="40"/>
      <c r="C1284" s="205" t="s">
        <v>1695</v>
      </c>
      <c r="D1284" s="205" t="s">
        <v>151</v>
      </c>
      <c r="E1284" s="206" t="s">
        <v>2461</v>
      </c>
      <c r="F1284" s="207" t="s">
        <v>2293</v>
      </c>
      <c r="G1284" s="208" t="s">
        <v>232</v>
      </c>
      <c r="H1284" s="209">
        <v>1</v>
      </c>
      <c r="I1284" s="210"/>
      <c r="J1284" s="211">
        <f>ROUND(I1284*H1284,2)</f>
        <v>0</v>
      </c>
      <c r="K1284" s="207" t="s">
        <v>37</v>
      </c>
      <c r="L1284" s="45"/>
      <c r="M1284" s="212" t="s">
        <v>37</v>
      </c>
      <c r="N1284" s="213" t="s">
        <v>50</v>
      </c>
      <c r="O1284" s="85"/>
      <c r="P1284" s="214">
        <f>O1284*H1284</f>
        <v>0</v>
      </c>
      <c r="Q1284" s="214">
        <v>0</v>
      </c>
      <c r="R1284" s="214">
        <f>Q1284*H1284</f>
        <v>0</v>
      </c>
      <c r="S1284" s="214">
        <v>0</v>
      </c>
      <c r="T1284" s="215">
        <f>S1284*H1284</f>
        <v>0</v>
      </c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R1284" s="216" t="s">
        <v>148</v>
      </c>
      <c r="AT1284" s="216" t="s">
        <v>151</v>
      </c>
      <c r="AU1284" s="216" t="s">
        <v>86</v>
      </c>
      <c r="AY1284" s="18" t="s">
        <v>149</v>
      </c>
      <c r="BE1284" s="217">
        <f>IF(N1284="základní",J1284,0)</f>
        <v>0</v>
      </c>
      <c r="BF1284" s="217">
        <f>IF(N1284="snížená",J1284,0)</f>
        <v>0</v>
      </c>
      <c r="BG1284" s="217">
        <f>IF(N1284="zákl. přenesená",J1284,0)</f>
        <v>0</v>
      </c>
      <c r="BH1284" s="217">
        <f>IF(N1284="sníž. přenesená",J1284,0)</f>
        <v>0</v>
      </c>
      <c r="BI1284" s="217">
        <f>IF(N1284="nulová",J1284,0)</f>
        <v>0</v>
      </c>
      <c r="BJ1284" s="18" t="s">
        <v>148</v>
      </c>
      <c r="BK1284" s="217">
        <f>ROUND(I1284*H1284,2)</f>
        <v>0</v>
      </c>
      <c r="BL1284" s="18" t="s">
        <v>148</v>
      </c>
      <c r="BM1284" s="216" t="s">
        <v>2462</v>
      </c>
    </row>
    <row r="1285" spans="1:47" s="2" customFormat="1" ht="12">
      <c r="A1285" s="39"/>
      <c r="B1285" s="40"/>
      <c r="C1285" s="41"/>
      <c r="D1285" s="218" t="s">
        <v>155</v>
      </c>
      <c r="E1285" s="41"/>
      <c r="F1285" s="219" t="s">
        <v>2293</v>
      </c>
      <c r="G1285" s="41"/>
      <c r="H1285" s="41"/>
      <c r="I1285" s="220"/>
      <c r="J1285" s="41"/>
      <c r="K1285" s="41"/>
      <c r="L1285" s="45"/>
      <c r="M1285" s="221"/>
      <c r="N1285" s="222"/>
      <c r="O1285" s="85"/>
      <c r="P1285" s="85"/>
      <c r="Q1285" s="85"/>
      <c r="R1285" s="85"/>
      <c r="S1285" s="85"/>
      <c r="T1285" s="86"/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39"/>
      <c r="AE1285" s="39"/>
      <c r="AT1285" s="18" t="s">
        <v>155</v>
      </c>
      <c r="AU1285" s="18" t="s">
        <v>86</v>
      </c>
    </row>
    <row r="1286" spans="1:65" s="2" customFormat="1" ht="16.5" customHeight="1">
      <c r="A1286" s="39"/>
      <c r="B1286" s="40"/>
      <c r="C1286" s="205" t="s">
        <v>2463</v>
      </c>
      <c r="D1286" s="205" t="s">
        <v>151</v>
      </c>
      <c r="E1286" s="206" t="s">
        <v>2464</v>
      </c>
      <c r="F1286" s="207" t="s">
        <v>2297</v>
      </c>
      <c r="G1286" s="208" t="s">
        <v>232</v>
      </c>
      <c r="H1286" s="209">
        <v>1</v>
      </c>
      <c r="I1286" s="210"/>
      <c r="J1286" s="211">
        <f>ROUND(I1286*H1286,2)</f>
        <v>0</v>
      </c>
      <c r="K1286" s="207" t="s">
        <v>37</v>
      </c>
      <c r="L1286" s="45"/>
      <c r="M1286" s="212" t="s">
        <v>37</v>
      </c>
      <c r="N1286" s="213" t="s">
        <v>50</v>
      </c>
      <c r="O1286" s="85"/>
      <c r="P1286" s="214">
        <f>O1286*H1286</f>
        <v>0</v>
      </c>
      <c r="Q1286" s="214">
        <v>0</v>
      </c>
      <c r="R1286" s="214">
        <f>Q1286*H1286</f>
        <v>0</v>
      </c>
      <c r="S1286" s="214">
        <v>0</v>
      </c>
      <c r="T1286" s="215">
        <f>S1286*H1286</f>
        <v>0</v>
      </c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R1286" s="216" t="s">
        <v>148</v>
      </c>
      <c r="AT1286" s="216" t="s">
        <v>151</v>
      </c>
      <c r="AU1286" s="216" t="s">
        <v>86</v>
      </c>
      <c r="AY1286" s="18" t="s">
        <v>149</v>
      </c>
      <c r="BE1286" s="217">
        <f>IF(N1286="základní",J1286,0)</f>
        <v>0</v>
      </c>
      <c r="BF1286" s="217">
        <f>IF(N1286="snížená",J1286,0)</f>
        <v>0</v>
      </c>
      <c r="BG1286" s="217">
        <f>IF(N1286="zákl. přenesená",J1286,0)</f>
        <v>0</v>
      </c>
      <c r="BH1286" s="217">
        <f>IF(N1286="sníž. přenesená",J1286,0)</f>
        <v>0</v>
      </c>
      <c r="BI1286" s="217">
        <f>IF(N1286="nulová",J1286,0)</f>
        <v>0</v>
      </c>
      <c r="BJ1286" s="18" t="s">
        <v>148</v>
      </c>
      <c r="BK1286" s="217">
        <f>ROUND(I1286*H1286,2)</f>
        <v>0</v>
      </c>
      <c r="BL1286" s="18" t="s">
        <v>148</v>
      </c>
      <c r="BM1286" s="216" t="s">
        <v>2465</v>
      </c>
    </row>
    <row r="1287" spans="1:47" s="2" customFormat="1" ht="12">
      <c r="A1287" s="39"/>
      <c r="B1287" s="40"/>
      <c r="C1287" s="41"/>
      <c r="D1287" s="218" t="s">
        <v>155</v>
      </c>
      <c r="E1287" s="41"/>
      <c r="F1287" s="219" t="s">
        <v>2297</v>
      </c>
      <c r="G1287" s="41"/>
      <c r="H1287" s="41"/>
      <c r="I1287" s="220"/>
      <c r="J1287" s="41"/>
      <c r="K1287" s="41"/>
      <c r="L1287" s="45"/>
      <c r="M1287" s="221"/>
      <c r="N1287" s="222"/>
      <c r="O1287" s="85"/>
      <c r="P1287" s="85"/>
      <c r="Q1287" s="85"/>
      <c r="R1287" s="85"/>
      <c r="S1287" s="85"/>
      <c r="T1287" s="86"/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  <c r="AT1287" s="18" t="s">
        <v>155</v>
      </c>
      <c r="AU1287" s="18" t="s">
        <v>86</v>
      </c>
    </row>
    <row r="1288" spans="1:65" s="2" customFormat="1" ht="16.5" customHeight="1">
      <c r="A1288" s="39"/>
      <c r="B1288" s="40"/>
      <c r="C1288" s="205" t="s">
        <v>1698</v>
      </c>
      <c r="D1288" s="205" t="s">
        <v>151</v>
      </c>
      <c r="E1288" s="206" t="s">
        <v>2466</v>
      </c>
      <c r="F1288" s="207" t="s">
        <v>2300</v>
      </c>
      <c r="G1288" s="208" t="s">
        <v>232</v>
      </c>
      <c r="H1288" s="209">
        <v>1</v>
      </c>
      <c r="I1288" s="210"/>
      <c r="J1288" s="211">
        <f>ROUND(I1288*H1288,2)</f>
        <v>0</v>
      </c>
      <c r="K1288" s="207" t="s">
        <v>37</v>
      </c>
      <c r="L1288" s="45"/>
      <c r="M1288" s="212" t="s">
        <v>37</v>
      </c>
      <c r="N1288" s="213" t="s">
        <v>50</v>
      </c>
      <c r="O1288" s="85"/>
      <c r="P1288" s="214">
        <f>O1288*H1288</f>
        <v>0</v>
      </c>
      <c r="Q1288" s="214">
        <v>0</v>
      </c>
      <c r="R1288" s="214">
        <f>Q1288*H1288</f>
        <v>0</v>
      </c>
      <c r="S1288" s="214">
        <v>0</v>
      </c>
      <c r="T1288" s="215">
        <f>S1288*H1288</f>
        <v>0</v>
      </c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R1288" s="216" t="s">
        <v>148</v>
      </c>
      <c r="AT1288" s="216" t="s">
        <v>151</v>
      </c>
      <c r="AU1288" s="216" t="s">
        <v>86</v>
      </c>
      <c r="AY1288" s="18" t="s">
        <v>149</v>
      </c>
      <c r="BE1288" s="217">
        <f>IF(N1288="základní",J1288,0)</f>
        <v>0</v>
      </c>
      <c r="BF1288" s="217">
        <f>IF(N1288="snížená",J1288,0)</f>
        <v>0</v>
      </c>
      <c r="BG1288" s="217">
        <f>IF(N1288="zákl. přenesená",J1288,0)</f>
        <v>0</v>
      </c>
      <c r="BH1288" s="217">
        <f>IF(N1288="sníž. přenesená",J1288,0)</f>
        <v>0</v>
      </c>
      <c r="BI1288" s="217">
        <f>IF(N1288="nulová",J1288,0)</f>
        <v>0</v>
      </c>
      <c r="BJ1288" s="18" t="s">
        <v>148</v>
      </c>
      <c r="BK1288" s="217">
        <f>ROUND(I1288*H1288,2)</f>
        <v>0</v>
      </c>
      <c r="BL1288" s="18" t="s">
        <v>148</v>
      </c>
      <c r="BM1288" s="216" t="s">
        <v>2467</v>
      </c>
    </row>
    <row r="1289" spans="1:47" s="2" customFormat="1" ht="12">
      <c r="A1289" s="39"/>
      <c r="B1289" s="40"/>
      <c r="C1289" s="41"/>
      <c r="D1289" s="218" t="s">
        <v>155</v>
      </c>
      <c r="E1289" s="41"/>
      <c r="F1289" s="219" t="s">
        <v>2300</v>
      </c>
      <c r="G1289" s="41"/>
      <c r="H1289" s="41"/>
      <c r="I1289" s="220"/>
      <c r="J1289" s="41"/>
      <c r="K1289" s="41"/>
      <c r="L1289" s="45"/>
      <c r="M1289" s="221"/>
      <c r="N1289" s="222"/>
      <c r="O1289" s="85"/>
      <c r="P1289" s="85"/>
      <c r="Q1289" s="85"/>
      <c r="R1289" s="85"/>
      <c r="S1289" s="85"/>
      <c r="T1289" s="86"/>
      <c r="U1289" s="39"/>
      <c r="V1289" s="39"/>
      <c r="W1289" s="39"/>
      <c r="X1289" s="39"/>
      <c r="Y1289" s="39"/>
      <c r="Z1289" s="39"/>
      <c r="AA1289" s="39"/>
      <c r="AB1289" s="39"/>
      <c r="AC1289" s="39"/>
      <c r="AD1289" s="39"/>
      <c r="AE1289" s="39"/>
      <c r="AT1289" s="18" t="s">
        <v>155</v>
      </c>
      <c r="AU1289" s="18" t="s">
        <v>86</v>
      </c>
    </row>
    <row r="1290" spans="1:65" s="2" customFormat="1" ht="16.5" customHeight="1">
      <c r="A1290" s="39"/>
      <c r="B1290" s="40"/>
      <c r="C1290" s="205" t="s">
        <v>2468</v>
      </c>
      <c r="D1290" s="205" t="s">
        <v>151</v>
      </c>
      <c r="E1290" s="206" t="s">
        <v>2469</v>
      </c>
      <c r="F1290" s="207" t="s">
        <v>2304</v>
      </c>
      <c r="G1290" s="208" t="s">
        <v>232</v>
      </c>
      <c r="H1290" s="209">
        <v>1</v>
      </c>
      <c r="I1290" s="210"/>
      <c r="J1290" s="211">
        <f>ROUND(I1290*H1290,2)</f>
        <v>0</v>
      </c>
      <c r="K1290" s="207" t="s">
        <v>37</v>
      </c>
      <c r="L1290" s="45"/>
      <c r="M1290" s="212" t="s">
        <v>37</v>
      </c>
      <c r="N1290" s="213" t="s">
        <v>50</v>
      </c>
      <c r="O1290" s="85"/>
      <c r="P1290" s="214">
        <f>O1290*H1290</f>
        <v>0</v>
      </c>
      <c r="Q1290" s="214">
        <v>0</v>
      </c>
      <c r="R1290" s="214">
        <f>Q1290*H1290</f>
        <v>0</v>
      </c>
      <c r="S1290" s="214">
        <v>0</v>
      </c>
      <c r="T1290" s="215">
        <f>S1290*H1290</f>
        <v>0</v>
      </c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  <c r="AR1290" s="216" t="s">
        <v>148</v>
      </c>
      <c r="AT1290" s="216" t="s">
        <v>151</v>
      </c>
      <c r="AU1290" s="216" t="s">
        <v>86</v>
      </c>
      <c r="AY1290" s="18" t="s">
        <v>149</v>
      </c>
      <c r="BE1290" s="217">
        <f>IF(N1290="základní",J1290,0)</f>
        <v>0</v>
      </c>
      <c r="BF1290" s="217">
        <f>IF(N1290="snížená",J1290,0)</f>
        <v>0</v>
      </c>
      <c r="BG1290" s="217">
        <f>IF(N1290="zákl. přenesená",J1290,0)</f>
        <v>0</v>
      </c>
      <c r="BH1290" s="217">
        <f>IF(N1290="sníž. přenesená",J1290,0)</f>
        <v>0</v>
      </c>
      <c r="BI1290" s="217">
        <f>IF(N1290="nulová",J1290,0)</f>
        <v>0</v>
      </c>
      <c r="BJ1290" s="18" t="s">
        <v>148</v>
      </c>
      <c r="BK1290" s="217">
        <f>ROUND(I1290*H1290,2)</f>
        <v>0</v>
      </c>
      <c r="BL1290" s="18" t="s">
        <v>148</v>
      </c>
      <c r="BM1290" s="216" t="s">
        <v>2470</v>
      </c>
    </row>
    <row r="1291" spans="1:47" s="2" customFormat="1" ht="12">
      <c r="A1291" s="39"/>
      <c r="B1291" s="40"/>
      <c r="C1291" s="41"/>
      <c r="D1291" s="218" t="s">
        <v>155</v>
      </c>
      <c r="E1291" s="41"/>
      <c r="F1291" s="219" t="s">
        <v>2304</v>
      </c>
      <c r="G1291" s="41"/>
      <c r="H1291" s="41"/>
      <c r="I1291" s="220"/>
      <c r="J1291" s="41"/>
      <c r="K1291" s="41"/>
      <c r="L1291" s="45"/>
      <c r="M1291" s="221"/>
      <c r="N1291" s="222"/>
      <c r="O1291" s="85"/>
      <c r="P1291" s="85"/>
      <c r="Q1291" s="85"/>
      <c r="R1291" s="85"/>
      <c r="S1291" s="85"/>
      <c r="T1291" s="86"/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  <c r="AT1291" s="18" t="s">
        <v>155</v>
      </c>
      <c r="AU1291" s="18" t="s">
        <v>86</v>
      </c>
    </row>
    <row r="1292" spans="1:65" s="2" customFormat="1" ht="16.5" customHeight="1">
      <c r="A1292" s="39"/>
      <c r="B1292" s="40"/>
      <c r="C1292" s="205" t="s">
        <v>1704</v>
      </c>
      <c r="D1292" s="205" t="s">
        <v>151</v>
      </c>
      <c r="E1292" s="206" t="s">
        <v>2471</v>
      </c>
      <c r="F1292" s="207" t="s">
        <v>2307</v>
      </c>
      <c r="G1292" s="208" t="s">
        <v>232</v>
      </c>
      <c r="H1292" s="209">
        <v>5</v>
      </c>
      <c r="I1292" s="210"/>
      <c r="J1292" s="211">
        <f>ROUND(I1292*H1292,2)</f>
        <v>0</v>
      </c>
      <c r="K1292" s="207" t="s">
        <v>37</v>
      </c>
      <c r="L1292" s="45"/>
      <c r="M1292" s="212" t="s">
        <v>37</v>
      </c>
      <c r="N1292" s="213" t="s">
        <v>50</v>
      </c>
      <c r="O1292" s="85"/>
      <c r="P1292" s="214">
        <f>O1292*H1292</f>
        <v>0</v>
      </c>
      <c r="Q1292" s="214">
        <v>0</v>
      </c>
      <c r="R1292" s="214">
        <f>Q1292*H1292</f>
        <v>0</v>
      </c>
      <c r="S1292" s="214">
        <v>0</v>
      </c>
      <c r="T1292" s="215">
        <f>S1292*H1292</f>
        <v>0</v>
      </c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R1292" s="216" t="s">
        <v>148</v>
      </c>
      <c r="AT1292" s="216" t="s">
        <v>151</v>
      </c>
      <c r="AU1292" s="216" t="s">
        <v>86</v>
      </c>
      <c r="AY1292" s="18" t="s">
        <v>149</v>
      </c>
      <c r="BE1292" s="217">
        <f>IF(N1292="základní",J1292,0)</f>
        <v>0</v>
      </c>
      <c r="BF1292" s="217">
        <f>IF(N1292="snížená",J1292,0)</f>
        <v>0</v>
      </c>
      <c r="BG1292" s="217">
        <f>IF(N1292="zákl. přenesená",J1292,0)</f>
        <v>0</v>
      </c>
      <c r="BH1292" s="217">
        <f>IF(N1292="sníž. přenesená",J1292,0)</f>
        <v>0</v>
      </c>
      <c r="BI1292" s="217">
        <f>IF(N1292="nulová",J1292,0)</f>
        <v>0</v>
      </c>
      <c r="BJ1292" s="18" t="s">
        <v>148</v>
      </c>
      <c r="BK1292" s="217">
        <f>ROUND(I1292*H1292,2)</f>
        <v>0</v>
      </c>
      <c r="BL1292" s="18" t="s">
        <v>148</v>
      </c>
      <c r="BM1292" s="216" t="s">
        <v>2472</v>
      </c>
    </row>
    <row r="1293" spans="1:47" s="2" customFormat="1" ht="12">
      <c r="A1293" s="39"/>
      <c r="B1293" s="40"/>
      <c r="C1293" s="41"/>
      <c r="D1293" s="218" t="s">
        <v>155</v>
      </c>
      <c r="E1293" s="41"/>
      <c r="F1293" s="219" t="s">
        <v>2307</v>
      </c>
      <c r="G1293" s="41"/>
      <c r="H1293" s="41"/>
      <c r="I1293" s="220"/>
      <c r="J1293" s="41"/>
      <c r="K1293" s="41"/>
      <c r="L1293" s="45"/>
      <c r="M1293" s="221"/>
      <c r="N1293" s="222"/>
      <c r="O1293" s="85"/>
      <c r="P1293" s="85"/>
      <c r="Q1293" s="85"/>
      <c r="R1293" s="85"/>
      <c r="S1293" s="85"/>
      <c r="T1293" s="86"/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T1293" s="18" t="s">
        <v>155</v>
      </c>
      <c r="AU1293" s="18" t="s">
        <v>86</v>
      </c>
    </row>
    <row r="1294" spans="1:65" s="2" customFormat="1" ht="16.5" customHeight="1">
      <c r="A1294" s="39"/>
      <c r="B1294" s="40"/>
      <c r="C1294" s="205" t="s">
        <v>2473</v>
      </c>
      <c r="D1294" s="205" t="s">
        <v>151</v>
      </c>
      <c r="E1294" s="206" t="s">
        <v>2474</v>
      </c>
      <c r="F1294" s="207" t="s">
        <v>2311</v>
      </c>
      <c r="G1294" s="208" t="s">
        <v>232</v>
      </c>
      <c r="H1294" s="209">
        <v>1</v>
      </c>
      <c r="I1294" s="210"/>
      <c r="J1294" s="211">
        <f>ROUND(I1294*H1294,2)</f>
        <v>0</v>
      </c>
      <c r="K1294" s="207" t="s">
        <v>37</v>
      </c>
      <c r="L1294" s="45"/>
      <c r="M1294" s="212" t="s">
        <v>37</v>
      </c>
      <c r="N1294" s="213" t="s">
        <v>50</v>
      </c>
      <c r="O1294" s="85"/>
      <c r="P1294" s="214">
        <f>O1294*H1294</f>
        <v>0</v>
      </c>
      <c r="Q1294" s="214">
        <v>0</v>
      </c>
      <c r="R1294" s="214">
        <f>Q1294*H1294</f>
        <v>0</v>
      </c>
      <c r="S1294" s="214">
        <v>0</v>
      </c>
      <c r="T1294" s="215">
        <f>S1294*H1294</f>
        <v>0</v>
      </c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R1294" s="216" t="s">
        <v>148</v>
      </c>
      <c r="AT1294" s="216" t="s">
        <v>151</v>
      </c>
      <c r="AU1294" s="216" t="s">
        <v>86</v>
      </c>
      <c r="AY1294" s="18" t="s">
        <v>149</v>
      </c>
      <c r="BE1294" s="217">
        <f>IF(N1294="základní",J1294,0)</f>
        <v>0</v>
      </c>
      <c r="BF1294" s="217">
        <f>IF(N1294="snížená",J1294,0)</f>
        <v>0</v>
      </c>
      <c r="BG1294" s="217">
        <f>IF(N1294="zákl. přenesená",J1294,0)</f>
        <v>0</v>
      </c>
      <c r="BH1294" s="217">
        <f>IF(N1294="sníž. přenesená",J1294,0)</f>
        <v>0</v>
      </c>
      <c r="BI1294" s="217">
        <f>IF(N1294="nulová",J1294,0)</f>
        <v>0</v>
      </c>
      <c r="BJ1294" s="18" t="s">
        <v>148</v>
      </c>
      <c r="BK1294" s="217">
        <f>ROUND(I1294*H1294,2)</f>
        <v>0</v>
      </c>
      <c r="BL1294" s="18" t="s">
        <v>148</v>
      </c>
      <c r="BM1294" s="216" t="s">
        <v>2475</v>
      </c>
    </row>
    <row r="1295" spans="1:47" s="2" customFormat="1" ht="12">
      <c r="A1295" s="39"/>
      <c r="B1295" s="40"/>
      <c r="C1295" s="41"/>
      <c r="D1295" s="218" t="s">
        <v>155</v>
      </c>
      <c r="E1295" s="41"/>
      <c r="F1295" s="219" t="s">
        <v>2311</v>
      </c>
      <c r="G1295" s="41"/>
      <c r="H1295" s="41"/>
      <c r="I1295" s="220"/>
      <c r="J1295" s="41"/>
      <c r="K1295" s="41"/>
      <c r="L1295" s="45"/>
      <c r="M1295" s="221"/>
      <c r="N1295" s="222"/>
      <c r="O1295" s="85"/>
      <c r="P1295" s="85"/>
      <c r="Q1295" s="85"/>
      <c r="R1295" s="85"/>
      <c r="S1295" s="85"/>
      <c r="T1295" s="86"/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39"/>
      <c r="AE1295" s="39"/>
      <c r="AT1295" s="18" t="s">
        <v>155</v>
      </c>
      <c r="AU1295" s="18" t="s">
        <v>86</v>
      </c>
    </row>
    <row r="1296" spans="1:65" s="2" customFormat="1" ht="16.5" customHeight="1">
      <c r="A1296" s="39"/>
      <c r="B1296" s="40"/>
      <c r="C1296" s="205" t="s">
        <v>1707</v>
      </c>
      <c r="D1296" s="205" t="s">
        <v>151</v>
      </c>
      <c r="E1296" s="206" t="s">
        <v>2476</v>
      </c>
      <c r="F1296" s="207" t="s">
        <v>2314</v>
      </c>
      <c r="G1296" s="208" t="s">
        <v>232</v>
      </c>
      <c r="H1296" s="209">
        <v>1</v>
      </c>
      <c r="I1296" s="210"/>
      <c r="J1296" s="211">
        <f>ROUND(I1296*H1296,2)</f>
        <v>0</v>
      </c>
      <c r="K1296" s="207" t="s">
        <v>37</v>
      </c>
      <c r="L1296" s="45"/>
      <c r="M1296" s="212" t="s">
        <v>37</v>
      </c>
      <c r="N1296" s="213" t="s">
        <v>50</v>
      </c>
      <c r="O1296" s="85"/>
      <c r="P1296" s="214">
        <f>O1296*H1296</f>
        <v>0</v>
      </c>
      <c r="Q1296" s="214">
        <v>0</v>
      </c>
      <c r="R1296" s="214">
        <f>Q1296*H1296</f>
        <v>0</v>
      </c>
      <c r="S1296" s="214">
        <v>0</v>
      </c>
      <c r="T1296" s="215">
        <f>S1296*H1296</f>
        <v>0</v>
      </c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R1296" s="216" t="s">
        <v>148</v>
      </c>
      <c r="AT1296" s="216" t="s">
        <v>151</v>
      </c>
      <c r="AU1296" s="216" t="s">
        <v>86</v>
      </c>
      <c r="AY1296" s="18" t="s">
        <v>149</v>
      </c>
      <c r="BE1296" s="217">
        <f>IF(N1296="základní",J1296,0)</f>
        <v>0</v>
      </c>
      <c r="BF1296" s="217">
        <f>IF(N1296="snížená",J1296,0)</f>
        <v>0</v>
      </c>
      <c r="BG1296" s="217">
        <f>IF(N1296="zákl. přenesená",J1296,0)</f>
        <v>0</v>
      </c>
      <c r="BH1296" s="217">
        <f>IF(N1296="sníž. přenesená",J1296,0)</f>
        <v>0</v>
      </c>
      <c r="BI1296" s="217">
        <f>IF(N1296="nulová",J1296,0)</f>
        <v>0</v>
      </c>
      <c r="BJ1296" s="18" t="s">
        <v>148</v>
      </c>
      <c r="BK1296" s="217">
        <f>ROUND(I1296*H1296,2)</f>
        <v>0</v>
      </c>
      <c r="BL1296" s="18" t="s">
        <v>148</v>
      </c>
      <c r="BM1296" s="216" t="s">
        <v>2477</v>
      </c>
    </row>
    <row r="1297" spans="1:47" s="2" customFormat="1" ht="12">
      <c r="A1297" s="39"/>
      <c r="B1297" s="40"/>
      <c r="C1297" s="41"/>
      <c r="D1297" s="218" t="s">
        <v>155</v>
      </c>
      <c r="E1297" s="41"/>
      <c r="F1297" s="219" t="s">
        <v>2314</v>
      </c>
      <c r="G1297" s="41"/>
      <c r="H1297" s="41"/>
      <c r="I1297" s="220"/>
      <c r="J1297" s="41"/>
      <c r="K1297" s="41"/>
      <c r="L1297" s="45"/>
      <c r="M1297" s="221"/>
      <c r="N1297" s="222"/>
      <c r="O1297" s="85"/>
      <c r="P1297" s="85"/>
      <c r="Q1297" s="85"/>
      <c r="R1297" s="85"/>
      <c r="S1297" s="85"/>
      <c r="T1297" s="86"/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T1297" s="18" t="s">
        <v>155</v>
      </c>
      <c r="AU1297" s="18" t="s">
        <v>86</v>
      </c>
    </row>
    <row r="1298" spans="1:65" s="2" customFormat="1" ht="16.5" customHeight="1">
      <c r="A1298" s="39"/>
      <c r="B1298" s="40"/>
      <c r="C1298" s="205" t="s">
        <v>2478</v>
      </c>
      <c r="D1298" s="205" t="s">
        <v>151</v>
      </c>
      <c r="E1298" s="206" t="s">
        <v>2479</v>
      </c>
      <c r="F1298" s="207" t="s">
        <v>2318</v>
      </c>
      <c r="G1298" s="208" t="s">
        <v>232</v>
      </c>
      <c r="H1298" s="209">
        <v>5</v>
      </c>
      <c r="I1298" s="210"/>
      <c r="J1298" s="211">
        <f>ROUND(I1298*H1298,2)</f>
        <v>0</v>
      </c>
      <c r="K1298" s="207" t="s">
        <v>37</v>
      </c>
      <c r="L1298" s="45"/>
      <c r="M1298" s="212" t="s">
        <v>37</v>
      </c>
      <c r="N1298" s="213" t="s">
        <v>50</v>
      </c>
      <c r="O1298" s="85"/>
      <c r="P1298" s="214">
        <f>O1298*H1298</f>
        <v>0</v>
      </c>
      <c r="Q1298" s="214">
        <v>0</v>
      </c>
      <c r="R1298" s="214">
        <f>Q1298*H1298</f>
        <v>0</v>
      </c>
      <c r="S1298" s="214">
        <v>0</v>
      </c>
      <c r="T1298" s="215">
        <f>S1298*H1298</f>
        <v>0</v>
      </c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R1298" s="216" t="s">
        <v>148</v>
      </c>
      <c r="AT1298" s="216" t="s">
        <v>151</v>
      </c>
      <c r="AU1298" s="216" t="s">
        <v>86</v>
      </c>
      <c r="AY1298" s="18" t="s">
        <v>149</v>
      </c>
      <c r="BE1298" s="217">
        <f>IF(N1298="základní",J1298,0)</f>
        <v>0</v>
      </c>
      <c r="BF1298" s="217">
        <f>IF(N1298="snížená",J1298,0)</f>
        <v>0</v>
      </c>
      <c r="BG1298" s="217">
        <f>IF(N1298="zákl. přenesená",J1298,0)</f>
        <v>0</v>
      </c>
      <c r="BH1298" s="217">
        <f>IF(N1298="sníž. přenesená",J1298,0)</f>
        <v>0</v>
      </c>
      <c r="BI1298" s="217">
        <f>IF(N1298="nulová",J1298,0)</f>
        <v>0</v>
      </c>
      <c r="BJ1298" s="18" t="s">
        <v>148</v>
      </c>
      <c r="BK1298" s="217">
        <f>ROUND(I1298*H1298,2)</f>
        <v>0</v>
      </c>
      <c r="BL1298" s="18" t="s">
        <v>148</v>
      </c>
      <c r="BM1298" s="216" t="s">
        <v>2480</v>
      </c>
    </row>
    <row r="1299" spans="1:47" s="2" customFormat="1" ht="12">
      <c r="A1299" s="39"/>
      <c r="B1299" s="40"/>
      <c r="C1299" s="41"/>
      <c r="D1299" s="218" t="s">
        <v>155</v>
      </c>
      <c r="E1299" s="41"/>
      <c r="F1299" s="219" t="s">
        <v>2318</v>
      </c>
      <c r="G1299" s="41"/>
      <c r="H1299" s="41"/>
      <c r="I1299" s="220"/>
      <c r="J1299" s="41"/>
      <c r="K1299" s="41"/>
      <c r="L1299" s="45"/>
      <c r="M1299" s="221"/>
      <c r="N1299" s="222"/>
      <c r="O1299" s="85"/>
      <c r="P1299" s="85"/>
      <c r="Q1299" s="85"/>
      <c r="R1299" s="85"/>
      <c r="S1299" s="85"/>
      <c r="T1299" s="86"/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T1299" s="18" t="s">
        <v>155</v>
      </c>
      <c r="AU1299" s="18" t="s">
        <v>86</v>
      </c>
    </row>
    <row r="1300" spans="1:65" s="2" customFormat="1" ht="16.5" customHeight="1">
      <c r="A1300" s="39"/>
      <c r="B1300" s="40"/>
      <c r="C1300" s="205" t="s">
        <v>1713</v>
      </c>
      <c r="D1300" s="205" t="s">
        <v>151</v>
      </c>
      <c r="E1300" s="206" t="s">
        <v>2481</v>
      </c>
      <c r="F1300" s="207" t="s">
        <v>2321</v>
      </c>
      <c r="G1300" s="208" t="s">
        <v>232</v>
      </c>
      <c r="H1300" s="209">
        <v>12</v>
      </c>
      <c r="I1300" s="210"/>
      <c r="J1300" s="211">
        <f>ROUND(I1300*H1300,2)</f>
        <v>0</v>
      </c>
      <c r="K1300" s="207" t="s">
        <v>37</v>
      </c>
      <c r="L1300" s="45"/>
      <c r="M1300" s="212" t="s">
        <v>37</v>
      </c>
      <c r="N1300" s="213" t="s">
        <v>50</v>
      </c>
      <c r="O1300" s="85"/>
      <c r="P1300" s="214">
        <f>O1300*H1300</f>
        <v>0</v>
      </c>
      <c r="Q1300" s="214">
        <v>0</v>
      </c>
      <c r="R1300" s="214">
        <f>Q1300*H1300</f>
        <v>0</v>
      </c>
      <c r="S1300" s="214">
        <v>0</v>
      </c>
      <c r="T1300" s="215">
        <f>S1300*H1300</f>
        <v>0</v>
      </c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  <c r="AR1300" s="216" t="s">
        <v>148</v>
      </c>
      <c r="AT1300" s="216" t="s">
        <v>151</v>
      </c>
      <c r="AU1300" s="216" t="s">
        <v>86</v>
      </c>
      <c r="AY1300" s="18" t="s">
        <v>149</v>
      </c>
      <c r="BE1300" s="217">
        <f>IF(N1300="základní",J1300,0)</f>
        <v>0</v>
      </c>
      <c r="BF1300" s="217">
        <f>IF(N1300="snížená",J1300,0)</f>
        <v>0</v>
      </c>
      <c r="BG1300" s="217">
        <f>IF(N1300="zákl. přenesená",J1300,0)</f>
        <v>0</v>
      </c>
      <c r="BH1300" s="217">
        <f>IF(N1300="sníž. přenesená",J1300,0)</f>
        <v>0</v>
      </c>
      <c r="BI1300" s="217">
        <f>IF(N1300="nulová",J1300,0)</f>
        <v>0</v>
      </c>
      <c r="BJ1300" s="18" t="s">
        <v>148</v>
      </c>
      <c r="BK1300" s="217">
        <f>ROUND(I1300*H1300,2)</f>
        <v>0</v>
      </c>
      <c r="BL1300" s="18" t="s">
        <v>148</v>
      </c>
      <c r="BM1300" s="216" t="s">
        <v>2482</v>
      </c>
    </row>
    <row r="1301" spans="1:47" s="2" customFormat="1" ht="12">
      <c r="A1301" s="39"/>
      <c r="B1301" s="40"/>
      <c r="C1301" s="41"/>
      <c r="D1301" s="218" t="s">
        <v>155</v>
      </c>
      <c r="E1301" s="41"/>
      <c r="F1301" s="219" t="s">
        <v>2321</v>
      </c>
      <c r="G1301" s="41"/>
      <c r="H1301" s="41"/>
      <c r="I1301" s="220"/>
      <c r="J1301" s="41"/>
      <c r="K1301" s="41"/>
      <c r="L1301" s="45"/>
      <c r="M1301" s="221"/>
      <c r="N1301" s="222"/>
      <c r="O1301" s="85"/>
      <c r="P1301" s="85"/>
      <c r="Q1301" s="85"/>
      <c r="R1301" s="85"/>
      <c r="S1301" s="85"/>
      <c r="T1301" s="86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T1301" s="18" t="s">
        <v>155</v>
      </c>
      <c r="AU1301" s="18" t="s">
        <v>86</v>
      </c>
    </row>
    <row r="1302" spans="1:65" s="2" customFormat="1" ht="16.5" customHeight="1">
      <c r="A1302" s="39"/>
      <c r="B1302" s="40"/>
      <c r="C1302" s="205" t="s">
        <v>2483</v>
      </c>
      <c r="D1302" s="205" t="s">
        <v>151</v>
      </c>
      <c r="E1302" s="206" t="s">
        <v>2484</v>
      </c>
      <c r="F1302" s="207" t="s">
        <v>2325</v>
      </c>
      <c r="G1302" s="208" t="s">
        <v>154</v>
      </c>
      <c r="H1302" s="209">
        <v>1</v>
      </c>
      <c r="I1302" s="210"/>
      <c r="J1302" s="211">
        <f>ROUND(I1302*H1302,2)</f>
        <v>0</v>
      </c>
      <c r="K1302" s="207" t="s">
        <v>37</v>
      </c>
      <c r="L1302" s="45"/>
      <c r="M1302" s="212" t="s">
        <v>37</v>
      </c>
      <c r="N1302" s="213" t="s">
        <v>50</v>
      </c>
      <c r="O1302" s="85"/>
      <c r="P1302" s="214">
        <f>O1302*H1302</f>
        <v>0</v>
      </c>
      <c r="Q1302" s="214">
        <v>0</v>
      </c>
      <c r="R1302" s="214">
        <f>Q1302*H1302</f>
        <v>0</v>
      </c>
      <c r="S1302" s="214">
        <v>0</v>
      </c>
      <c r="T1302" s="215">
        <f>S1302*H1302</f>
        <v>0</v>
      </c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  <c r="AR1302" s="216" t="s">
        <v>148</v>
      </c>
      <c r="AT1302" s="216" t="s">
        <v>151</v>
      </c>
      <c r="AU1302" s="216" t="s">
        <v>86</v>
      </c>
      <c r="AY1302" s="18" t="s">
        <v>149</v>
      </c>
      <c r="BE1302" s="217">
        <f>IF(N1302="základní",J1302,0)</f>
        <v>0</v>
      </c>
      <c r="BF1302" s="217">
        <f>IF(N1302="snížená",J1302,0)</f>
        <v>0</v>
      </c>
      <c r="BG1302" s="217">
        <f>IF(N1302="zákl. přenesená",J1302,0)</f>
        <v>0</v>
      </c>
      <c r="BH1302" s="217">
        <f>IF(N1302="sníž. přenesená",J1302,0)</f>
        <v>0</v>
      </c>
      <c r="BI1302" s="217">
        <f>IF(N1302="nulová",J1302,0)</f>
        <v>0</v>
      </c>
      <c r="BJ1302" s="18" t="s">
        <v>148</v>
      </c>
      <c r="BK1302" s="217">
        <f>ROUND(I1302*H1302,2)</f>
        <v>0</v>
      </c>
      <c r="BL1302" s="18" t="s">
        <v>148</v>
      </c>
      <c r="BM1302" s="216" t="s">
        <v>2485</v>
      </c>
    </row>
    <row r="1303" spans="1:47" s="2" customFormat="1" ht="12">
      <c r="A1303" s="39"/>
      <c r="B1303" s="40"/>
      <c r="C1303" s="41"/>
      <c r="D1303" s="218" t="s">
        <v>155</v>
      </c>
      <c r="E1303" s="41"/>
      <c r="F1303" s="219" t="s">
        <v>2325</v>
      </c>
      <c r="G1303" s="41"/>
      <c r="H1303" s="41"/>
      <c r="I1303" s="220"/>
      <c r="J1303" s="41"/>
      <c r="K1303" s="41"/>
      <c r="L1303" s="45"/>
      <c r="M1303" s="221"/>
      <c r="N1303" s="222"/>
      <c r="O1303" s="85"/>
      <c r="P1303" s="85"/>
      <c r="Q1303" s="85"/>
      <c r="R1303" s="85"/>
      <c r="S1303" s="85"/>
      <c r="T1303" s="86"/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T1303" s="18" t="s">
        <v>155</v>
      </c>
      <c r="AU1303" s="18" t="s">
        <v>86</v>
      </c>
    </row>
    <row r="1304" spans="1:65" s="2" customFormat="1" ht="16.5" customHeight="1">
      <c r="A1304" s="39"/>
      <c r="B1304" s="40"/>
      <c r="C1304" s="205" t="s">
        <v>1716</v>
      </c>
      <c r="D1304" s="205" t="s">
        <v>151</v>
      </c>
      <c r="E1304" s="206" t="s">
        <v>2486</v>
      </c>
      <c r="F1304" s="207" t="s">
        <v>2328</v>
      </c>
      <c r="G1304" s="208" t="s">
        <v>154</v>
      </c>
      <c r="H1304" s="209">
        <v>2</v>
      </c>
      <c r="I1304" s="210"/>
      <c r="J1304" s="211">
        <f>ROUND(I1304*H1304,2)</f>
        <v>0</v>
      </c>
      <c r="K1304" s="207" t="s">
        <v>37</v>
      </c>
      <c r="L1304" s="45"/>
      <c r="M1304" s="212" t="s">
        <v>37</v>
      </c>
      <c r="N1304" s="213" t="s">
        <v>50</v>
      </c>
      <c r="O1304" s="85"/>
      <c r="P1304" s="214">
        <f>O1304*H1304</f>
        <v>0</v>
      </c>
      <c r="Q1304" s="214">
        <v>0</v>
      </c>
      <c r="R1304" s="214">
        <f>Q1304*H1304</f>
        <v>0</v>
      </c>
      <c r="S1304" s="214">
        <v>0</v>
      </c>
      <c r="T1304" s="215">
        <f>S1304*H1304</f>
        <v>0</v>
      </c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R1304" s="216" t="s">
        <v>148</v>
      </c>
      <c r="AT1304" s="216" t="s">
        <v>151</v>
      </c>
      <c r="AU1304" s="216" t="s">
        <v>86</v>
      </c>
      <c r="AY1304" s="18" t="s">
        <v>149</v>
      </c>
      <c r="BE1304" s="217">
        <f>IF(N1304="základní",J1304,0)</f>
        <v>0</v>
      </c>
      <c r="BF1304" s="217">
        <f>IF(N1304="snížená",J1304,0)</f>
        <v>0</v>
      </c>
      <c r="BG1304" s="217">
        <f>IF(N1304="zákl. přenesená",J1304,0)</f>
        <v>0</v>
      </c>
      <c r="BH1304" s="217">
        <f>IF(N1304="sníž. přenesená",J1304,0)</f>
        <v>0</v>
      </c>
      <c r="BI1304" s="217">
        <f>IF(N1304="nulová",J1304,0)</f>
        <v>0</v>
      </c>
      <c r="BJ1304" s="18" t="s">
        <v>148</v>
      </c>
      <c r="BK1304" s="217">
        <f>ROUND(I1304*H1304,2)</f>
        <v>0</v>
      </c>
      <c r="BL1304" s="18" t="s">
        <v>148</v>
      </c>
      <c r="BM1304" s="216" t="s">
        <v>2487</v>
      </c>
    </row>
    <row r="1305" spans="1:47" s="2" customFormat="1" ht="12">
      <c r="A1305" s="39"/>
      <c r="B1305" s="40"/>
      <c r="C1305" s="41"/>
      <c r="D1305" s="218" t="s">
        <v>155</v>
      </c>
      <c r="E1305" s="41"/>
      <c r="F1305" s="219" t="s">
        <v>2328</v>
      </c>
      <c r="G1305" s="41"/>
      <c r="H1305" s="41"/>
      <c r="I1305" s="220"/>
      <c r="J1305" s="41"/>
      <c r="K1305" s="41"/>
      <c r="L1305" s="45"/>
      <c r="M1305" s="221"/>
      <c r="N1305" s="222"/>
      <c r="O1305" s="85"/>
      <c r="P1305" s="85"/>
      <c r="Q1305" s="85"/>
      <c r="R1305" s="85"/>
      <c r="S1305" s="85"/>
      <c r="T1305" s="86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  <c r="AT1305" s="18" t="s">
        <v>155</v>
      </c>
      <c r="AU1305" s="18" t="s">
        <v>86</v>
      </c>
    </row>
    <row r="1306" spans="1:65" s="2" customFormat="1" ht="16.5" customHeight="1">
      <c r="A1306" s="39"/>
      <c r="B1306" s="40"/>
      <c r="C1306" s="205" t="s">
        <v>2488</v>
      </c>
      <c r="D1306" s="205" t="s">
        <v>151</v>
      </c>
      <c r="E1306" s="206" t="s">
        <v>2489</v>
      </c>
      <c r="F1306" s="207" t="s">
        <v>2332</v>
      </c>
      <c r="G1306" s="208" t="s">
        <v>232</v>
      </c>
      <c r="H1306" s="209">
        <v>4</v>
      </c>
      <c r="I1306" s="210"/>
      <c r="J1306" s="211">
        <f>ROUND(I1306*H1306,2)</f>
        <v>0</v>
      </c>
      <c r="K1306" s="207" t="s">
        <v>37</v>
      </c>
      <c r="L1306" s="45"/>
      <c r="M1306" s="212" t="s">
        <v>37</v>
      </c>
      <c r="N1306" s="213" t="s">
        <v>50</v>
      </c>
      <c r="O1306" s="85"/>
      <c r="P1306" s="214">
        <f>O1306*H1306</f>
        <v>0</v>
      </c>
      <c r="Q1306" s="214">
        <v>0</v>
      </c>
      <c r="R1306" s="214">
        <f>Q1306*H1306</f>
        <v>0</v>
      </c>
      <c r="S1306" s="214">
        <v>0</v>
      </c>
      <c r="T1306" s="215">
        <f>S1306*H1306</f>
        <v>0</v>
      </c>
      <c r="U1306" s="39"/>
      <c r="V1306" s="39"/>
      <c r="W1306" s="39"/>
      <c r="X1306" s="39"/>
      <c r="Y1306" s="39"/>
      <c r="Z1306" s="39"/>
      <c r="AA1306" s="39"/>
      <c r="AB1306" s="39"/>
      <c r="AC1306" s="39"/>
      <c r="AD1306" s="39"/>
      <c r="AE1306" s="39"/>
      <c r="AR1306" s="216" t="s">
        <v>148</v>
      </c>
      <c r="AT1306" s="216" t="s">
        <v>151</v>
      </c>
      <c r="AU1306" s="216" t="s">
        <v>86</v>
      </c>
      <c r="AY1306" s="18" t="s">
        <v>149</v>
      </c>
      <c r="BE1306" s="217">
        <f>IF(N1306="základní",J1306,0)</f>
        <v>0</v>
      </c>
      <c r="BF1306" s="217">
        <f>IF(N1306="snížená",J1306,0)</f>
        <v>0</v>
      </c>
      <c r="BG1306" s="217">
        <f>IF(N1306="zákl. přenesená",J1306,0)</f>
        <v>0</v>
      </c>
      <c r="BH1306" s="217">
        <f>IF(N1306="sníž. přenesená",J1306,0)</f>
        <v>0</v>
      </c>
      <c r="BI1306" s="217">
        <f>IF(N1306="nulová",J1306,0)</f>
        <v>0</v>
      </c>
      <c r="BJ1306" s="18" t="s">
        <v>148</v>
      </c>
      <c r="BK1306" s="217">
        <f>ROUND(I1306*H1306,2)</f>
        <v>0</v>
      </c>
      <c r="BL1306" s="18" t="s">
        <v>148</v>
      </c>
      <c r="BM1306" s="216" t="s">
        <v>2490</v>
      </c>
    </row>
    <row r="1307" spans="1:47" s="2" customFormat="1" ht="12">
      <c r="A1307" s="39"/>
      <c r="B1307" s="40"/>
      <c r="C1307" s="41"/>
      <c r="D1307" s="218" t="s">
        <v>155</v>
      </c>
      <c r="E1307" s="41"/>
      <c r="F1307" s="219" t="s">
        <v>2332</v>
      </c>
      <c r="G1307" s="41"/>
      <c r="H1307" s="41"/>
      <c r="I1307" s="220"/>
      <c r="J1307" s="41"/>
      <c r="K1307" s="41"/>
      <c r="L1307" s="45"/>
      <c r="M1307" s="221"/>
      <c r="N1307" s="222"/>
      <c r="O1307" s="85"/>
      <c r="P1307" s="85"/>
      <c r="Q1307" s="85"/>
      <c r="R1307" s="85"/>
      <c r="S1307" s="85"/>
      <c r="T1307" s="86"/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T1307" s="18" t="s">
        <v>155</v>
      </c>
      <c r="AU1307" s="18" t="s">
        <v>86</v>
      </c>
    </row>
    <row r="1308" spans="1:65" s="2" customFormat="1" ht="16.5" customHeight="1">
      <c r="A1308" s="39"/>
      <c r="B1308" s="40"/>
      <c r="C1308" s="205" t="s">
        <v>1720</v>
      </c>
      <c r="D1308" s="205" t="s">
        <v>151</v>
      </c>
      <c r="E1308" s="206" t="s">
        <v>2491</v>
      </c>
      <c r="F1308" s="207" t="s">
        <v>2335</v>
      </c>
      <c r="G1308" s="208" t="s">
        <v>232</v>
      </c>
      <c r="H1308" s="209">
        <v>6</v>
      </c>
      <c r="I1308" s="210"/>
      <c r="J1308" s="211">
        <f>ROUND(I1308*H1308,2)</f>
        <v>0</v>
      </c>
      <c r="K1308" s="207" t="s">
        <v>37</v>
      </c>
      <c r="L1308" s="45"/>
      <c r="M1308" s="212" t="s">
        <v>37</v>
      </c>
      <c r="N1308" s="213" t="s">
        <v>50</v>
      </c>
      <c r="O1308" s="85"/>
      <c r="P1308" s="214">
        <f>O1308*H1308</f>
        <v>0</v>
      </c>
      <c r="Q1308" s="214">
        <v>0</v>
      </c>
      <c r="R1308" s="214">
        <f>Q1308*H1308</f>
        <v>0</v>
      </c>
      <c r="S1308" s="214">
        <v>0</v>
      </c>
      <c r="T1308" s="215">
        <f>S1308*H1308</f>
        <v>0</v>
      </c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  <c r="AR1308" s="216" t="s">
        <v>148</v>
      </c>
      <c r="AT1308" s="216" t="s">
        <v>151</v>
      </c>
      <c r="AU1308" s="216" t="s">
        <v>86</v>
      </c>
      <c r="AY1308" s="18" t="s">
        <v>149</v>
      </c>
      <c r="BE1308" s="217">
        <f>IF(N1308="základní",J1308,0)</f>
        <v>0</v>
      </c>
      <c r="BF1308" s="217">
        <f>IF(N1308="snížená",J1308,0)</f>
        <v>0</v>
      </c>
      <c r="BG1308" s="217">
        <f>IF(N1308="zákl. přenesená",J1308,0)</f>
        <v>0</v>
      </c>
      <c r="BH1308" s="217">
        <f>IF(N1308="sníž. přenesená",J1308,0)</f>
        <v>0</v>
      </c>
      <c r="BI1308" s="217">
        <f>IF(N1308="nulová",J1308,0)</f>
        <v>0</v>
      </c>
      <c r="BJ1308" s="18" t="s">
        <v>148</v>
      </c>
      <c r="BK1308" s="217">
        <f>ROUND(I1308*H1308,2)</f>
        <v>0</v>
      </c>
      <c r="BL1308" s="18" t="s">
        <v>148</v>
      </c>
      <c r="BM1308" s="216" t="s">
        <v>2492</v>
      </c>
    </row>
    <row r="1309" spans="1:47" s="2" customFormat="1" ht="12">
      <c r="A1309" s="39"/>
      <c r="B1309" s="40"/>
      <c r="C1309" s="41"/>
      <c r="D1309" s="218" t="s">
        <v>155</v>
      </c>
      <c r="E1309" s="41"/>
      <c r="F1309" s="219" t="s">
        <v>2335</v>
      </c>
      <c r="G1309" s="41"/>
      <c r="H1309" s="41"/>
      <c r="I1309" s="220"/>
      <c r="J1309" s="41"/>
      <c r="K1309" s="41"/>
      <c r="L1309" s="45"/>
      <c r="M1309" s="221"/>
      <c r="N1309" s="222"/>
      <c r="O1309" s="85"/>
      <c r="P1309" s="85"/>
      <c r="Q1309" s="85"/>
      <c r="R1309" s="85"/>
      <c r="S1309" s="85"/>
      <c r="T1309" s="86"/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T1309" s="18" t="s">
        <v>155</v>
      </c>
      <c r="AU1309" s="18" t="s">
        <v>86</v>
      </c>
    </row>
    <row r="1310" spans="1:65" s="2" customFormat="1" ht="16.5" customHeight="1">
      <c r="A1310" s="39"/>
      <c r="B1310" s="40"/>
      <c r="C1310" s="205" t="s">
        <v>2493</v>
      </c>
      <c r="D1310" s="205" t="s">
        <v>151</v>
      </c>
      <c r="E1310" s="206" t="s">
        <v>2494</v>
      </c>
      <c r="F1310" s="207" t="s">
        <v>2339</v>
      </c>
      <c r="G1310" s="208" t="s">
        <v>232</v>
      </c>
      <c r="H1310" s="209">
        <v>2</v>
      </c>
      <c r="I1310" s="210"/>
      <c r="J1310" s="211">
        <f>ROUND(I1310*H1310,2)</f>
        <v>0</v>
      </c>
      <c r="K1310" s="207" t="s">
        <v>37</v>
      </c>
      <c r="L1310" s="45"/>
      <c r="M1310" s="212" t="s">
        <v>37</v>
      </c>
      <c r="N1310" s="213" t="s">
        <v>50</v>
      </c>
      <c r="O1310" s="85"/>
      <c r="P1310" s="214">
        <f>O1310*H1310</f>
        <v>0</v>
      </c>
      <c r="Q1310" s="214">
        <v>0</v>
      </c>
      <c r="R1310" s="214">
        <f>Q1310*H1310</f>
        <v>0</v>
      </c>
      <c r="S1310" s="214">
        <v>0</v>
      </c>
      <c r="T1310" s="215">
        <f>S1310*H1310</f>
        <v>0</v>
      </c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R1310" s="216" t="s">
        <v>148</v>
      </c>
      <c r="AT1310" s="216" t="s">
        <v>151</v>
      </c>
      <c r="AU1310" s="216" t="s">
        <v>86</v>
      </c>
      <c r="AY1310" s="18" t="s">
        <v>149</v>
      </c>
      <c r="BE1310" s="217">
        <f>IF(N1310="základní",J1310,0)</f>
        <v>0</v>
      </c>
      <c r="BF1310" s="217">
        <f>IF(N1310="snížená",J1310,0)</f>
        <v>0</v>
      </c>
      <c r="BG1310" s="217">
        <f>IF(N1310="zákl. přenesená",J1310,0)</f>
        <v>0</v>
      </c>
      <c r="BH1310" s="217">
        <f>IF(N1310="sníž. přenesená",J1310,0)</f>
        <v>0</v>
      </c>
      <c r="BI1310" s="217">
        <f>IF(N1310="nulová",J1310,0)</f>
        <v>0</v>
      </c>
      <c r="BJ1310" s="18" t="s">
        <v>148</v>
      </c>
      <c r="BK1310" s="217">
        <f>ROUND(I1310*H1310,2)</f>
        <v>0</v>
      </c>
      <c r="BL1310" s="18" t="s">
        <v>148</v>
      </c>
      <c r="BM1310" s="216" t="s">
        <v>2495</v>
      </c>
    </row>
    <row r="1311" spans="1:47" s="2" customFormat="1" ht="12">
      <c r="A1311" s="39"/>
      <c r="B1311" s="40"/>
      <c r="C1311" s="41"/>
      <c r="D1311" s="218" t="s">
        <v>155</v>
      </c>
      <c r="E1311" s="41"/>
      <c r="F1311" s="219" t="s">
        <v>2339</v>
      </c>
      <c r="G1311" s="41"/>
      <c r="H1311" s="41"/>
      <c r="I1311" s="220"/>
      <c r="J1311" s="41"/>
      <c r="K1311" s="41"/>
      <c r="L1311" s="45"/>
      <c r="M1311" s="221"/>
      <c r="N1311" s="222"/>
      <c r="O1311" s="85"/>
      <c r="P1311" s="85"/>
      <c r="Q1311" s="85"/>
      <c r="R1311" s="85"/>
      <c r="S1311" s="85"/>
      <c r="T1311" s="86"/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T1311" s="18" t="s">
        <v>155</v>
      </c>
      <c r="AU1311" s="18" t="s">
        <v>86</v>
      </c>
    </row>
    <row r="1312" spans="1:65" s="2" customFormat="1" ht="16.5" customHeight="1">
      <c r="A1312" s="39"/>
      <c r="B1312" s="40"/>
      <c r="C1312" s="205" t="s">
        <v>1723</v>
      </c>
      <c r="D1312" s="205" t="s">
        <v>151</v>
      </c>
      <c r="E1312" s="206" t="s">
        <v>2496</v>
      </c>
      <c r="F1312" s="207" t="s">
        <v>2342</v>
      </c>
      <c r="G1312" s="208" t="s">
        <v>154</v>
      </c>
      <c r="H1312" s="209">
        <v>15</v>
      </c>
      <c r="I1312" s="210"/>
      <c r="J1312" s="211">
        <f>ROUND(I1312*H1312,2)</f>
        <v>0</v>
      </c>
      <c r="K1312" s="207" t="s">
        <v>37</v>
      </c>
      <c r="L1312" s="45"/>
      <c r="M1312" s="212" t="s">
        <v>37</v>
      </c>
      <c r="N1312" s="213" t="s">
        <v>50</v>
      </c>
      <c r="O1312" s="85"/>
      <c r="P1312" s="214">
        <f>O1312*H1312</f>
        <v>0</v>
      </c>
      <c r="Q1312" s="214">
        <v>0</v>
      </c>
      <c r="R1312" s="214">
        <f>Q1312*H1312</f>
        <v>0</v>
      </c>
      <c r="S1312" s="214">
        <v>0</v>
      </c>
      <c r="T1312" s="215">
        <f>S1312*H1312</f>
        <v>0</v>
      </c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R1312" s="216" t="s">
        <v>148</v>
      </c>
      <c r="AT1312" s="216" t="s">
        <v>151</v>
      </c>
      <c r="AU1312" s="216" t="s">
        <v>86</v>
      </c>
      <c r="AY1312" s="18" t="s">
        <v>149</v>
      </c>
      <c r="BE1312" s="217">
        <f>IF(N1312="základní",J1312,0)</f>
        <v>0</v>
      </c>
      <c r="BF1312" s="217">
        <f>IF(N1312="snížená",J1312,0)</f>
        <v>0</v>
      </c>
      <c r="BG1312" s="217">
        <f>IF(N1312="zákl. přenesená",J1312,0)</f>
        <v>0</v>
      </c>
      <c r="BH1312" s="217">
        <f>IF(N1312="sníž. přenesená",J1312,0)</f>
        <v>0</v>
      </c>
      <c r="BI1312" s="217">
        <f>IF(N1312="nulová",J1312,0)</f>
        <v>0</v>
      </c>
      <c r="BJ1312" s="18" t="s">
        <v>148</v>
      </c>
      <c r="BK1312" s="217">
        <f>ROUND(I1312*H1312,2)</f>
        <v>0</v>
      </c>
      <c r="BL1312" s="18" t="s">
        <v>148</v>
      </c>
      <c r="BM1312" s="216" t="s">
        <v>2497</v>
      </c>
    </row>
    <row r="1313" spans="1:47" s="2" customFormat="1" ht="12">
      <c r="A1313" s="39"/>
      <c r="B1313" s="40"/>
      <c r="C1313" s="41"/>
      <c r="D1313" s="218" t="s">
        <v>155</v>
      </c>
      <c r="E1313" s="41"/>
      <c r="F1313" s="219" t="s">
        <v>2342</v>
      </c>
      <c r="G1313" s="41"/>
      <c r="H1313" s="41"/>
      <c r="I1313" s="220"/>
      <c r="J1313" s="41"/>
      <c r="K1313" s="41"/>
      <c r="L1313" s="45"/>
      <c r="M1313" s="221"/>
      <c r="N1313" s="222"/>
      <c r="O1313" s="85"/>
      <c r="P1313" s="85"/>
      <c r="Q1313" s="85"/>
      <c r="R1313" s="85"/>
      <c r="S1313" s="85"/>
      <c r="T1313" s="86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T1313" s="18" t="s">
        <v>155</v>
      </c>
      <c r="AU1313" s="18" t="s">
        <v>86</v>
      </c>
    </row>
    <row r="1314" spans="1:65" s="2" customFormat="1" ht="16.5" customHeight="1">
      <c r="A1314" s="39"/>
      <c r="B1314" s="40"/>
      <c r="C1314" s="205" t="s">
        <v>2498</v>
      </c>
      <c r="D1314" s="205" t="s">
        <v>151</v>
      </c>
      <c r="E1314" s="206" t="s">
        <v>2499</v>
      </c>
      <c r="F1314" s="207" t="s">
        <v>2500</v>
      </c>
      <c r="G1314" s="208" t="s">
        <v>220</v>
      </c>
      <c r="H1314" s="209">
        <v>20</v>
      </c>
      <c r="I1314" s="210"/>
      <c r="J1314" s="211">
        <f>ROUND(I1314*H1314,2)</f>
        <v>0</v>
      </c>
      <c r="K1314" s="207" t="s">
        <v>37</v>
      </c>
      <c r="L1314" s="45"/>
      <c r="M1314" s="212" t="s">
        <v>37</v>
      </c>
      <c r="N1314" s="213" t="s">
        <v>50</v>
      </c>
      <c r="O1314" s="85"/>
      <c r="P1314" s="214">
        <f>O1314*H1314</f>
        <v>0</v>
      </c>
      <c r="Q1314" s="214">
        <v>0</v>
      </c>
      <c r="R1314" s="214">
        <f>Q1314*H1314</f>
        <v>0</v>
      </c>
      <c r="S1314" s="214">
        <v>0</v>
      </c>
      <c r="T1314" s="215">
        <f>S1314*H1314</f>
        <v>0</v>
      </c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R1314" s="216" t="s">
        <v>148</v>
      </c>
      <c r="AT1314" s="216" t="s">
        <v>151</v>
      </c>
      <c r="AU1314" s="216" t="s">
        <v>86</v>
      </c>
      <c r="AY1314" s="18" t="s">
        <v>149</v>
      </c>
      <c r="BE1314" s="217">
        <f>IF(N1314="základní",J1314,0)</f>
        <v>0</v>
      </c>
      <c r="BF1314" s="217">
        <f>IF(N1314="snížená",J1314,0)</f>
        <v>0</v>
      </c>
      <c r="BG1314" s="217">
        <f>IF(N1314="zákl. přenesená",J1314,0)</f>
        <v>0</v>
      </c>
      <c r="BH1314" s="217">
        <f>IF(N1314="sníž. přenesená",J1314,0)</f>
        <v>0</v>
      </c>
      <c r="BI1314" s="217">
        <f>IF(N1314="nulová",J1314,0)</f>
        <v>0</v>
      </c>
      <c r="BJ1314" s="18" t="s">
        <v>148</v>
      </c>
      <c r="BK1314" s="217">
        <f>ROUND(I1314*H1314,2)</f>
        <v>0</v>
      </c>
      <c r="BL1314" s="18" t="s">
        <v>148</v>
      </c>
      <c r="BM1314" s="216" t="s">
        <v>2501</v>
      </c>
    </row>
    <row r="1315" spans="1:47" s="2" customFormat="1" ht="12">
      <c r="A1315" s="39"/>
      <c r="B1315" s="40"/>
      <c r="C1315" s="41"/>
      <c r="D1315" s="218" t="s">
        <v>155</v>
      </c>
      <c r="E1315" s="41"/>
      <c r="F1315" s="219" t="s">
        <v>2500</v>
      </c>
      <c r="G1315" s="41"/>
      <c r="H1315" s="41"/>
      <c r="I1315" s="220"/>
      <c r="J1315" s="41"/>
      <c r="K1315" s="41"/>
      <c r="L1315" s="45"/>
      <c r="M1315" s="221"/>
      <c r="N1315" s="222"/>
      <c r="O1315" s="85"/>
      <c r="P1315" s="85"/>
      <c r="Q1315" s="85"/>
      <c r="R1315" s="85"/>
      <c r="S1315" s="85"/>
      <c r="T1315" s="86"/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  <c r="AT1315" s="18" t="s">
        <v>155</v>
      </c>
      <c r="AU1315" s="18" t="s">
        <v>86</v>
      </c>
    </row>
    <row r="1316" spans="1:65" s="2" customFormat="1" ht="16.5" customHeight="1">
      <c r="A1316" s="39"/>
      <c r="B1316" s="40"/>
      <c r="C1316" s="205" t="s">
        <v>1727</v>
      </c>
      <c r="D1316" s="205" t="s">
        <v>151</v>
      </c>
      <c r="E1316" s="206" t="s">
        <v>2502</v>
      </c>
      <c r="F1316" s="207" t="s">
        <v>2349</v>
      </c>
      <c r="G1316" s="208" t="s">
        <v>220</v>
      </c>
      <c r="H1316" s="209">
        <v>72</v>
      </c>
      <c r="I1316" s="210"/>
      <c r="J1316" s="211">
        <f>ROUND(I1316*H1316,2)</f>
        <v>0</v>
      </c>
      <c r="K1316" s="207" t="s">
        <v>37</v>
      </c>
      <c r="L1316" s="45"/>
      <c r="M1316" s="212" t="s">
        <v>37</v>
      </c>
      <c r="N1316" s="213" t="s">
        <v>50</v>
      </c>
      <c r="O1316" s="85"/>
      <c r="P1316" s="214">
        <f>O1316*H1316</f>
        <v>0</v>
      </c>
      <c r="Q1316" s="214">
        <v>0</v>
      </c>
      <c r="R1316" s="214">
        <f>Q1316*H1316</f>
        <v>0</v>
      </c>
      <c r="S1316" s="214">
        <v>0</v>
      </c>
      <c r="T1316" s="215">
        <f>S1316*H1316</f>
        <v>0</v>
      </c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R1316" s="216" t="s">
        <v>148</v>
      </c>
      <c r="AT1316" s="216" t="s">
        <v>151</v>
      </c>
      <c r="AU1316" s="216" t="s">
        <v>86</v>
      </c>
      <c r="AY1316" s="18" t="s">
        <v>149</v>
      </c>
      <c r="BE1316" s="217">
        <f>IF(N1316="základní",J1316,0)</f>
        <v>0</v>
      </c>
      <c r="BF1316" s="217">
        <f>IF(N1316="snížená",J1316,0)</f>
        <v>0</v>
      </c>
      <c r="BG1316" s="217">
        <f>IF(N1316="zákl. přenesená",J1316,0)</f>
        <v>0</v>
      </c>
      <c r="BH1316" s="217">
        <f>IF(N1316="sníž. přenesená",J1316,0)</f>
        <v>0</v>
      </c>
      <c r="BI1316" s="217">
        <f>IF(N1316="nulová",J1316,0)</f>
        <v>0</v>
      </c>
      <c r="BJ1316" s="18" t="s">
        <v>148</v>
      </c>
      <c r="BK1316" s="217">
        <f>ROUND(I1316*H1316,2)</f>
        <v>0</v>
      </c>
      <c r="BL1316" s="18" t="s">
        <v>148</v>
      </c>
      <c r="BM1316" s="216" t="s">
        <v>2503</v>
      </c>
    </row>
    <row r="1317" spans="1:47" s="2" customFormat="1" ht="12">
      <c r="A1317" s="39"/>
      <c r="B1317" s="40"/>
      <c r="C1317" s="41"/>
      <c r="D1317" s="218" t="s">
        <v>155</v>
      </c>
      <c r="E1317" s="41"/>
      <c r="F1317" s="219" t="s">
        <v>2349</v>
      </c>
      <c r="G1317" s="41"/>
      <c r="H1317" s="41"/>
      <c r="I1317" s="220"/>
      <c r="J1317" s="41"/>
      <c r="K1317" s="41"/>
      <c r="L1317" s="45"/>
      <c r="M1317" s="221"/>
      <c r="N1317" s="222"/>
      <c r="O1317" s="85"/>
      <c r="P1317" s="85"/>
      <c r="Q1317" s="85"/>
      <c r="R1317" s="85"/>
      <c r="S1317" s="85"/>
      <c r="T1317" s="86"/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T1317" s="18" t="s">
        <v>155</v>
      </c>
      <c r="AU1317" s="18" t="s">
        <v>86</v>
      </c>
    </row>
    <row r="1318" spans="1:65" s="2" customFormat="1" ht="16.5" customHeight="1">
      <c r="A1318" s="39"/>
      <c r="B1318" s="40"/>
      <c r="C1318" s="205" t="s">
        <v>2504</v>
      </c>
      <c r="D1318" s="205" t="s">
        <v>151</v>
      </c>
      <c r="E1318" s="206" t="s">
        <v>2505</v>
      </c>
      <c r="F1318" s="207" t="s">
        <v>2363</v>
      </c>
      <c r="G1318" s="208" t="s">
        <v>232</v>
      </c>
      <c r="H1318" s="209">
        <v>10</v>
      </c>
      <c r="I1318" s="210"/>
      <c r="J1318" s="211">
        <f>ROUND(I1318*H1318,2)</f>
        <v>0</v>
      </c>
      <c r="K1318" s="207" t="s">
        <v>37</v>
      </c>
      <c r="L1318" s="45"/>
      <c r="M1318" s="212" t="s">
        <v>37</v>
      </c>
      <c r="N1318" s="213" t="s">
        <v>50</v>
      </c>
      <c r="O1318" s="85"/>
      <c r="P1318" s="214">
        <f>O1318*H1318</f>
        <v>0</v>
      </c>
      <c r="Q1318" s="214">
        <v>0</v>
      </c>
      <c r="R1318" s="214">
        <f>Q1318*H1318</f>
        <v>0</v>
      </c>
      <c r="S1318" s="214">
        <v>0</v>
      </c>
      <c r="T1318" s="215">
        <f>S1318*H1318</f>
        <v>0</v>
      </c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R1318" s="216" t="s">
        <v>148</v>
      </c>
      <c r="AT1318" s="216" t="s">
        <v>151</v>
      </c>
      <c r="AU1318" s="216" t="s">
        <v>86</v>
      </c>
      <c r="AY1318" s="18" t="s">
        <v>149</v>
      </c>
      <c r="BE1318" s="217">
        <f>IF(N1318="základní",J1318,0)</f>
        <v>0</v>
      </c>
      <c r="BF1318" s="217">
        <f>IF(N1318="snížená",J1318,0)</f>
        <v>0</v>
      </c>
      <c r="BG1318" s="217">
        <f>IF(N1318="zákl. přenesená",J1318,0)</f>
        <v>0</v>
      </c>
      <c r="BH1318" s="217">
        <f>IF(N1318="sníž. přenesená",J1318,0)</f>
        <v>0</v>
      </c>
      <c r="BI1318" s="217">
        <f>IF(N1318="nulová",J1318,0)</f>
        <v>0</v>
      </c>
      <c r="BJ1318" s="18" t="s">
        <v>148</v>
      </c>
      <c r="BK1318" s="217">
        <f>ROUND(I1318*H1318,2)</f>
        <v>0</v>
      </c>
      <c r="BL1318" s="18" t="s">
        <v>148</v>
      </c>
      <c r="BM1318" s="216" t="s">
        <v>2506</v>
      </c>
    </row>
    <row r="1319" spans="1:47" s="2" customFormat="1" ht="12">
      <c r="A1319" s="39"/>
      <c r="B1319" s="40"/>
      <c r="C1319" s="41"/>
      <c r="D1319" s="218" t="s">
        <v>155</v>
      </c>
      <c r="E1319" s="41"/>
      <c r="F1319" s="219" t="s">
        <v>2363</v>
      </c>
      <c r="G1319" s="41"/>
      <c r="H1319" s="41"/>
      <c r="I1319" s="220"/>
      <c r="J1319" s="41"/>
      <c r="K1319" s="41"/>
      <c r="L1319" s="45"/>
      <c r="M1319" s="221"/>
      <c r="N1319" s="222"/>
      <c r="O1319" s="85"/>
      <c r="P1319" s="85"/>
      <c r="Q1319" s="85"/>
      <c r="R1319" s="85"/>
      <c r="S1319" s="85"/>
      <c r="T1319" s="86"/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39"/>
      <c r="AE1319" s="39"/>
      <c r="AT1319" s="18" t="s">
        <v>155</v>
      </c>
      <c r="AU1319" s="18" t="s">
        <v>86</v>
      </c>
    </row>
    <row r="1320" spans="1:65" s="2" customFormat="1" ht="16.5" customHeight="1">
      <c r="A1320" s="39"/>
      <c r="B1320" s="40"/>
      <c r="C1320" s="205" t="s">
        <v>1730</v>
      </c>
      <c r="D1320" s="205" t="s">
        <v>151</v>
      </c>
      <c r="E1320" s="206" t="s">
        <v>2507</v>
      </c>
      <c r="F1320" s="207" t="s">
        <v>2367</v>
      </c>
      <c r="G1320" s="208" t="s">
        <v>220</v>
      </c>
      <c r="H1320" s="209">
        <v>240</v>
      </c>
      <c r="I1320" s="210"/>
      <c r="J1320" s="211">
        <f>ROUND(I1320*H1320,2)</f>
        <v>0</v>
      </c>
      <c r="K1320" s="207" t="s">
        <v>37</v>
      </c>
      <c r="L1320" s="45"/>
      <c r="M1320" s="212" t="s">
        <v>37</v>
      </c>
      <c r="N1320" s="213" t="s">
        <v>50</v>
      </c>
      <c r="O1320" s="85"/>
      <c r="P1320" s="214">
        <f>O1320*H1320</f>
        <v>0</v>
      </c>
      <c r="Q1320" s="214">
        <v>0</v>
      </c>
      <c r="R1320" s="214">
        <f>Q1320*H1320</f>
        <v>0</v>
      </c>
      <c r="S1320" s="214">
        <v>0</v>
      </c>
      <c r="T1320" s="215">
        <f>S1320*H1320</f>
        <v>0</v>
      </c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  <c r="AR1320" s="216" t="s">
        <v>148</v>
      </c>
      <c r="AT1320" s="216" t="s">
        <v>151</v>
      </c>
      <c r="AU1320" s="216" t="s">
        <v>86</v>
      </c>
      <c r="AY1320" s="18" t="s">
        <v>149</v>
      </c>
      <c r="BE1320" s="217">
        <f>IF(N1320="základní",J1320,0)</f>
        <v>0</v>
      </c>
      <c r="BF1320" s="217">
        <f>IF(N1320="snížená",J1320,0)</f>
        <v>0</v>
      </c>
      <c r="BG1320" s="217">
        <f>IF(N1320="zákl. přenesená",J1320,0)</f>
        <v>0</v>
      </c>
      <c r="BH1320" s="217">
        <f>IF(N1320="sníž. přenesená",J1320,0)</f>
        <v>0</v>
      </c>
      <c r="BI1320" s="217">
        <f>IF(N1320="nulová",J1320,0)</f>
        <v>0</v>
      </c>
      <c r="BJ1320" s="18" t="s">
        <v>148</v>
      </c>
      <c r="BK1320" s="217">
        <f>ROUND(I1320*H1320,2)</f>
        <v>0</v>
      </c>
      <c r="BL1320" s="18" t="s">
        <v>148</v>
      </c>
      <c r="BM1320" s="216" t="s">
        <v>2508</v>
      </c>
    </row>
    <row r="1321" spans="1:47" s="2" customFormat="1" ht="12">
      <c r="A1321" s="39"/>
      <c r="B1321" s="40"/>
      <c r="C1321" s="41"/>
      <c r="D1321" s="218" t="s">
        <v>155</v>
      </c>
      <c r="E1321" s="41"/>
      <c r="F1321" s="219" t="s">
        <v>2367</v>
      </c>
      <c r="G1321" s="41"/>
      <c r="H1321" s="41"/>
      <c r="I1321" s="220"/>
      <c r="J1321" s="41"/>
      <c r="K1321" s="41"/>
      <c r="L1321" s="45"/>
      <c r="M1321" s="221"/>
      <c r="N1321" s="222"/>
      <c r="O1321" s="85"/>
      <c r="P1321" s="85"/>
      <c r="Q1321" s="85"/>
      <c r="R1321" s="85"/>
      <c r="S1321" s="85"/>
      <c r="T1321" s="86"/>
      <c r="U1321" s="39"/>
      <c r="V1321" s="39"/>
      <c r="W1321" s="39"/>
      <c r="X1321" s="39"/>
      <c r="Y1321" s="39"/>
      <c r="Z1321" s="39"/>
      <c r="AA1321" s="39"/>
      <c r="AB1321" s="39"/>
      <c r="AC1321" s="39"/>
      <c r="AD1321" s="39"/>
      <c r="AE1321" s="39"/>
      <c r="AT1321" s="18" t="s">
        <v>155</v>
      </c>
      <c r="AU1321" s="18" t="s">
        <v>86</v>
      </c>
    </row>
    <row r="1322" spans="1:65" s="2" customFormat="1" ht="16.5" customHeight="1">
      <c r="A1322" s="39"/>
      <c r="B1322" s="40"/>
      <c r="C1322" s="205" t="s">
        <v>2509</v>
      </c>
      <c r="D1322" s="205" t="s">
        <v>151</v>
      </c>
      <c r="E1322" s="206" t="s">
        <v>2510</v>
      </c>
      <c r="F1322" s="207" t="s">
        <v>2370</v>
      </c>
      <c r="G1322" s="208" t="s">
        <v>220</v>
      </c>
      <c r="H1322" s="209">
        <v>30</v>
      </c>
      <c r="I1322" s="210"/>
      <c r="J1322" s="211">
        <f>ROUND(I1322*H1322,2)</f>
        <v>0</v>
      </c>
      <c r="K1322" s="207" t="s">
        <v>37</v>
      </c>
      <c r="L1322" s="45"/>
      <c r="M1322" s="212" t="s">
        <v>37</v>
      </c>
      <c r="N1322" s="213" t="s">
        <v>50</v>
      </c>
      <c r="O1322" s="85"/>
      <c r="P1322" s="214">
        <f>O1322*H1322</f>
        <v>0</v>
      </c>
      <c r="Q1322" s="214">
        <v>0</v>
      </c>
      <c r="R1322" s="214">
        <f>Q1322*H1322</f>
        <v>0</v>
      </c>
      <c r="S1322" s="214">
        <v>0</v>
      </c>
      <c r="T1322" s="215">
        <f>S1322*H1322</f>
        <v>0</v>
      </c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R1322" s="216" t="s">
        <v>148</v>
      </c>
      <c r="AT1322" s="216" t="s">
        <v>151</v>
      </c>
      <c r="AU1322" s="216" t="s">
        <v>86</v>
      </c>
      <c r="AY1322" s="18" t="s">
        <v>149</v>
      </c>
      <c r="BE1322" s="217">
        <f>IF(N1322="základní",J1322,0)</f>
        <v>0</v>
      </c>
      <c r="BF1322" s="217">
        <f>IF(N1322="snížená",J1322,0)</f>
        <v>0</v>
      </c>
      <c r="BG1322" s="217">
        <f>IF(N1322="zákl. přenesená",J1322,0)</f>
        <v>0</v>
      </c>
      <c r="BH1322" s="217">
        <f>IF(N1322="sníž. přenesená",J1322,0)</f>
        <v>0</v>
      </c>
      <c r="BI1322" s="217">
        <f>IF(N1322="nulová",J1322,0)</f>
        <v>0</v>
      </c>
      <c r="BJ1322" s="18" t="s">
        <v>148</v>
      </c>
      <c r="BK1322" s="217">
        <f>ROUND(I1322*H1322,2)</f>
        <v>0</v>
      </c>
      <c r="BL1322" s="18" t="s">
        <v>148</v>
      </c>
      <c r="BM1322" s="216" t="s">
        <v>2511</v>
      </c>
    </row>
    <row r="1323" spans="1:47" s="2" customFormat="1" ht="12">
      <c r="A1323" s="39"/>
      <c r="B1323" s="40"/>
      <c r="C1323" s="41"/>
      <c r="D1323" s="218" t="s">
        <v>155</v>
      </c>
      <c r="E1323" s="41"/>
      <c r="F1323" s="219" t="s">
        <v>2370</v>
      </c>
      <c r="G1323" s="41"/>
      <c r="H1323" s="41"/>
      <c r="I1323" s="220"/>
      <c r="J1323" s="41"/>
      <c r="K1323" s="41"/>
      <c r="L1323" s="45"/>
      <c r="M1323" s="221"/>
      <c r="N1323" s="222"/>
      <c r="O1323" s="85"/>
      <c r="P1323" s="85"/>
      <c r="Q1323" s="85"/>
      <c r="R1323" s="85"/>
      <c r="S1323" s="85"/>
      <c r="T1323" s="86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T1323" s="18" t="s">
        <v>155</v>
      </c>
      <c r="AU1323" s="18" t="s">
        <v>86</v>
      </c>
    </row>
    <row r="1324" spans="1:65" s="2" customFormat="1" ht="16.5" customHeight="1">
      <c r="A1324" s="39"/>
      <c r="B1324" s="40"/>
      <c r="C1324" s="205" t="s">
        <v>1734</v>
      </c>
      <c r="D1324" s="205" t="s">
        <v>151</v>
      </c>
      <c r="E1324" s="206" t="s">
        <v>2512</v>
      </c>
      <c r="F1324" s="207" t="s">
        <v>2513</v>
      </c>
      <c r="G1324" s="208" t="s">
        <v>232</v>
      </c>
      <c r="H1324" s="209">
        <v>50</v>
      </c>
      <c r="I1324" s="210"/>
      <c r="J1324" s="211">
        <f>ROUND(I1324*H1324,2)</f>
        <v>0</v>
      </c>
      <c r="K1324" s="207" t="s">
        <v>37</v>
      </c>
      <c r="L1324" s="45"/>
      <c r="M1324" s="212" t="s">
        <v>37</v>
      </c>
      <c r="N1324" s="213" t="s">
        <v>50</v>
      </c>
      <c r="O1324" s="85"/>
      <c r="P1324" s="214">
        <f>O1324*H1324</f>
        <v>0</v>
      </c>
      <c r="Q1324" s="214">
        <v>0</v>
      </c>
      <c r="R1324" s="214">
        <f>Q1324*H1324</f>
        <v>0</v>
      </c>
      <c r="S1324" s="214">
        <v>0</v>
      </c>
      <c r="T1324" s="215">
        <f>S1324*H1324</f>
        <v>0</v>
      </c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  <c r="AR1324" s="216" t="s">
        <v>148</v>
      </c>
      <c r="AT1324" s="216" t="s">
        <v>151</v>
      </c>
      <c r="AU1324" s="216" t="s">
        <v>86</v>
      </c>
      <c r="AY1324" s="18" t="s">
        <v>149</v>
      </c>
      <c r="BE1324" s="217">
        <f>IF(N1324="základní",J1324,0)</f>
        <v>0</v>
      </c>
      <c r="BF1324" s="217">
        <f>IF(N1324="snížená",J1324,0)</f>
        <v>0</v>
      </c>
      <c r="BG1324" s="217">
        <f>IF(N1324="zákl. přenesená",J1324,0)</f>
        <v>0</v>
      </c>
      <c r="BH1324" s="217">
        <f>IF(N1324="sníž. přenesená",J1324,0)</f>
        <v>0</v>
      </c>
      <c r="BI1324" s="217">
        <f>IF(N1324="nulová",J1324,0)</f>
        <v>0</v>
      </c>
      <c r="BJ1324" s="18" t="s">
        <v>148</v>
      </c>
      <c r="BK1324" s="217">
        <f>ROUND(I1324*H1324,2)</f>
        <v>0</v>
      </c>
      <c r="BL1324" s="18" t="s">
        <v>148</v>
      </c>
      <c r="BM1324" s="216" t="s">
        <v>2514</v>
      </c>
    </row>
    <row r="1325" spans="1:47" s="2" customFormat="1" ht="12">
      <c r="A1325" s="39"/>
      <c r="B1325" s="40"/>
      <c r="C1325" s="41"/>
      <c r="D1325" s="218" t="s">
        <v>155</v>
      </c>
      <c r="E1325" s="41"/>
      <c r="F1325" s="219" t="s">
        <v>2513</v>
      </c>
      <c r="G1325" s="41"/>
      <c r="H1325" s="41"/>
      <c r="I1325" s="220"/>
      <c r="J1325" s="41"/>
      <c r="K1325" s="41"/>
      <c r="L1325" s="45"/>
      <c r="M1325" s="221"/>
      <c r="N1325" s="222"/>
      <c r="O1325" s="85"/>
      <c r="P1325" s="85"/>
      <c r="Q1325" s="85"/>
      <c r="R1325" s="85"/>
      <c r="S1325" s="85"/>
      <c r="T1325" s="86"/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  <c r="AT1325" s="18" t="s">
        <v>155</v>
      </c>
      <c r="AU1325" s="18" t="s">
        <v>86</v>
      </c>
    </row>
    <row r="1326" spans="1:65" s="2" customFormat="1" ht="16.5" customHeight="1">
      <c r="A1326" s="39"/>
      <c r="B1326" s="40"/>
      <c r="C1326" s="205" t="s">
        <v>2515</v>
      </c>
      <c r="D1326" s="205" t="s">
        <v>151</v>
      </c>
      <c r="E1326" s="206" t="s">
        <v>2516</v>
      </c>
      <c r="F1326" s="207" t="s">
        <v>2517</v>
      </c>
      <c r="G1326" s="208" t="s">
        <v>232</v>
      </c>
      <c r="H1326" s="209">
        <v>6</v>
      </c>
      <c r="I1326" s="210"/>
      <c r="J1326" s="211">
        <f>ROUND(I1326*H1326,2)</f>
        <v>0</v>
      </c>
      <c r="K1326" s="207" t="s">
        <v>37</v>
      </c>
      <c r="L1326" s="45"/>
      <c r="M1326" s="212" t="s">
        <v>37</v>
      </c>
      <c r="N1326" s="213" t="s">
        <v>50</v>
      </c>
      <c r="O1326" s="85"/>
      <c r="P1326" s="214">
        <f>O1326*H1326</f>
        <v>0</v>
      </c>
      <c r="Q1326" s="214">
        <v>0</v>
      </c>
      <c r="R1326" s="214">
        <f>Q1326*H1326</f>
        <v>0</v>
      </c>
      <c r="S1326" s="214">
        <v>0</v>
      </c>
      <c r="T1326" s="215">
        <f>S1326*H1326</f>
        <v>0</v>
      </c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  <c r="AR1326" s="216" t="s">
        <v>148</v>
      </c>
      <c r="AT1326" s="216" t="s">
        <v>151</v>
      </c>
      <c r="AU1326" s="216" t="s">
        <v>86</v>
      </c>
      <c r="AY1326" s="18" t="s">
        <v>149</v>
      </c>
      <c r="BE1326" s="217">
        <f>IF(N1326="základní",J1326,0)</f>
        <v>0</v>
      </c>
      <c r="BF1326" s="217">
        <f>IF(N1326="snížená",J1326,0)</f>
        <v>0</v>
      </c>
      <c r="BG1326" s="217">
        <f>IF(N1326="zákl. přenesená",J1326,0)</f>
        <v>0</v>
      </c>
      <c r="BH1326" s="217">
        <f>IF(N1326="sníž. přenesená",J1326,0)</f>
        <v>0</v>
      </c>
      <c r="BI1326" s="217">
        <f>IF(N1326="nulová",J1326,0)</f>
        <v>0</v>
      </c>
      <c r="BJ1326" s="18" t="s">
        <v>148</v>
      </c>
      <c r="BK1326" s="217">
        <f>ROUND(I1326*H1326,2)</f>
        <v>0</v>
      </c>
      <c r="BL1326" s="18" t="s">
        <v>148</v>
      </c>
      <c r="BM1326" s="216" t="s">
        <v>2518</v>
      </c>
    </row>
    <row r="1327" spans="1:47" s="2" customFormat="1" ht="12">
      <c r="A1327" s="39"/>
      <c r="B1327" s="40"/>
      <c r="C1327" s="41"/>
      <c r="D1327" s="218" t="s">
        <v>155</v>
      </c>
      <c r="E1327" s="41"/>
      <c r="F1327" s="219" t="s">
        <v>2517</v>
      </c>
      <c r="G1327" s="41"/>
      <c r="H1327" s="41"/>
      <c r="I1327" s="220"/>
      <c r="J1327" s="41"/>
      <c r="K1327" s="41"/>
      <c r="L1327" s="45"/>
      <c r="M1327" s="221"/>
      <c r="N1327" s="222"/>
      <c r="O1327" s="85"/>
      <c r="P1327" s="85"/>
      <c r="Q1327" s="85"/>
      <c r="R1327" s="85"/>
      <c r="S1327" s="85"/>
      <c r="T1327" s="86"/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T1327" s="18" t="s">
        <v>155</v>
      </c>
      <c r="AU1327" s="18" t="s">
        <v>86</v>
      </c>
    </row>
    <row r="1328" spans="1:65" s="2" customFormat="1" ht="16.5" customHeight="1">
      <c r="A1328" s="39"/>
      <c r="B1328" s="40"/>
      <c r="C1328" s="205" t="s">
        <v>1737</v>
      </c>
      <c r="D1328" s="205" t="s">
        <v>151</v>
      </c>
      <c r="E1328" s="206" t="s">
        <v>2519</v>
      </c>
      <c r="F1328" s="207" t="s">
        <v>2520</v>
      </c>
      <c r="G1328" s="208" t="s">
        <v>232</v>
      </c>
      <c r="H1328" s="209">
        <v>42</v>
      </c>
      <c r="I1328" s="210"/>
      <c r="J1328" s="211">
        <f>ROUND(I1328*H1328,2)</f>
        <v>0</v>
      </c>
      <c r="K1328" s="207" t="s">
        <v>37</v>
      </c>
      <c r="L1328" s="45"/>
      <c r="M1328" s="212" t="s">
        <v>37</v>
      </c>
      <c r="N1328" s="213" t="s">
        <v>50</v>
      </c>
      <c r="O1328" s="85"/>
      <c r="P1328" s="214">
        <f>O1328*H1328</f>
        <v>0</v>
      </c>
      <c r="Q1328" s="214">
        <v>0</v>
      </c>
      <c r="R1328" s="214">
        <f>Q1328*H1328</f>
        <v>0</v>
      </c>
      <c r="S1328" s="214">
        <v>0</v>
      </c>
      <c r="T1328" s="215">
        <f>S1328*H1328</f>
        <v>0</v>
      </c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R1328" s="216" t="s">
        <v>148</v>
      </c>
      <c r="AT1328" s="216" t="s">
        <v>151</v>
      </c>
      <c r="AU1328" s="216" t="s">
        <v>86</v>
      </c>
      <c r="AY1328" s="18" t="s">
        <v>149</v>
      </c>
      <c r="BE1328" s="217">
        <f>IF(N1328="základní",J1328,0)</f>
        <v>0</v>
      </c>
      <c r="BF1328" s="217">
        <f>IF(N1328="snížená",J1328,0)</f>
        <v>0</v>
      </c>
      <c r="BG1328" s="217">
        <f>IF(N1328="zákl. přenesená",J1328,0)</f>
        <v>0</v>
      </c>
      <c r="BH1328" s="217">
        <f>IF(N1328="sníž. přenesená",J1328,0)</f>
        <v>0</v>
      </c>
      <c r="BI1328" s="217">
        <f>IF(N1328="nulová",J1328,0)</f>
        <v>0</v>
      </c>
      <c r="BJ1328" s="18" t="s">
        <v>148</v>
      </c>
      <c r="BK1328" s="217">
        <f>ROUND(I1328*H1328,2)</f>
        <v>0</v>
      </c>
      <c r="BL1328" s="18" t="s">
        <v>148</v>
      </c>
      <c r="BM1328" s="216" t="s">
        <v>2521</v>
      </c>
    </row>
    <row r="1329" spans="1:47" s="2" customFormat="1" ht="12">
      <c r="A1329" s="39"/>
      <c r="B1329" s="40"/>
      <c r="C1329" s="41"/>
      <c r="D1329" s="218" t="s">
        <v>155</v>
      </c>
      <c r="E1329" s="41"/>
      <c r="F1329" s="219" t="s">
        <v>2520</v>
      </c>
      <c r="G1329" s="41"/>
      <c r="H1329" s="41"/>
      <c r="I1329" s="220"/>
      <c r="J1329" s="41"/>
      <c r="K1329" s="41"/>
      <c r="L1329" s="45"/>
      <c r="M1329" s="221"/>
      <c r="N1329" s="222"/>
      <c r="O1329" s="85"/>
      <c r="P1329" s="85"/>
      <c r="Q1329" s="85"/>
      <c r="R1329" s="85"/>
      <c r="S1329" s="85"/>
      <c r="T1329" s="86"/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T1329" s="18" t="s">
        <v>155</v>
      </c>
      <c r="AU1329" s="18" t="s">
        <v>86</v>
      </c>
    </row>
    <row r="1330" spans="1:65" s="2" customFormat="1" ht="16.5" customHeight="1">
      <c r="A1330" s="39"/>
      <c r="B1330" s="40"/>
      <c r="C1330" s="205" t="s">
        <v>2522</v>
      </c>
      <c r="D1330" s="205" t="s">
        <v>151</v>
      </c>
      <c r="E1330" s="206" t="s">
        <v>2523</v>
      </c>
      <c r="F1330" s="207" t="s">
        <v>2524</v>
      </c>
      <c r="G1330" s="208" t="s">
        <v>232</v>
      </c>
      <c r="H1330" s="209">
        <v>7</v>
      </c>
      <c r="I1330" s="210"/>
      <c r="J1330" s="211">
        <f>ROUND(I1330*H1330,2)</f>
        <v>0</v>
      </c>
      <c r="K1330" s="207" t="s">
        <v>37</v>
      </c>
      <c r="L1330" s="45"/>
      <c r="M1330" s="212" t="s">
        <v>37</v>
      </c>
      <c r="N1330" s="213" t="s">
        <v>50</v>
      </c>
      <c r="O1330" s="85"/>
      <c r="P1330" s="214">
        <f>O1330*H1330</f>
        <v>0</v>
      </c>
      <c r="Q1330" s="214">
        <v>0</v>
      </c>
      <c r="R1330" s="214">
        <f>Q1330*H1330</f>
        <v>0</v>
      </c>
      <c r="S1330" s="214">
        <v>0</v>
      </c>
      <c r="T1330" s="215">
        <f>S1330*H1330</f>
        <v>0</v>
      </c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  <c r="AR1330" s="216" t="s">
        <v>148</v>
      </c>
      <c r="AT1330" s="216" t="s">
        <v>151</v>
      </c>
      <c r="AU1330" s="216" t="s">
        <v>86</v>
      </c>
      <c r="AY1330" s="18" t="s">
        <v>149</v>
      </c>
      <c r="BE1330" s="217">
        <f>IF(N1330="základní",J1330,0)</f>
        <v>0</v>
      </c>
      <c r="BF1330" s="217">
        <f>IF(N1330="snížená",J1330,0)</f>
        <v>0</v>
      </c>
      <c r="BG1330" s="217">
        <f>IF(N1330="zákl. přenesená",J1330,0)</f>
        <v>0</v>
      </c>
      <c r="BH1330" s="217">
        <f>IF(N1330="sníž. přenesená",J1330,0)</f>
        <v>0</v>
      </c>
      <c r="BI1330" s="217">
        <f>IF(N1330="nulová",J1330,0)</f>
        <v>0</v>
      </c>
      <c r="BJ1330" s="18" t="s">
        <v>148</v>
      </c>
      <c r="BK1330" s="217">
        <f>ROUND(I1330*H1330,2)</f>
        <v>0</v>
      </c>
      <c r="BL1330" s="18" t="s">
        <v>148</v>
      </c>
      <c r="BM1330" s="216" t="s">
        <v>2525</v>
      </c>
    </row>
    <row r="1331" spans="1:47" s="2" customFormat="1" ht="12">
      <c r="A1331" s="39"/>
      <c r="B1331" s="40"/>
      <c r="C1331" s="41"/>
      <c r="D1331" s="218" t="s">
        <v>155</v>
      </c>
      <c r="E1331" s="41"/>
      <c r="F1331" s="219" t="s">
        <v>2524</v>
      </c>
      <c r="G1331" s="41"/>
      <c r="H1331" s="41"/>
      <c r="I1331" s="220"/>
      <c r="J1331" s="41"/>
      <c r="K1331" s="41"/>
      <c r="L1331" s="45"/>
      <c r="M1331" s="221"/>
      <c r="N1331" s="222"/>
      <c r="O1331" s="85"/>
      <c r="P1331" s="85"/>
      <c r="Q1331" s="85"/>
      <c r="R1331" s="85"/>
      <c r="S1331" s="85"/>
      <c r="T1331" s="86"/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39"/>
      <c r="AE1331" s="39"/>
      <c r="AT1331" s="18" t="s">
        <v>155</v>
      </c>
      <c r="AU1331" s="18" t="s">
        <v>86</v>
      </c>
    </row>
    <row r="1332" spans="1:65" s="2" customFormat="1" ht="16.5" customHeight="1">
      <c r="A1332" s="39"/>
      <c r="B1332" s="40"/>
      <c r="C1332" s="205" t="s">
        <v>1741</v>
      </c>
      <c r="D1332" s="205" t="s">
        <v>151</v>
      </c>
      <c r="E1332" s="206" t="s">
        <v>2526</v>
      </c>
      <c r="F1332" s="207" t="s">
        <v>2527</v>
      </c>
      <c r="G1332" s="208" t="s">
        <v>232</v>
      </c>
      <c r="H1332" s="209">
        <v>1</v>
      </c>
      <c r="I1332" s="210"/>
      <c r="J1332" s="211">
        <f>ROUND(I1332*H1332,2)</f>
        <v>0</v>
      </c>
      <c r="K1332" s="207" t="s">
        <v>37</v>
      </c>
      <c r="L1332" s="45"/>
      <c r="M1332" s="212" t="s">
        <v>37</v>
      </c>
      <c r="N1332" s="213" t="s">
        <v>50</v>
      </c>
      <c r="O1332" s="85"/>
      <c r="P1332" s="214">
        <f>O1332*H1332</f>
        <v>0</v>
      </c>
      <c r="Q1332" s="214">
        <v>0</v>
      </c>
      <c r="R1332" s="214">
        <f>Q1332*H1332</f>
        <v>0</v>
      </c>
      <c r="S1332" s="214">
        <v>0</v>
      </c>
      <c r="T1332" s="215">
        <f>S1332*H1332</f>
        <v>0</v>
      </c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  <c r="AR1332" s="216" t="s">
        <v>148</v>
      </c>
      <c r="AT1332" s="216" t="s">
        <v>151</v>
      </c>
      <c r="AU1332" s="216" t="s">
        <v>86</v>
      </c>
      <c r="AY1332" s="18" t="s">
        <v>149</v>
      </c>
      <c r="BE1332" s="217">
        <f>IF(N1332="základní",J1332,0)</f>
        <v>0</v>
      </c>
      <c r="BF1332" s="217">
        <f>IF(N1332="snížená",J1332,0)</f>
        <v>0</v>
      </c>
      <c r="BG1332" s="217">
        <f>IF(N1332="zákl. přenesená",J1332,0)</f>
        <v>0</v>
      </c>
      <c r="BH1332" s="217">
        <f>IF(N1332="sníž. přenesená",J1332,0)</f>
        <v>0</v>
      </c>
      <c r="BI1332" s="217">
        <f>IF(N1332="nulová",J1332,0)</f>
        <v>0</v>
      </c>
      <c r="BJ1332" s="18" t="s">
        <v>148</v>
      </c>
      <c r="BK1332" s="217">
        <f>ROUND(I1332*H1332,2)</f>
        <v>0</v>
      </c>
      <c r="BL1332" s="18" t="s">
        <v>148</v>
      </c>
      <c r="BM1332" s="216" t="s">
        <v>2528</v>
      </c>
    </row>
    <row r="1333" spans="1:47" s="2" customFormat="1" ht="12">
      <c r="A1333" s="39"/>
      <c r="B1333" s="40"/>
      <c r="C1333" s="41"/>
      <c r="D1333" s="218" t="s">
        <v>155</v>
      </c>
      <c r="E1333" s="41"/>
      <c r="F1333" s="219" t="s">
        <v>2527</v>
      </c>
      <c r="G1333" s="41"/>
      <c r="H1333" s="41"/>
      <c r="I1333" s="220"/>
      <c r="J1333" s="41"/>
      <c r="K1333" s="41"/>
      <c r="L1333" s="45"/>
      <c r="M1333" s="221"/>
      <c r="N1333" s="222"/>
      <c r="O1333" s="85"/>
      <c r="P1333" s="85"/>
      <c r="Q1333" s="85"/>
      <c r="R1333" s="85"/>
      <c r="S1333" s="85"/>
      <c r="T1333" s="86"/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  <c r="AT1333" s="18" t="s">
        <v>155</v>
      </c>
      <c r="AU1333" s="18" t="s">
        <v>86</v>
      </c>
    </row>
    <row r="1334" spans="1:65" s="2" customFormat="1" ht="16.5" customHeight="1">
      <c r="A1334" s="39"/>
      <c r="B1334" s="40"/>
      <c r="C1334" s="205" t="s">
        <v>2529</v>
      </c>
      <c r="D1334" s="205" t="s">
        <v>151</v>
      </c>
      <c r="E1334" s="206" t="s">
        <v>2530</v>
      </c>
      <c r="F1334" s="207" t="s">
        <v>2531</v>
      </c>
      <c r="G1334" s="208" t="s">
        <v>232</v>
      </c>
      <c r="H1334" s="209">
        <v>1</v>
      </c>
      <c r="I1334" s="210"/>
      <c r="J1334" s="211">
        <f>ROUND(I1334*H1334,2)</f>
        <v>0</v>
      </c>
      <c r="K1334" s="207" t="s">
        <v>37</v>
      </c>
      <c r="L1334" s="45"/>
      <c r="M1334" s="212" t="s">
        <v>37</v>
      </c>
      <c r="N1334" s="213" t="s">
        <v>50</v>
      </c>
      <c r="O1334" s="85"/>
      <c r="P1334" s="214">
        <f>O1334*H1334</f>
        <v>0</v>
      </c>
      <c r="Q1334" s="214">
        <v>0</v>
      </c>
      <c r="R1334" s="214">
        <f>Q1334*H1334</f>
        <v>0</v>
      </c>
      <c r="S1334" s="214">
        <v>0</v>
      </c>
      <c r="T1334" s="215">
        <f>S1334*H1334</f>
        <v>0</v>
      </c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R1334" s="216" t="s">
        <v>148</v>
      </c>
      <c r="AT1334" s="216" t="s">
        <v>151</v>
      </c>
      <c r="AU1334" s="216" t="s">
        <v>86</v>
      </c>
      <c r="AY1334" s="18" t="s">
        <v>149</v>
      </c>
      <c r="BE1334" s="217">
        <f>IF(N1334="základní",J1334,0)</f>
        <v>0</v>
      </c>
      <c r="BF1334" s="217">
        <f>IF(N1334="snížená",J1334,0)</f>
        <v>0</v>
      </c>
      <c r="BG1334" s="217">
        <f>IF(N1334="zákl. přenesená",J1334,0)</f>
        <v>0</v>
      </c>
      <c r="BH1334" s="217">
        <f>IF(N1334="sníž. přenesená",J1334,0)</f>
        <v>0</v>
      </c>
      <c r="BI1334" s="217">
        <f>IF(N1334="nulová",J1334,0)</f>
        <v>0</v>
      </c>
      <c r="BJ1334" s="18" t="s">
        <v>148</v>
      </c>
      <c r="BK1334" s="217">
        <f>ROUND(I1334*H1334,2)</f>
        <v>0</v>
      </c>
      <c r="BL1334" s="18" t="s">
        <v>148</v>
      </c>
      <c r="BM1334" s="216" t="s">
        <v>2532</v>
      </c>
    </row>
    <row r="1335" spans="1:47" s="2" customFormat="1" ht="12">
      <c r="A1335" s="39"/>
      <c r="B1335" s="40"/>
      <c r="C1335" s="41"/>
      <c r="D1335" s="218" t="s">
        <v>155</v>
      </c>
      <c r="E1335" s="41"/>
      <c r="F1335" s="219" t="s">
        <v>2531</v>
      </c>
      <c r="G1335" s="41"/>
      <c r="H1335" s="41"/>
      <c r="I1335" s="220"/>
      <c r="J1335" s="41"/>
      <c r="K1335" s="41"/>
      <c r="L1335" s="45"/>
      <c r="M1335" s="221"/>
      <c r="N1335" s="222"/>
      <c r="O1335" s="85"/>
      <c r="P1335" s="85"/>
      <c r="Q1335" s="85"/>
      <c r="R1335" s="85"/>
      <c r="S1335" s="85"/>
      <c r="T1335" s="86"/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  <c r="AT1335" s="18" t="s">
        <v>155</v>
      </c>
      <c r="AU1335" s="18" t="s">
        <v>86</v>
      </c>
    </row>
    <row r="1336" spans="1:65" s="2" customFormat="1" ht="16.5" customHeight="1">
      <c r="A1336" s="39"/>
      <c r="B1336" s="40"/>
      <c r="C1336" s="205" t="s">
        <v>1744</v>
      </c>
      <c r="D1336" s="205" t="s">
        <v>151</v>
      </c>
      <c r="E1336" s="206" t="s">
        <v>2533</v>
      </c>
      <c r="F1336" s="207" t="s">
        <v>2534</v>
      </c>
      <c r="G1336" s="208" t="s">
        <v>232</v>
      </c>
      <c r="H1336" s="209">
        <v>30</v>
      </c>
      <c r="I1336" s="210"/>
      <c r="J1336" s="211">
        <f>ROUND(I1336*H1336,2)</f>
        <v>0</v>
      </c>
      <c r="K1336" s="207" t="s">
        <v>37</v>
      </c>
      <c r="L1336" s="45"/>
      <c r="M1336" s="212" t="s">
        <v>37</v>
      </c>
      <c r="N1336" s="213" t="s">
        <v>50</v>
      </c>
      <c r="O1336" s="85"/>
      <c r="P1336" s="214">
        <f>O1336*H1336</f>
        <v>0</v>
      </c>
      <c r="Q1336" s="214">
        <v>0</v>
      </c>
      <c r="R1336" s="214">
        <f>Q1336*H1336</f>
        <v>0</v>
      </c>
      <c r="S1336" s="214">
        <v>0</v>
      </c>
      <c r="T1336" s="215">
        <f>S1336*H1336</f>
        <v>0</v>
      </c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R1336" s="216" t="s">
        <v>148</v>
      </c>
      <c r="AT1336" s="216" t="s">
        <v>151</v>
      </c>
      <c r="AU1336" s="216" t="s">
        <v>86</v>
      </c>
      <c r="AY1336" s="18" t="s">
        <v>149</v>
      </c>
      <c r="BE1336" s="217">
        <f>IF(N1336="základní",J1336,0)</f>
        <v>0</v>
      </c>
      <c r="BF1336" s="217">
        <f>IF(N1336="snížená",J1336,0)</f>
        <v>0</v>
      </c>
      <c r="BG1336" s="217">
        <f>IF(N1336="zákl. přenesená",J1336,0)</f>
        <v>0</v>
      </c>
      <c r="BH1336" s="217">
        <f>IF(N1336="sníž. přenesená",J1336,0)</f>
        <v>0</v>
      </c>
      <c r="BI1336" s="217">
        <f>IF(N1336="nulová",J1336,0)</f>
        <v>0</v>
      </c>
      <c r="BJ1336" s="18" t="s">
        <v>148</v>
      </c>
      <c r="BK1336" s="217">
        <f>ROUND(I1336*H1336,2)</f>
        <v>0</v>
      </c>
      <c r="BL1336" s="18" t="s">
        <v>148</v>
      </c>
      <c r="BM1336" s="216" t="s">
        <v>2535</v>
      </c>
    </row>
    <row r="1337" spans="1:47" s="2" customFormat="1" ht="12">
      <c r="A1337" s="39"/>
      <c r="B1337" s="40"/>
      <c r="C1337" s="41"/>
      <c r="D1337" s="218" t="s">
        <v>155</v>
      </c>
      <c r="E1337" s="41"/>
      <c r="F1337" s="219" t="s">
        <v>2534</v>
      </c>
      <c r="G1337" s="41"/>
      <c r="H1337" s="41"/>
      <c r="I1337" s="220"/>
      <c r="J1337" s="41"/>
      <c r="K1337" s="41"/>
      <c r="L1337" s="45"/>
      <c r="M1337" s="221"/>
      <c r="N1337" s="222"/>
      <c r="O1337" s="85"/>
      <c r="P1337" s="85"/>
      <c r="Q1337" s="85"/>
      <c r="R1337" s="85"/>
      <c r="S1337" s="85"/>
      <c r="T1337" s="86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T1337" s="18" t="s">
        <v>155</v>
      </c>
      <c r="AU1337" s="18" t="s">
        <v>86</v>
      </c>
    </row>
    <row r="1338" spans="1:65" s="2" customFormat="1" ht="16.5" customHeight="1">
      <c r="A1338" s="39"/>
      <c r="B1338" s="40"/>
      <c r="C1338" s="205" t="s">
        <v>2536</v>
      </c>
      <c r="D1338" s="205" t="s">
        <v>151</v>
      </c>
      <c r="E1338" s="206" t="s">
        <v>2537</v>
      </c>
      <c r="F1338" s="207" t="s">
        <v>2538</v>
      </c>
      <c r="G1338" s="208" t="s">
        <v>232</v>
      </c>
      <c r="H1338" s="209">
        <v>4</v>
      </c>
      <c r="I1338" s="210"/>
      <c r="J1338" s="211">
        <f>ROUND(I1338*H1338,2)</f>
        <v>0</v>
      </c>
      <c r="K1338" s="207" t="s">
        <v>37</v>
      </c>
      <c r="L1338" s="45"/>
      <c r="M1338" s="212" t="s">
        <v>37</v>
      </c>
      <c r="N1338" s="213" t="s">
        <v>50</v>
      </c>
      <c r="O1338" s="85"/>
      <c r="P1338" s="214">
        <f>O1338*H1338</f>
        <v>0</v>
      </c>
      <c r="Q1338" s="214">
        <v>0</v>
      </c>
      <c r="R1338" s="214">
        <f>Q1338*H1338</f>
        <v>0</v>
      </c>
      <c r="S1338" s="214">
        <v>0</v>
      </c>
      <c r="T1338" s="215">
        <f>S1338*H1338</f>
        <v>0</v>
      </c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R1338" s="216" t="s">
        <v>148</v>
      </c>
      <c r="AT1338" s="216" t="s">
        <v>151</v>
      </c>
      <c r="AU1338" s="216" t="s">
        <v>86</v>
      </c>
      <c r="AY1338" s="18" t="s">
        <v>149</v>
      </c>
      <c r="BE1338" s="217">
        <f>IF(N1338="základní",J1338,0)</f>
        <v>0</v>
      </c>
      <c r="BF1338" s="217">
        <f>IF(N1338="snížená",J1338,0)</f>
        <v>0</v>
      </c>
      <c r="BG1338" s="217">
        <f>IF(N1338="zákl. přenesená",J1338,0)</f>
        <v>0</v>
      </c>
      <c r="BH1338" s="217">
        <f>IF(N1338="sníž. přenesená",J1338,0)</f>
        <v>0</v>
      </c>
      <c r="BI1338" s="217">
        <f>IF(N1338="nulová",J1338,0)</f>
        <v>0</v>
      </c>
      <c r="BJ1338" s="18" t="s">
        <v>148</v>
      </c>
      <c r="BK1338" s="217">
        <f>ROUND(I1338*H1338,2)</f>
        <v>0</v>
      </c>
      <c r="BL1338" s="18" t="s">
        <v>148</v>
      </c>
      <c r="BM1338" s="216" t="s">
        <v>2539</v>
      </c>
    </row>
    <row r="1339" spans="1:47" s="2" customFormat="1" ht="12">
      <c r="A1339" s="39"/>
      <c r="B1339" s="40"/>
      <c r="C1339" s="41"/>
      <c r="D1339" s="218" t="s">
        <v>155</v>
      </c>
      <c r="E1339" s="41"/>
      <c r="F1339" s="219" t="s">
        <v>2538</v>
      </c>
      <c r="G1339" s="41"/>
      <c r="H1339" s="41"/>
      <c r="I1339" s="220"/>
      <c r="J1339" s="41"/>
      <c r="K1339" s="41"/>
      <c r="L1339" s="45"/>
      <c r="M1339" s="221"/>
      <c r="N1339" s="222"/>
      <c r="O1339" s="85"/>
      <c r="P1339" s="85"/>
      <c r="Q1339" s="85"/>
      <c r="R1339" s="85"/>
      <c r="S1339" s="85"/>
      <c r="T1339" s="86"/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T1339" s="18" t="s">
        <v>155</v>
      </c>
      <c r="AU1339" s="18" t="s">
        <v>86</v>
      </c>
    </row>
    <row r="1340" spans="1:65" s="2" customFormat="1" ht="16.5" customHeight="1">
      <c r="A1340" s="39"/>
      <c r="B1340" s="40"/>
      <c r="C1340" s="205" t="s">
        <v>1748</v>
      </c>
      <c r="D1340" s="205" t="s">
        <v>151</v>
      </c>
      <c r="E1340" s="206" t="s">
        <v>2540</v>
      </c>
      <c r="F1340" s="207" t="s">
        <v>2541</v>
      </c>
      <c r="G1340" s="208" t="s">
        <v>320</v>
      </c>
      <c r="H1340" s="209">
        <v>1</v>
      </c>
      <c r="I1340" s="210"/>
      <c r="J1340" s="211">
        <f>ROUND(I1340*H1340,2)</f>
        <v>0</v>
      </c>
      <c r="K1340" s="207" t="s">
        <v>37</v>
      </c>
      <c r="L1340" s="45"/>
      <c r="M1340" s="212" t="s">
        <v>37</v>
      </c>
      <c r="N1340" s="213" t="s">
        <v>50</v>
      </c>
      <c r="O1340" s="85"/>
      <c r="P1340" s="214">
        <f>O1340*H1340</f>
        <v>0</v>
      </c>
      <c r="Q1340" s="214">
        <v>0</v>
      </c>
      <c r="R1340" s="214">
        <f>Q1340*H1340</f>
        <v>0</v>
      </c>
      <c r="S1340" s="214">
        <v>0</v>
      </c>
      <c r="T1340" s="215">
        <f>S1340*H1340</f>
        <v>0</v>
      </c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39"/>
      <c r="AE1340" s="39"/>
      <c r="AR1340" s="216" t="s">
        <v>148</v>
      </c>
      <c r="AT1340" s="216" t="s">
        <v>151</v>
      </c>
      <c r="AU1340" s="216" t="s">
        <v>86</v>
      </c>
      <c r="AY1340" s="18" t="s">
        <v>149</v>
      </c>
      <c r="BE1340" s="217">
        <f>IF(N1340="základní",J1340,0)</f>
        <v>0</v>
      </c>
      <c r="BF1340" s="217">
        <f>IF(N1340="snížená",J1340,0)</f>
        <v>0</v>
      </c>
      <c r="BG1340" s="217">
        <f>IF(N1340="zákl. přenesená",J1340,0)</f>
        <v>0</v>
      </c>
      <c r="BH1340" s="217">
        <f>IF(N1340="sníž. přenesená",J1340,0)</f>
        <v>0</v>
      </c>
      <c r="BI1340" s="217">
        <f>IF(N1340="nulová",J1340,0)</f>
        <v>0</v>
      </c>
      <c r="BJ1340" s="18" t="s">
        <v>148</v>
      </c>
      <c r="BK1340" s="217">
        <f>ROUND(I1340*H1340,2)</f>
        <v>0</v>
      </c>
      <c r="BL1340" s="18" t="s">
        <v>148</v>
      </c>
      <c r="BM1340" s="216" t="s">
        <v>2542</v>
      </c>
    </row>
    <row r="1341" spans="1:47" s="2" customFormat="1" ht="12">
      <c r="A1341" s="39"/>
      <c r="B1341" s="40"/>
      <c r="C1341" s="41"/>
      <c r="D1341" s="218" t="s">
        <v>155</v>
      </c>
      <c r="E1341" s="41"/>
      <c r="F1341" s="219" t="s">
        <v>2541</v>
      </c>
      <c r="G1341" s="41"/>
      <c r="H1341" s="41"/>
      <c r="I1341" s="220"/>
      <c r="J1341" s="41"/>
      <c r="K1341" s="41"/>
      <c r="L1341" s="45"/>
      <c r="M1341" s="221"/>
      <c r="N1341" s="222"/>
      <c r="O1341" s="85"/>
      <c r="P1341" s="85"/>
      <c r="Q1341" s="85"/>
      <c r="R1341" s="85"/>
      <c r="S1341" s="85"/>
      <c r="T1341" s="86"/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T1341" s="18" t="s">
        <v>155</v>
      </c>
      <c r="AU1341" s="18" t="s">
        <v>86</v>
      </c>
    </row>
    <row r="1342" spans="1:63" s="12" customFormat="1" ht="22.8" customHeight="1">
      <c r="A1342" s="12"/>
      <c r="B1342" s="189"/>
      <c r="C1342" s="190"/>
      <c r="D1342" s="191" t="s">
        <v>76</v>
      </c>
      <c r="E1342" s="203" t="s">
        <v>2543</v>
      </c>
      <c r="F1342" s="203" t="s">
        <v>2544</v>
      </c>
      <c r="G1342" s="190"/>
      <c r="H1342" s="190"/>
      <c r="I1342" s="193"/>
      <c r="J1342" s="204">
        <f>BK1342</f>
        <v>0</v>
      </c>
      <c r="K1342" s="190"/>
      <c r="L1342" s="195"/>
      <c r="M1342" s="196"/>
      <c r="N1342" s="197"/>
      <c r="O1342" s="197"/>
      <c r="P1342" s="198">
        <f>SUM(P1343:P1354)</f>
        <v>0</v>
      </c>
      <c r="Q1342" s="197"/>
      <c r="R1342" s="198">
        <f>SUM(R1343:R1354)</f>
        <v>0</v>
      </c>
      <c r="S1342" s="197"/>
      <c r="T1342" s="199">
        <f>SUM(T1343:T1354)</f>
        <v>0</v>
      </c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R1342" s="200" t="s">
        <v>21</v>
      </c>
      <c r="AT1342" s="201" t="s">
        <v>76</v>
      </c>
      <c r="AU1342" s="201" t="s">
        <v>21</v>
      </c>
      <c r="AY1342" s="200" t="s">
        <v>149</v>
      </c>
      <c r="BK1342" s="202">
        <f>SUM(BK1343:BK1354)</f>
        <v>0</v>
      </c>
    </row>
    <row r="1343" spans="1:65" s="2" customFormat="1" ht="16.5" customHeight="1">
      <c r="A1343" s="39"/>
      <c r="B1343" s="40"/>
      <c r="C1343" s="205" t="s">
        <v>2545</v>
      </c>
      <c r="D1343" s="205" t="s">
        <v>151</v>
      </c>
      <c r="E1343" s="206" t="s">
        <v>2546</v>
      </c>
      <c r="F1343" s="207" t="s">
        <v>2547</v>
      </c>
      <c r="G1343" s="208" t="s">
        <v>232</v>
      </c>
      <c r="H1343" s="209">
        <v>3</v>
      </c>
      <c r="I1343" s="210"/>
      <c r="J1343" s="211">
        <f>ROUND(I1343*H1343,2)</f>
        <v>0</v>
      </c>
      <c r="K1343" s="207" t="s">
        <v>37</v>
      </c>
      <c r="L1343" s="45"/>
      <c r="M1343" s="212" t="s">
        <v>37</v>
      </c>
      <c r="N1343" s="213" t="s">
        <v>50</v>
      </c>
      <c r="O1343" s="85"/>
      <c r="P1343" s="214">
        <f>O1343*H1343</f>
        <v>0</v>
      </c>
      <c r="Q1343" s="214">
        <v>0</v>
      </c>
      <c r="R1343" s="214">
        <f>Q1343*H1343</f>
        <v>0</v>
      </c>
      <c r="S1343" s="214">
        <v>0</v>
      </c>
      <c r="T1343" s="215">
        <f>S1343*H1343</f>
        <v>0</v>
      </c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R1343" s="216" t="s">
        <v>148</v>
      </c>
      <c r="AT1343" s="216" t="s">
        <v>151</v>
      </c>
      <c r="AU1343" s="216" t="s">
        <v>86</v>
      </c>
      <c r="AY1343" s="18" t="s">
        <v>149</v>
      </c>
      <c r="BE1343" s="217">
        <f>IF(N1343="základní",J1343,0)</f>
        <v>0</v>
      </c>
      <c r="BF1343" s="217">
        <f>IF(N1343="snížená",J1343,0)</f>
        <v>0</v>
      </c>
      <c r="BG1343" s="217">
        <f>IF(N1343="zákl. přenesená",J1343,0)</f>
        <v>0</v>
      </c>
      <c r="BH1343" s="217">
        <f>IF(N1343="sníž. přenesená",J1343,0)</f>
        <v>0</v>
      </c>
      <c r="BI1343" s="217">
        <f>IF(N1343="nulová",J1343,0)</f>
        <v>0</v>
      </c>
      <c r="BJ1343" s="18" t="s">
        <v>148</v>
      </c>
      <c r="BK1343" s="217">
        <f>ROUND(I1343*H1343,2)</f>
        <v>0</v>
      </c>
      <c r="BL1343" s="18" t="s">
        <v>148</v>
      </c>
      <c r="BM1343" s="216" t="s">
        <v>1230</v>
      </c>
    </row>
    <row r="1344" spans="1:47" s="2" customFormat="1" ht="12">
      <c r="A1344" s="39"/>
      <c r="B1344" s="40"/>
      <c r="C1344" s="41"/>
      <c r="D1344" s="218" t="s">
        <v>155</v>
      </c>
      <c r="E1344" s="41"/>
      <c r="F1344" s="219" t="s">
        <v>2547</v>
      </c>
      <c r="G1344" s="41"/>
      <c r="H1344" s="41"/>
      <c r="I1344" s="220"/>
      <c r="J1344" s="41"/>
      <c r="K1344" s="41"/>
      <c r="L1344" s="45"/>
      <c r="M1344" s="221"/>
      <c r="N1344" s="222"/>
      <c r="O1344" s="85"/>
      <c r="P1344" s="85"/>
      <c r="Q1344" s="85"/>
      <c r="R1344" s="85"/>
      <c r="S1344" s="85"/>
      <c r="T1344" s="86"/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  <c r="AT1344" s="18" t="s">
        <v>155</v>
      </c>
      <c r="AU1344" s="18" t="s">
        <v>86</v>
      </c>
    </row>
    <row r="1345" spans="1:65" s="2" customFormat="1" ht="16.5" customHeight="1">
      <c r="A1345" s="39"/>
      <c r="B1345" s="40"/>
      <c r="C1345" s="205" t="s">
        <v>1751</v>
      </c>
      <c r="D1345" s="205" t="s">
        <v>151</v>
      </c>
      <c r="E1345" s="206" t="s">
        <v>2548</v>
      </c>
      <c r="F1345" s="207" t="s">
        <v>2549</v>
      </c>
      <c r="G1345" s="208" t="s">
        <v>232</v>
      </c>
      <c r="H1345" s="209">
        <v>13</v>
      </c>
      <c r="I1345" s="210"/>
      <c r="J1345" s="211">
        <f>ROUND(I1345*H1345,2)</f>
        <v>0</v>
      </c>
      <c r="K1345" s="207" t="s">
        <v>37</v>
      </c>
      <c r="L1345" s="45"/>
      <c r="M1345" s="212" t="s">
        <v>37</v>
      </c>
      <c r="N1345" s="213" t="s">
        <v>50</v>
      </c>
      <c r="O1345" s="85"/>
      <c r="P1345" s="214">
        <f>O1345*H1345</f>
        <v>0</v>
      </c>
      <c r="Q1345" s="214">
        <v>0</v>
      </c>
      <c r="R1345" s="214">
        <f>Q1345*H1345</f>
        <v>0</v>
      </c>
      <c r="S1345" s="214">
        <v>0</v>
      </c>
      <c r="T1345" s="215">
        <f>S1345*H1345</f>
        <v>0</v>
      </c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R1345" s="216" t="s">
        <v>148</v>
      </c>
      <c r="AT1345" s="216" t="s">
        <v>151</v>
      </c>
      <c r="AU1345" s="216" t="s">
        <v>86</v>
      </c>
      <c r="AY1345" s="18" t="s">
        <v>149</v>
      </c>
      <c r="BE1345" s="217">
        <f>IF(N1345="základní",J1345,0)</f>
        <v>0</v>
      </c>
      <c r="BF1345" s="217">
        <f>IF(N1345="snížená",J1345,0)</f>
        <v>0</v>
      </c>
      <c r="BG1345" s="217">
        <f>IF(N1345="zákl. přenesená",J1345,0)</f>
        <v>0</v>
      </c>
      <c r="BH1345" s="217">
        <f>IF(N1345="sníž. přenesená",J1345,0)</f>
        <v>0</v>
      </c>
      <c r="BI1345" s="217">
        <f>IF(N1345="nulová",J1345,0)</f>
        <v>0</v>
      </c>
      <c r="BJ1345" s="18" t="s">
        <v>148</v>
      </c>
      <c r="BK1345" s="217">
        <f>ROUND(I1345*H1345,2)</f>
        <v>0</v>
      </c>
      <c r="BL1345" s="18" t="s">
        <v>148</v>
      </c>
      <c r="BM1345" s="216" t="s">
        <v>2550</v>
      </c>
    </row>
    <row r="1346" spans="1:47" s="2" customFormat="1" ht="12">
      <c r="A1346" s="39"/>
      <c r="B1346" s="40"/>
      <c r="C1346" s="41"/>
      <c r="D1346" s="218" t="s">
        <v>155</v>
      </c>
      <c r="E1346" s="41"/>
      <c r="F1346" s="219" t="s">
        <v>2549</v>
      </c>
      <c r="G1346" s="41"/>
      <c r="H1346" s="41"/>
      <c r="I1346" s="220"/>
      <c r="J1346" s="41"/>
      <c r="K1346" s="41"/>
      <c r="L1346" s="45"/>
      <c r="M1346" s="221"/>
      <c r="N1346" s="222"/>
      <c r="O1346" s="85"/>
      <c r="P1346" s="85"/>
      <c r="Q1346" s="85"/>
      <c r="R1346" s="85"/>
      <c r="S1346" s="85"/>
      <c r="T1346" s="86"/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  <c r="AT1346" s="18" t="s">
        <v>155</v>
      </c>
      <c r="AU1346" s="18" t="s">
        <v>86</v>
      </c>
    </row>
    <row r="1347" spans="1:65" s="2" customFormat="1" ht="16.5" customHeight="1">
      <c r="A1347" s="39"/>
      <c r="B1347" s="40"/>
      <c r="C1347" s="205" t="s">
        <v>2551</v>
      </c>
      <c r="D1347" s="205" t="s">
        <v>151</v>
      </c>
      <c r="E1347" s="206" t="s">
        <v>2552</v>
      </c>
      <c r="F1347" s="207" t="s">
        <v>2553</v>
      </c>
      <c r="G1347" s="208" t="s">
        <v>232</v>
      </c>
      <c r="H1347" s="209">
        <v>5</v>
      </c>
      <c r="I1347" s="210"/>
      <c r="J1347" s="211">
        <f>ROUND(I1347*H1347,2)</f>
        <v>0</v>
      </c>
      <c r="K1347" s="207" t="s">
        <v>37</v>
      </c>
      <c r="L1347" s="45"/>
      <c r="M1347" s="212" t="s">
        <v>37</v>
      </c>
      <c r="N1347" s="213" t="s">
        <v>50</v>
      </c>
      <c r="O1347" s="85"/>
      <c r="P1347" s="214">
        <f>O1347*H1347</f>
        <v>0</v>
      </c>
      <c r="Q1347" s="214">
        <v>0</v>
      </c>
      <c r="R1347" s="214">
        <f>Q1347*H1347</f>
        <v>0</v>
      </c>
      <c r="S1347" s="214">
        <v>0</v>
      </c>
      <c r="T1347" s="215">
        <f>S1347*H1347</f>
        <v>0</v>
      </c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R1347" s="216" t="s">
        <v>148</v>
      </c>
      <c r="AT1347" s="216" t="s">
        <v>151</v>
      </c>
      <c r="AU1347" s="216" t="s">
        <v>86</v>
      </c>
      <c r="AY1347" s="18" t="s">
        <v>149</v>
      </c>
      <c r="BE1347" s="217">
        <f>IF(N1347="základní",J1347,0)</f>
        <v>0</v>
      </c>
      <c r="BF1347" s="217">
        <f>IF(N1347="snížená",J1347,0)</f>
        <v>0</v>
      </c>
      <c r="BG1347" s="217">
        <f>IF(N1347="zákl. přenesená",J1347,0)</f>
        <v>0</v>
      </c>
      <c r="BH1347" s="217">
        <f>IF(N1347="sníž. přenesená",J1347,0)</f>
        <v>0</v>
      </c>
      <c r="BI1347" s="217">
        <f>IF(N1347="nulová",J1347,0)</f>
        <v>0</v>
      </c>
      <c r="BJ1347" s="18" t="s">
        <v>148</v>
      </c>
      <c r="BK1347" s="217">
        <f>ROUND(I1347*H1347,2)</f>
        <v>0</v>
      </c>
      <c r="BL1347" s="18" t="s">
        <v>148</v>
      </c>
      <c r="BM1347" s="216" t="s">
        <v>2554</v>
      </c>
    </row>
    <row r="1348" spans="1:47" s="2" customFormat="1" ht="12">
      <c r="A1348" s="39"/>
      <c r="B1348" s="40"/>
      <c r="C1348" s="41"/>
      <c r="D1348" s="218" t="s">
        <v>155</v>
      </c>
      <c r="E1348" s="41"/>
      <c r="F1348" s="219" t="s">
        <v>2553</v>
      </c>
      <c r="G1348" s="41"/>
      <c r="H1348" s="41"/>
      <c r="I1348" s="220"/>
      <c r="J1348" s="41"/>
      <c r="K1348" s="41"/>
      <c r="L1348" s="45"/>
      <c r="M1348" s="221"/>
      <c r="N1348" s="222"/>
      <c r="O1348" s="85"/>
      <c r="P1348" s="85"/>
      <c r="Q1348" s="85"/>
      <c r="R1348" s="85"/>
      <c r="S1348" s="85"/>
      <c r="T1348" s="86"/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T1348" s="18" t="s">
        <v>155</v>
      </c>
      <c r="AU1348" s="18" t="s">
        <v>86</v>
      </c>
    </row>
    <row r="1349" spans="1:65" s="2" customFormat="1" ht="16.5" customHeight="1">
      <c r="A1349" s="39"/>
      <c r="B1349" s="40"/>
      <c r="C1349" s="205" t="s">
        <v>1755</v>
      </c>
      <c r="D1349" s="205" t="s">
        <v>151</v>
      </c>
      <c r="E1349" s="206" t="s">
        <v>2555</v>
      </c>
      <c r="F1349" s="207" t="s">
        <v>2556</v>
      </c>
      <c r="G1349" s="208" t="s">
        <v>232</v>
      </c>
      <c r="H1349" s="209">
        <v>7</v>
      </c>
      <c r="I1349" s="210"/>
      <c r="J1349" s="211">
        <f>ROUND(I1349*H1349,2)</f>
        <v>0</v>
      </c>
      <c r="K1349" s="207" t="s">
        <v>37</v>
      </c>
      <c r="L1349" s="45"/>
      <c r="M1349" s="212" t="s">
        <v>37</v>
      </c>
      <c r="N1349" s="213" t="s">
        <v>50</v>
      </c>
      <c r="O1349" s="85"/>
      <c r="P1349" s="214">
        <f>O1349*H1349</f>
        <v>0</v>
      </c>
      <c r="Q1349" s="214">
        <v>0</v>
      </c>
      <c r="R1349" s="214">
        <f>Q1349*H1349</f>
        <v>0</v>
      </c>
      <c r="S1349" s="214">
        <v>0</v>
      </c>
      <c r="T1349" s="215">
        <f>S1349*H1349</f>
        <v>0</v>
      </c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R1349" s="216" t="s">
        <v>148</v>
      </c>
      <c r="AT1349" s="216" t="s">
        <v>151</v>
      </c>
      <c r="AU1349" s="216" t="s">
        <v>86</v>
      </c>
      <c r="AY1349" s="18" t="s">
        <v>149</v>
      </c>
      <c r="BE1349" s="217">
        <f>IF(N1349="základní",J1349,0)</f>
        <v>0</v>
      </c>
      <c r="BF1349" s="217">
        <f>IF(N1349="snížená",J1349,0)</f>
        <v>0</v>
      </c>
      <c r="BG1349" s="217">
        <f>IF(N1349="zákl. přenesená",J1349,0)</f>
        <v>0</v>
      </c>
      <c r="BH1349" s="217">
        <f>IF(N1349="sníž. přenesená",J1349,0)</f>
        <v>0</v>
      </c>
      <c r="BI1349" s="217">
        <f>IF(N1349="nulová",J1349,0)</f>
        <v>0</v>
      </c>
      <c r="BJ1349" s="18" t="s">
        <v>148</v>
      </c>
      <c r="BK1349" s="217">
        <f>ROUND(I1349*H1349,2)</f>
        <v>0</v>
      </c>
      <c r="BL1349" s="18" t="s">
        <v>148</v>
      </c>
      <c r="BM1349" s="216" t="s">
        <v>2557</v>
      </c>
    </row>
    <row r="1350" spans="1:47" s="2" customFormat="1" ht="12">
      <c r="A1350" s="39"/>
      <c r="B1350" s="40"/>
      <c r="C1350" s="41"/>
      <c r="D1350" s="218" t="s">
        <v>155</v>
      </c>
      <c r="E1350" s="41"/>
      <c r="F1350" s="219" t="s">
        <v>2556</v>
      </c>
      <c r="G1350" s="41"/>
      <c r="H1350" s="41"/>
      <c r="I1350" s="220"/>
      <c r="J1350" s="41"/>
      <c r="K1350" s="41"/>
      <c r="L1350" s="45"/>
      <c r="M1350" s="221"/>
      <c r="N1350" s="222"/>
      <c r="O1350" s="85"/>
      <c r="P1350" s="85"/>
      <c r="Q1350" s="85"/>
      <c r="R1350" s="85"/>
      <c r="S1350" s="85"/>
      <c r="T1350" s="86"/>
      <c r="U1350" s="39"/>
      <c r="V1350" s="39"/>
      <c r="W1350" s="39"/>
      <c r="X1350" s="39"/>
      <c r="Y1350" s="39"/>
      <c r="Z1350" s="39"/>
      <c r="AA1350" s="39"/>
      <c r="AB1350" s="39"/>
      <c r="AC1350" s="39"/>
      <c r="AD1350" s="39"/>
      <c r="AE1350" s="39"/>
      <c r="AT1350" s="18" t="s">
        <v>155</v>
      </c>
      <c r="AU1350" s="18" t="s">
        <v>86</v>
      </c>
    </row>
    <row r="1351" spans="1:65" s="2" customFormat="1" ht="16.5" customHeight="1">
      <c r="A1351" s="39"/>
      <c r="B1351" s="40"/>
      <c r="C1351" s="205" t="s">
        <v>2558</v>
      </c>
      <c r="D1351" s="205" t="s">
        <v>151</v>
      </c>
      <c r="E1351" s="206" t="s">
        <v>2559</v>
      </c>
      <c r="F1351" s="207" t="s">
        <v>2560</v>
      </c>
      <c r="G1351" s="208" t="s">
        <v>232</v>
      </c>
      <c r="H1351" s="209">
        <v>1</v>
      </c>
      <c r="I1351" s="210"/>
      <c r="J1351" s="211">
        <f>ROUND(I1351*H1351,2)</f>
        <v>0</v>
      </c>
      <c r="K1351" s="207" t="s">
        <v>37</v>
      </c>
      <c r="L1351" s="45"/>
      <c r="M1351" s="212" t="s">
        <v>37</v>
      </c>
      <c r="N1351" s="213" t="s">
        <v>50</v>
      </c>
      <c r="O1351" s="85"/>
      <c r="P1351" s="214">
        <f>O1351*H1351</f>
        <v>0</v>
      </c>
      <c r="Q1351" s="214">
        <v>0</v>
      </c>
      <c r="R1351" s="214">
        <f>Q1351*H1351</f>
        <v>0</v>
      </c>
      <c r="S1351" s="214">
        <v>0</v>
      </c>
      <c r="T1351" s="215">
        <f>S1351*H1351</f>
        <v>0</v>
      </c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R1351" s="216" t="s">
        <v>148</v>
      </c>
      <c r="AT1351" s="216" t="s">
        <v>151</v>
      </c>
      <c r="AU1351" s="216" t="s">
        <v>86</v>
      </c>
      <c r="AY1351" s="18" t="s">
        <v>149</v>
      </c>
      <c r="BE1351" s="217">
        <f>IF(N1351="základní",J1351,0)</f>
        <v>0</v>
      </c>
      <c r="BF1351" s="217">
        <f>IF(N1351="snížená",J1351,0)</f>
        <v>0</v>
      </c>
      <c r="BG1351" s="217">
        <f>IF(N1351="zákl. přenesená",J1351,0)</f>
        <v>0</v>
      </c>
      <c r="BH1351" s="217">
        <f>IF(N1351="sníž. přenesená",J1351,0)</f>
        <v>0</v>
      </c>
      <c r="BI1351" s="217">
        <f>IF(N1351="nulová",J1351,0)</f>
        <v>0</v>
      </c>
      <c r="BJ1351" s="18" t="s">
        <v>148</v>
      </c>
      <c r="BK1351" s="217">
        <f>ROUND(I1351*H1351,2)</f>
        <v>0</v>
      </c>
      <c r="BL1351" s="18" t="s">
        <v>148</v>
      </c>
      <c r="BM1351" s="216" t="s">
        <v>2561</v>
      </c>
    </row>
    <row r="1352" spans="1:47" s="2" customFormat="1" ht="12">
      <c r="A1352" s="39"/>
      <c r="B1352" s="40"/>
      <c r="C1352" s="41"/>
      <c r="D1352" s="218" t="s">
        <v>155</v>
      </c>
      <c r="E1352" s="41"/>
      <c r="F1352" s="219" t="s">
        <v>2560</v>
      </c>
      <c r="G1352" s="41"/>
      <c r="H1352" s="41"/>
      <c r="I1352" s="220"/>
      <c r="J1352" s="41"/>
      <c r="K1352" s="41"/>
      <c r="L1352" s="45"/>
      <c r="M1352" s="221"/>
      <c r="N1352" s="222"/>
      <c r="O1352" s="85"/>
      <c r="P1352" s="85"/>
      <c r="Q1352" s="85"/>
      <c r="R1352" s="85"/>
      <c r="S1352" s="85"/>
      <c r="T1352" s="86"/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39"/>
      <c r="AE1352" s="39"/>
      <c r="AT1352" s="18" t="s">
        <v>155</v>
      </c>
      <c r="AU1352" s="18" t="s">
        <v>86</v>
      </c>
    </row>
    <row r="1353" spans="1:65" s="2" customFormat="1" ht="16.5" customHeight="1">
      <c r="A1353" s="39"/>
      <c r="B1353" s="40"/>
      <c r="C1353" s="205" t="s">
        <v>1760</v>
      </c>
      <c r="D1353" s="205" t="s">
        <v>151</v>
      </c>
      <c r="E1353" s="206" t="s">
        <v>2562</v>
      </c>
      <c r="F1353" s="207" t="s">
        <v>2541</v>
      </c>
      <c r="G1353" s="208" t="s">
        <v>320</v>
      </c>
      <c r="H1353" s="209">
        <v>1</v>
      </c>
      <c r="I1353" s="210"/>
      <c r="J1353" s="211">
        <f>ROUND(I1353*H1353,2)</f>
        <v>0</v>
      </c>
      <c r="K1353" s="207" t="s">
        <v>37</v>
      </c>
      <c r="L1353" s="45"/>
      <c r="M1353" s="212" t="s">
        <v>37</v>
      </c>
      <c r="N1353" s="213" t="s">
        <v>50</v>
      </c>
      <c r="O1353" s="85"/>
      <c r="P1353" s="214">
        <f>O1353*H1353</f>
        <v>0</v>
      </c>
      <c r="Q1353" s="214">
        <v>0</v>
      </c>
      <c r="R1353" s="214">
        <f>Q1353*H1353</f>
        <v>0</v>
      </c>
      <c r="S1353" s="214">
        <v>0</v>
      </c>
      <c r="T1353" s="215">
        <f>S1353*H1353</f>
        <v>0</v>
      </c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R1353" s="216" t="s">
        <v>148</v>
      </c>
      <c r="AT1353" s="216" t="s">
        <v>151</v>
      </c>
      <c r="AU1353" s="216" t="s">
        <v>86</v>
      </c>
      <c r="AY1353" s="18" t="s">
        <v>149</v>
      </c>
      <c r="BE1353" s="217">
        <f>IF(N1353="základní",J1353,0)</f>
        <v>0</v>
      </c>
      <c r="BF1353" s="217">
        <f>IF(N1353="snížená",J1353,0)</f>
        <v>0</v>
      </c>
      <c r="BG1353" s="217">
        <f>IF(N1353="zákl. přenesená",J1353,0)</f>
        <v>0</v>
      </c>
      <c r="BH1353" s="217">
        <f>IF(N1353="sníž. přenesená",J1353,0)</f>
        <v>0</v>
      </c>
      <c r="BI1353" s="217">
        <f>IF(N1353="nulová",J1353,0)</f>
        <v>0</v>
      </c>
      <c r="BJ1353" s="18" t="s">
        <v>148</v>
      </c>
      <c r="BK1353" s="217">
        <f>ROUND(I1353*H1353,2)</f>
        <v>0</v>
      </c>
      <c r="BL1353" s="18" t="s">
        <v>148</v>
      </c>
      <c r="BM1353" s="216" t="s">
        <v>2563</v>
      </c>
    </row>
    <row r="1354" spans="1:47" s="2" customFormat="1" ht="12">
      <c r="A1354" s="39"/>
      <c r="B1354" s="40"/>
      <c r="C1354" s="41"/>
      <c r="D1354" s="218" t="s">
        <v>155</v>
      </c>
      <c r="E1354" s="41"/>
      <c r="F1354" s="219" t="s">
        <v>2541</v>
      </c>
      <c r="G1354" s="41"/>
      <c r="H1354" s="41"/>
      <c r="I1354" s="220"/>
      <c r="J1354" s="41"/>
      <c r="K1354" s="41"/>
      <c r="L1354" s="45"/>
      <c r="M1354" s="221"/>
      <c r="N1354" s="222"/>
      <c r="O1354" s="85"/>
      <c r="P1354" s="85"/>
      <c r="Q1354" s="85"/>
      <c r="R1354" s="85"/>
      <c r="S1354" s="85"/>
      <c r="T1354" s="86"/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T1354" s="18" t="s">
        <v>155</v>
      </c>
      <c r="AU1354" s="18" t="s">
        <v>86</v>
      </c>
    </row>
    <row r="1355" spans="1:63" s="12" customFormat="1" ht="22.8" customHeight="1">
      <c r="A1355" s="12"/>
      <c r="B1355" s="189"/>
      <c r="C1355" s="190"/>
      <c r="D1355" s="191" t="s">
        <v>76</v>
      </c>
      <c r="E1355" s="203" t="s">
        <v>2564</v>
      </c>
      <c r="F1355" s="203" t="s">
        <v>2565</v>
      </c>
      <c r="G1355" s="190"/>
      <c r="H1355" s="190"/>
      <c r="I1355" s="193"/>
      <c r="J1355" s="204">
        <f>BK1355</f>
        <v>0</v>
      </c>
      <c r="K1355" s="190"/>
      <c r="L1355" s="195"/>
      <c r="M1355" s="196"/>
      <c r="N1355" s="197"/>
      <c r="O1355" s="197"/>
      <c r="P1355" s="198">
        <f>SUM(P1356:P1383)</f>
        <v>0</v>
      </c>
      <c r="Q1355" s="197"/>
      <c r="R1355" s="198">
        <f>SUM(R1356:R1383)</f>
        <v>0</v>
      </c>
      <c r="S1355" s="197"/>
      <c r="T1355" s="199">
        <f>SUM(T1356:T1383)</f>
        <v>0</v>
      </c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R1355" s="200" t="s">
        <v>21</v>
      </c>
      <c r="AT1355" s="201" t="s">
        <v>76</v>
      </c>
      <c r="AU1355" s="201" t="s">
        <v>21</v>
      </c>
      <c r="AY1355" s="200" t="s">
        <v>149</v>
      </c>
      <c r="BK1355" s="202">
        <f>SUM(BK1356:BK1383)</f>
        <v>0</v>
      </c>
    </row>
    <row r="1356" spans="1:65" s="2" customFormat="1" ht="16.5" customHeight="1">
      <c r="A1356" s="39"/>
      <c r="B1356" s="40"/>
      <c r="C1356" s="249" t="s">
        <v>2566</v>
      </c>
      <c r="D1356" s="249" t="s">
        <v>252</v>
      </c>
      <c r="E1356" s="250" t="s">
        <v>2567</v>
      </c>
      <c r="F1356" s="251" t="s">
        <v>2568</v>
      </c>
      <c r="G1356" s="252" t="s">
        <v>220</v>
      </c>
      <c r="H1356" s="253">
        <v>136</v>
      </c>
      <c r="I1356" s="254"/>
      <c r="J1356" s="255">
        <f>ROUND(I1356*H1356,2)</f>
        <v>0</v>
      </c>
      <c r="K1356" s="251" t="s">
        <v>37</v>
      </c>
      <c r="L1356" s="256"/>
      <c r="M1356" s="257" t="s">
        <v>37</v>
      </c>
      <c r="N1356" s="258" t="s">
        <v>50</v>
      </c>
      <c r="O1356" s="85"/>
      <c r="P1356" s="214">
        <f>O1356*H1356</f>
        <v>0</v>
      </c>
      <c r="Q1356" s="214">
        <v>0</v>
      </c>
      <c r="R1356" s="214">
        <f>Q1356*H1356</f>
        <v>0</v>
      </c>
      <c r="S1356" s="214">
        <v>0</v>
      </c>
      <c r="T1356" s="215">
        <f>S1356*H1356</f>
        <v>0</v>
      </c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R1356" s="216" t="s">
        <v>164</v>
      </c>
      <c r="AT1356" s="216" t="s">
        <v>252</v>
      </c>
      <c r="AU1356" s="216" t="s">
        <v>86</v>
      </c>
      <c r="AY1356" s="18" t="s">
        <v>149</v>
      </c>
      <c r="BE1356" s="217">
        <f>IF(N1356="základní",J1356,0)</f>
        <v>0</v>
      </c>
      <c r="BF1356" s="217">
        <f>IF(N1356="snížená",J1356,0)</f>
        <v>0</v>
      </c>
      <c r="BG1356" s="217">
        <f>IF(N1356="zákl. přenesená",J1356,0)</f>
        <v>0</v>
      </c>
      <c r="BH1356" s="217">
        <f>IF(N1356="sníž. přenesená",J1356,0)</f>
        <v>0</v>
      </c>
      <c r="BI1356" s="217">
        <f>IF(N1356="nulová",J1356,0)</f>
        <v>0</v>
      </c>
      <c r="BJ1356" s="18" t="s">
        <v>148</v>
      </c>
      <c r="BK1356" s="217">
        <f>ROUND(I1356*H1356,2)</f>
        <v>0</v>
      </c>
      <c r="BL1356" s="18" t="s">
        <v>148</v>
      </c>
      <c r="BM1356" s="216" t="s">
        <v>2569</v>
      </c>
    </row>
    <row r="1357" spans="1:47" s="2" customFormat="1" ht="12">
      <c r="A1357" s="39"/>
      <c r="B1357" s="40"/>
      <c r="C1357" s="41"/>
      <c r="D1357" s="218" t="s">
        <v>155</v>
      </c>
      <c r="E1357" s="41"/>
      <c r="F1357" s="219" t="s">
        <v>2568</v>
      </c>
      <c r="G1357" s="41"/>
      <c r="H1357" s="41"/>
      <c r="I1357" s="220"/>
      <c r="J1357" s="41"/>
      <c r="K1357" s="41"/>
      <c r="L1357" s="45"/>
      <c r="M1357" s="221"/>
      <c r="N1357" s="222"/>
      <c r="O1357" s="85"/>
      <c r="P1357" s="85"/>
      <c r="Q1357" s="85"/>
      <c r="R1357" s="85"/>
      <c r="S1357" s="85"/>
      <c r="T1357" s="86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T1357" s="18" t="s">
        <v>155</v>
      </c>
      <c r="AU1357" s="18" t="s">
        <v>86</v>
      </c>
    </row>
    <row r="1358" spans="1:65" s="2" customFormat="1" ht="16.5" customHeight="1">
      <c r="A1358" s="39"/>
      <c r="B1358" s="40"/>
      <c r="C1358" s="249" t="s">
        <v>1764</v>
      </c>
      <c r="D1358" s="249" t="s">
        <v>252</v>
      </c>
      <c r="E1358" s="250" t="s">
        <v>2570</v>
      </c>
      <c r="F1358" s="251" t="s">
        <v>2571</v>
      </c>
      <c r="G1358" s="252" t="s">
        <v>220</v>
      </c>
      <c r="H1358" s="253">
        <v>35</v>
      </c>
      <c r="I1358" s="254"/>
      <c r="J1358" s="255">
        <f>ROUND(I1358*H1358,2)</f>
        <v>0</v>
      </c>
      <c r="K1358" s="251" t="s">
        <v>37</v>
      </c>
      <c r="L1358" s="256"/>
      <c r="M1358" s="257" t="s">
        <v>37</v>
      </c>
      <c r="N1358" s="258" t="s">
        <v>50</v>
      </c>
      <c r="O1358" s="85"/>
      <c r="P1358" s="214">
        <f>O1358*H1358</f>
        <v>0</v>
      </c>
      <c r="Q1358" s="214">
        <v>0</v>
      </c>
      <c r="R1358" s="214">
        <f>Q1358*H1358</f>
        <v>0</v>
      </c>
      <c r="S1358" s="214">
        <v>0</v>
      </c>
      <c r="T1358" s="215">
        <f>S1358*H1358</f>
        <v>0</v>
      </c>
      <c r="U1358" s="39"/>
      <c r="V1358" s="39"/>
      <c r="W1358" s="39"/>
      <c r="X1358" s="39"/>
      <c r="Y1358" s="39"/>
      <c r="Z1358" s="39"/>
      <c r="AA1358" s="39"/>
      <c r="AB1358" s="39"/>
      <c r="AC1358" s="39"/>
      <c r="AD1358" s="39"/>
      <c r="AE1358" s="39"/>
      <c r="AR1358" s="216" t="s">
        <v>164</v>
      </c>
      <c r="AT1358" s="216" t="s">
        <v>252</v>
      </c>
      <c r="AU1358" s="216" t="s">
        <v>86</v>
      </c>
      <c r="AY1358" s="18" t="s">
        <v>149</v>
      </c>
      <c r="BE1358" s="217">
        <f>IF(N1358="základní",J1358,0)</f>
        <v>0</v>
      </c>
      <c r="BF1358" s="217">
        <f>IF(N1358="snížená",J1358,0)</f>
        <v>0</v>
      </c>
      <c r="BG1358" s="217">
        <f>IF(N1358="zákl. přenesená",J1358,0)</f>
        <v>0</v>
      </c>
      <c r="BH1358" s="217">
        <f>IF(N1358="sníž. přenesená",J1358,0)</f>
        <v>0</v>
      </c>
      <c r="BI1358" s="217">
        <f>IF(N1358="nulová",J1358,0)</f>
        <v>0</v>
      </c>
      <c r="BJ1358" s="18" t="s">
        <v>148</v>
      </c>
      <c r="BK1358" s="217">
        <f>ROUND(I1358*H1358,2)</f>
        <v>0</v>
      </c>
      <c r="BL1358" s="18" t="s">
        <v>148</v>
      </c>
      <c r="BM1358" s="216" t="s">
        <v>2572</v>
      </c>
    </row>
    <row r="1359" spans="1:47" s="2" customFormat="1" ht="12">
      <c r="A1359" s="39"/>
      <c r="B1359" s="40"/>
      <c r="C1359" s="41"/>
      <c r="D1359" s="218" t="s">
        <v>155</v>
      </c>
      <c r="E1359" s="41"/>
      <c r="F1359" s="219" t="s">
        <v>2571</v>
      </c>
      <c r="G1359" s="41"/>
      <c r="H1359" s="41"/>
      <c r="I1359" s="220"/>
      <c r="J1359" s="41"/>
      <c r="K1359" s="41"/>
      <c r="L1359" s="45"/>
      <c r="M1359" s="221"/>
      <c r="N1359" s="222"/>
      <c r="O1359" s="85"/>
      <c r="P1359" s="85"/>
      <c r="Q1359" s="85"/>
      <c r="R1359" s="85"/>
      <c r="S1359" s="85"/>
      <c r="T1359" s="86"/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T1359" s="18" t="s">
        <v>155</v>
      </c>
      <c r="AU1359" s="18" t="s">
        <v>86</v>
      </c>
    </row>
    <row r="1360" spans="1:65" s="2" customFormat="1" ht="16.5" customHeight="1">
      <c r="A1360" s="39"/>
      <c r="B1360" s="40"/>
      <c r="C1360" s="249" t="s">
        <v>2573</v>
      </c>
      <c r="D1360" s="249" t="s">
        <v>252</v>
      </c>
      <c r="E1360" s="250" t="s">
        <v>2574</v>
      </c>
      <c r="F1360" s="251" t="s">
        <v>2575</v>
      </c>
      <c r="G1360" s="252" t="s">
        <v>220</v>
      </c>
      <c r="H1360" s="253">
        <v>66</v>
      </c>
      <c r="I1360" s="254"/>
      <c r="J1360" s="255">
        <f>ROUND(I1360*H1360,2)</f>
        <v>0</v>
      </c>
      <c r="K1360" s="251" t="s">
        <v>37</v>
      </c>
      <c r="L1360" s="256"/>
      <c r="M1360" s="257" t="s">
        <v>37</v>
      </c>
      <c r="N1360" s="258" t="s">
        <v>50</v>
      </c>
      <c r="O1360" s="85"/>
      <c r="P1360" s="214">
        <f>O1360*H1360</f>
        <v>0</v>
      </c>
      <c r="Q1360" s="214">
        <v>0</v>
      </c>
      <c r="R1360" s="214">
        <f>Q1360*H1360</f>
        <v>0</v>
      </c>
      <c r="S1360" s="214">
        <v>0</v>
      </c>
      <c r="T1360" s="215">
        <f>S1360*H1360</f>
        <v>0</v>
      </c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39"/>
      <c r="AE1360" s="39"/>
      <c r="AR1360" s="216" t="s">
        <v>164</v>
      </c>
      <c r="AT1360" s="216" t="s">
        <v>252</v>
      </c>
      <c r="AU1360" s="216" t="s">
        <v>86</v>
      </c>
      <c r="AY1360" s="18" t="s">
        <v>149</v>
      </c>
      <c r="BE1360" s="217">
        <f>IF(N1360="základní",J1360,0)</f>
        <v>0</v>
      </c>
      <c r="BF1360" s="217">
        <f>IF(N1360="snížená",J1360,0)</f>
        <v>0</v>
      </c>
      <c r="BG1360" s="217">
        <f>IF(N1360="zákl. přenesená",J1360,0)</f>
        <v>0</v>
      </c>
      <c r="BH1360" s="217">
        <f>IF(N1360="sníž. přenesená",J1360,0)</f>
        <v>0</v>
      </c>
      <c r="BI1360" s="217">
        <f>IF(N1360="nulová",J1360,0)</f>
        <v>0</v>
      </c>
      <c r="BJ1360" s="18" t="s">
        <v>148</v>
      </c>
      <c r="BK1360" s="217">
        <f>ROUND(I1360*H1360,2)</f>
        <v>0</v>
      </c>
      <c r="BL1360" s="18" t="s">
        <v>148</v>
      </c>
      <c r="BM1360" s="216" t="s">
        <v>2576</v>
      </c>
    </row>
    <row r="1361" spans="1:47" s="2" customFormat="1" ht="12">
      <c r="A1361" s="39"/>
      <c r="B1361" s="40"/>
      <c r="C1361" s="41"/>
      <c r="D1361" s="218" t="s">
        <v>155</v>
      </c>
      <c r="E1361" s="41"/>
      <c r="F1361" s="219" t="s">
        <v>2575</v>
      </c>
      <c r="G1361" s="41"/>
      <c r="H1361" s="41"/>
      <c r="I1361" s="220"/>
      <c r="J1361" s="41"/>
      <c r="K1361" s="41"/>
      <c r="L1361" s="45"/>
      <c r="M1361" s="221"/>
      <c r="N1361" s="222"/>
      <c r="O1361" s="85"/>
      <c r="P1361" s="85"/>
      <c r="Q1361" s="85"/>
      <c r="R1361" s="85"/>
      <c r="S1361" s="85"/>
      <c r="T1361" s="86"/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T1361" s="18" t="s">
        <v>155</v>
      </c>
      <c r="AU1361" s="18" t="s">
        <v>86</v>
      </c>
    </row>
    <row r="1362" spans="1:65" s="2" customFormat="1" ht="16.5" customHeight="1">
      <c r="A1362" s="39"/>
      <c r="B1362" s="40"/>
      <c r="C1362" s="249" t="s">
        <v>1767</v>
      </c>
      <c r="D1362" s="249" t="s">
        <v>252</v>
      </c>
      <c r="E1362" s="250" t="s">
        <v>2577</v>
      </c>
      <c r="F1362" s="251" t="s">
        <v>2578</v>
      </c>
      <c r="G1362" s="252" t="s">
        <v>232</v>
      </c>
      <c r="H1362" s="253">
        <v>116</v>
      </c>
      <c r="I1362" s="254"/>
      <c r="J1362" s="255">
        <f>ROUND(I1362*H1362,2)</f>
        <v>0</v>
      </c>
      <c r="K1362" s="251" t="s">
        <v>37</v>
      </c>
      <c r="L1362" s="256"/>
      <c r="M1362" s="257" t="s">
        <v>37</v>
      </c>
      <c r="N1362" s="258" t="s">
        <v>50</v>
      </c>
      <c r="O1362" s="85"/>
      <c r="P1362" s="214">
        <f>O1362*H1362</f>
        <v>0</v>
      </c>
      <c r="Q1362" s="214">
        <v>0</v>
      </c>
      <c r="R1362" s="214">
        <f>Q1362*H1362</f>
        <v>0</v>
      </c>
      <c r="S1362" s="214">
        <v>0</v>
      </c>
      <c r="T1362" s="215">
        <f>S1362*H1362</f>
        <v>0</v>
      </c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39"/>
      <c r="AE1362" s="39"/>
      <c r="AR1362" s="216" t="s">
        <v>164</v>
      </c>
      <c r="AT1362" s="216" t="s">
        <v>252</v>
      </c>
      <c r="AU1362" s="216" t="s">
        <v>86</v>
      </c>
      <c r="AY1362" s="18" t="s">
        <v>149</v>
      </c>
      <c r="BE1362" s="217">
        <f>IF(N1362="základní",J1362,0)</f>
        <v>0</v>
      </c>
      <c r="BF1362" s="217">
        <f>IF(N1362="snížená",J1362,0)</f>
        <v>0</v>
      </c>
      <c r="BG1362" s="217">
        <f>IF(N1362="zákl. přenesená",J1362,0)</f>
        <v>0</v>
      </c>
      <c r="BH1362" s="217">
        <f>IF(N1362="sníž. přenesená",J1362,0)</f>
        <v>0</v>
      </c>
      <c r="BI1362" s="217">
        <f>IF(N1362="nulová",J1362,0)</f>
        <v>0</v>
      </c>
      <c r="BJ1362" s="18" t="s">
        <v>148</v>
      </c>
      <c r="BK1362" s="217">
        <f>ROUND(I1362*H1362,2)</f>
        <v>0</v>
      </c>
      <c r="BL1362" s="18" t="s">
        <v>148</v>
      </c>
      <c r="BM1362" s="216" t="s">
        <v>2579</v>
      </c>
    </row>
    <row r="1363" spans="1:47" s="2" customFormat="1" ht="12">
      <c r="A1363" s="39"/>
      <c r="B1363" s="40"/>
      <c r="C1363" s="41"/>
      <c r="D1363" s="218" t="s">
        <v>155</v>
      </c>
      <c r="E1363" s="41"/>
      <c r="F1363" s="219" t="s">
        <v>2578</v>
      </c>
      <c r="G1363" s="41"/>
      <c r="H1363" s="41"/>
      <c r="I1363" s="220"/>
      <c r="J1363" s="41"/>
      <c r="K1363" s="41"/>
      <c r="L1363" s="45"/>
      <c r="M1363" s="221"/>
      <c r="N1363" s="222"/>
      <c r="O1363" s="85"/>
      <c r="P1363" s="85"/>
      <c r="Q1363" s="85"/>
      <c r="R1363" s="85"/>
      <c r="S1363" s="85"/>
      <c r="T1363" s="86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T1363" s="18" t="s">
        <v>155</v>
      </c>
      <c r="AU1363" s="18" t="s">
        <v>86</v>
      </c>
    </row>
    <row r="1364" spans="1:65" s="2" customFormat="1" ht="16.5" customHeight="1">
      <c r="A1364" s="39"/>
      <c r="B1364" s="40"/>
      <c r="C1364" s="249" t="s">
        <v>2580</v>
      </c>
      <c r="D1364" s="249" t="s">
        <v>252</v>
      </c>
      <c r="E1364" s="250" t="s">
        <v>2581</v>
      </c>
      <c r="F1364" s="251" t="s">
        <v>2582</v>
      </c>
      <c r="G1364" s="252" t="s">
        <v>232</v>
      </c>
      <c r="H1364" s="253">
        <v>38</v>
      </c>
      <c r="I1364" s="254"/>
      <c r="J1364" s="255">
        <f>ROUND(I1364*H1364,2)</f>
        <v>0</v>
      </c>
      <c r="K1364" s="251" t="s">
        <v>37</v>
      </c>
      <c r="L1364" s="256"/>
      <c r="M1364" s="257" t="s">
        <v>37</v>
      </c>
      <c r="N1364" s="258" t="s">
        <v>50</v>
      </c>
      <c r="O1364" s="85"/>
      <c r="P1364" s="214">
        <f>O1364*H1364</f>
        <v>0</v>
      </c>
      <c r="Q1364" s="214">
        <v>0</v>
      </c>
      <c r="R1364" s="214">
        <f>Q1364*H1364</f>
        <v>0</v>
      </c>
      <c r="S1364" s="214">
        <v>0</v>
      </c>
      <c r="T1364" s="215">
        <f>S1364*H1364</f>
        <v>0</v>
      </c>
      <c r="U1364" s="39"/>
      <c r="V1364" s="39"/>
      <c r="W1364" s="39"/>
      <c r="X1364" s="39"/>
      <c r="Y1364" s="39"/>
      <c r="Z1364" s="39"/>
      <c r="AA1364" s="39"/>
      <c r="AB1364" s="39"/>
      <c r="AC1364" s="39"/>
      <c r="AD1364" s="39"/>
      <c r="AE1364" s="39"/>
      <c r="AR1364" s="216" t="s">
        <v>164</v>
      </c>
      <c r="AT1364" s="216" t="s">
        <v>252</v>
      </c>
      <c r="AU1364" s="216" t="s">
        <v>86</v>
      </c>
      <c r="AY1364" s="18" t="s">
        <v>149</v>
      </c>
      <c r="BE1364" s="217">
        <f>IF(N1364="základní",J1364,0)</f>
        <v>0</v>
      </c>
      <c r="BF1364" s="217">
        <f>IF(N1364="snížená",J1364,0)</f>
        <v>0</v>
      </c>
      <c r="BG1364" s="217">
        <f>IF(N1364="zákl. přenesená",J1364,0)</f>
        <v>0</v>
      </c>
      <c r="BH1364" s="217">
        <f>IF(N1364="sníž. přenesená",J1364,0)</f>
        <v>0</v>
      </c>
      <c r="BI1364" s="217">
        <f>IF(N1364="nulová",J1364,0)</f>
        <v>0</v>
      </c>
      <c r="BJ1364" s="18" t="s">
        <v>148</v>
      </c>
      <c r="BK1364" s="217">
        <f>ROUND(I1364*H1364,2)</f>
        <v>0</v>
      </c>
      <c r="BL1364" s="18" t="s">
        <v>148</v>
      </c>
      <c r="BM1364" s="216" t="s">
        <v>2583</v>
      </c>
    </row>
    <row r="1365" spans="1:47" s="2" customFormat="1" ht="12">
      <c r="A1365" s="39"/>
      <c r="B1365" s="40"/>
      <c r="C1365" s="41"/>
      <c r="D1365" s="218" t="s">
        <v>155</v>
      </c>
      <c r="E1365" s="41"/>
      <c r="F1365" s="219" t="s">
        <v>2582</v>
      </c>
      <c r="G1365" s="41"/>
      <c r="H1365" s="41"/>
      <c r="I1365" s="220"/>
      <c r="J1365" s="41"/>
      <c r="K1365" s="41"/>
      <c r="L1365" s="45"/>
      <c r="M1365" s="221"/>
      <c r="N1365" s="222"/>
      <c r="O1365" s="85"/>
      <c r="P1365" s="85"/>
      <c r="Q1365" s="85"/>
      <c r="R1365" s="85"/>
      <c r="S1365" s="85"/>
      <c r="T1365" s="86"/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  <c r="AT1365" s="18" t="s">
        <v>155</v>
      </c>
      <c r="AU1365" s="18" t="s">
        <v>86</v>
      </c>
    </row>
    <row r="1366" spans="1:65" s="2" customFormat="1" ht="16.5" customHeight="1">
      <c r="A1366" s="39"/>
      <c r="B1366" s="40"/>
      <c r="C1366" s="249" t="s">
        <v>1770</v>
      </c>
      <c r="D1366" s="249" t="s">
        <v>252</v>
      </c>
      <c r="E1366" s="250" t="s">
        <v>2584</v>
      </c>
      <c r="F1366" s="251" t="s">
        <v>2585</v>
      </c>
      <c r="G1366" s="252" t="s">
        <v>232</v>
      </c>
      <c r="H1366" s="253">
        <v>74</v>
      </c>
      <c r="I1366" s="254"/>
      <c r="J1366" s="255">
        <f>ROUND(I1366*H1366,2)</f>
        <v>0</v>
      </c>
      <c r="K1366" s="251" t="s">
        <v>37</v>
      </c>
      <c r="L1366" s="256"/>
      <c r="M1366" s="257" t="s">
        <v>37</v>
      </c>
      <c r="N1366" s="258" t="s">
        <v>50</v>
      </c>
      <c r="O1366" s="85"/>
      <c r="P1366" s="214">
        <f>O1366*H1366</f>
        <v>0</v>
      </c>
      <c r="Q1366" s="214">
        <v>0</v>
      </c>
      <c r="R1366" s="214">
        <f>Q1366*H1366</f>
        <v>0</v>
      </c>
      <c r="S1366" s="214">
        <v>0</v>
      </c>
      <c r="T1366" s="215">
        <f>S1366*H1366</f>
        <v>0</v>
      </c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39"/>
      <c r="AE1366" s="39"/>
      <c r="AR1366" s="216" t="s">
        <v>164</v>
      </c>
      <c r="AT1366" s="216" t="s">
        <v>252</v>
      </c>
      <c r="AU1366" s="216" t="s">
        <v>86</v>
      </c>
      <c r="AY1366" s="18" t="s">
        <v>149</v>
      </c>
      <c r="BE1366" s="217">
        <f>IF(N1366="základní",J1366,0)</f>
        <v>0</v>
      </c>
      <c r="BF1366" s="217">
        <f>IF(N1366="snížená",J1366,0)</f>
        <v>0</v>
      </c>
      <c r="BG1366" s="217">
        <f>IF(N1366="zákl. přenesená",J1366,0)</f>
        <v>0</v>
      </c>
      <c r="BH1366" s="217">
        <f>IF(N1366="sníž. přenesená",J1366,0)</f>
        <v>0</v>
      </c>
      <c r="BI1366" s="217">
        <f>IF(N1366="nulová",J1366,0)</f>
        <v>0</v>
      </c>
      <c r="BJ1366" s="18" t="s">
        <v>148</v>
      </c>
      <c r="BK1366" s="217">
        <f>ROUND(I1366*H1366,2)</f>
        <v>0</v>
      </c>
      <c r="BL1366" s="18" t="s">
        <v>148</v>
      </c>
      <c r="BM1366" s="216" t="s">
        <v>2586</v>
      </c>
    </row>
    <row r="1367" spans="1:47" s="2" customFormat="1" ht="12">
      <c r="A1367" s="39"/>
      <c r="B1367" s="40"/>
      <c r="C1367" s="41"/>
      <c r="D1367" s="218" t="s">
        <v>155</v>
      </c>
      <c r="E1367" s="41"/>
      <c r="F1367" s="219" t="s">
        <v>2585</v>
      </c>
      <c r="G1367" s="41"/>
      <c r="H1367" s="41"/>
      <c r="I1367" s="220"/>
      <c r="J1367" s="41"/>
      <c r="K1367" s="41"/>
      <c r="L1367" s="45"/>
      <c r="M1367" s="221"/>
      <c r="N1367" s="222"/>
      <c r="O1367" s="85"/>
      <c r="P1367" s="85"/>
      <c r="Q1367" s="85"/>
      <c r="R1367" s="85"/>
      <c r="S1367" s="85"/>
      <c r="T1367" s="86"/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T1367" s="18" t="s">
        <v>155</v>
      </c>
      <c r="AU1367" s="18" t="s">
        <v>86</v>
      </c>
    </row>
    <row r="1368" spans="1:65" s="2" customFormat="1" ht="16.5" customHeight="1">
      <c r="A1368" s="39"/>
      <c r="B1368" s="40"/>
      <c r="C1368" s="249" t="s">
        <v>2587</v>
      </c>
      <c r="D1368" s="249" t="s">
        <v>252</v>
      </c>
      <c r="E1368" s="250" t="s">
        <v>2588</v>
      </c>
      <c r="F1368" s="251" t="s">
        <v>2589</v>
      </c>
      <c r="G1368" s="252" t="s">
        <v>232</v>
      </c>
      <c r="H1368" s="253">
        <v>4</v>
      </c>
      <c r="I1368" s="254"/>
      <c r="J1368" s="255">
        <f>ROUND(I1368*H1368,2)</f>
        <v>0</v>
      </c>
      <c r="K1368" s="251" t="s">
        <v>37</v>
      </c>
      <c r="L1368" s="256"/>
      <c r="M1368" s="257" t="s">
        <v>37</v>
      </c>
      <c r="N1368" s="258" t="s">
        <v>50</v>
      </c>
      <c r="O1368" s="85"/>
      <c r="P1368" s="214">
        <f>O1368*H1368</f>
        <v>0</v>
      </c>
      <c r="Q1368" s="214">
        <v>0</v>
      </c>
      <c r="R1368" s="214">
        <f>Q1368*H1368</f>
        <v>0</v>
      </c>
      <c r="S1368" s="214">
        <v>0</v>
      </c>
      <c r="T1368" s="215">
        <f>S1368*H1368</f>
        <v>0</v>
      </c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  <c r="AR1368" s="216" t="s">
        <v>164</v>
      </c>
      <c r="AT1368" s="216" t="s">
        <v>252</v>
      </c>
      <c r="AU1368" s="216" t="s">
        <v>86</v>
      </c>
      <c r="AY1368" s="18" t="s">
        <v>149</v>
      </c>
      <c r="BE1368" s="217">
        <f>IF(N1368="základní",J1368,0)</f>
        <v>0</v>
      </c>
      <c r="BF1368" s="217">
        <f>IF(N1368="snížená",J1368,0)</f>
        <v>0</v>
      </c>
      <c r="BG1368" s="217">
        <f>IF(N1368="zákl. přenesená",J1368,0)</f>
        <v>0</v>
      </c>
      <c r="BH1368" s="217">
        <f>IF(N1368="sníž. přenesená",J1368,0)</f>
        <v>0</v>
      </c>
      <c r="BI1368" s="217">
        <f>IF(N1368="nulová",J1368,0)</f>
        <v>0</v>
      </c>
      <c r="BJ1368" s="18" t="s">
        <v>148</v>
      </c>
      <c r="BK1368" s="217">
        <f>ROUND(I1368*H1368,2)</f>
        <v>0</v>
      </c>
      <c r="BL1368" s="18" t="s">
        <v>148</v>
      </c>
      <c r="BM1368" s="216" t="s">
        <v>2590</v>
      </c>
    </row>
    <row r="1369" spans="1:47" s="2" customFormat="1" ht="12">
      <c r="A1369" s="39"/>
      <c r="B1369" s="40"/>
      <c r="C1369" s="41"/>
      <c r="D1369" s="218" t="s">
        <v>155</v>
      </c>
      <c r="E1369" s="41"/>
      <c r="F1369" s="219" t="s">
        <v>2589</v>
      </c>
      <c r="G1369" s="41"/>
      <c r="H1369" s="41"/>
      <c r="I1369" s="220"/>
      <c r="J1369" s="41"/>
      <c r="K1369" s="41"/>
      <c r="L1369" s="45"/>
      <c r="M1369" s="221"/>
      <c r="N1369" s="222"/>
      <c r="O1369" s="85"/>
      <c r="P1369" s="85"/>
      <c r="Q1369" s="85"/>
      <c r="R1369" s="85"/>
      <c r="S1369" s="85"/>
      <c r="T1369" s="86"/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  <c r="AT1369" s="18" t="s">
        <v>155</v>
      </c>
      <c r="AU1369" s="18" t="s">
        <v>86</v>
      </c>
    </row>
    <row r="1370" spans="1:65" s="2" customFormat="1" ht="16.5" customHeight="1">
      <c r="A1370" s="39"/>
      <c r="B1370" s="40"/>
      <c r="C1370" s="249" t="s">
        <v>1775</v>
      </c>
      <c r="D1370" s="249" t="s">
        <v>252</v>
      </c>
      <c r="E1370" s="250" t="s">
        <v>2591</v>
      </c>
      <c r="F1370" s="251" t="s">
        <v>2592</v>
      </c>
      <c r="G1370" s="252" t="s">
        <v>232</v>
      </c>
      <c r="H1370" s="253">
        <v>6</v>
      </c>
      <c r="I1370" s="254"/>
      <c r="J1370" s="255">
        <f>ROUND(I1370*H1370,2)</f>
        <v>0</v>
      </c>
      <c r="K1370" s="251" t="s">
        <v>37</v>
      </c>
      <c r="L1370" s="256"/>
      <c r="M1370" s="257" t="s">
        <v>37</v>
      </c>
      <c r="N1370" s="258" t="s">
        <v>50</v>
      </c>
      <c r="O1370" s="85"/>
      <c r="P1370" s="214">
        <f>O1370*H1370</f>
        <v>0</v>
      </c>
      <c r="Q1370" s="214">
        <v>0</v>
      </c>
      <c r="R1370" s="214">
        <f>Q1370*H1370</f>
        <v>0</v>
      </c>
      <c r="S1370" s="214">
        <v>0</v>
      </c>
      <c r="T1370" s="215">
        <f>S1370*H1370</f>
        <v>0</v>
      </c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39"/>
      <c r="AE1370" s="39"/>
      <c r="AR1370" s="216" t="s">
        <v>164</v>
      </c>
      <c r="AT1370" s="216" t="s">
        <v>252</v>
      </c>
      <c r="AU1370" s="216" t="s">
        <v>86</v>
      </c>
      <c r="AY1370" s="18" t="s">
        <v>149</v>
      </c>
      <c r="BE1370" s="217">
        <f>IF(N1370="základní",J1370,0)</f>
        <v>0</v>
      </c>
      <c r="BF1370" s="217">
        <f>IF(N1370="snížená",J1370,0)</f>
        <v>0</v>
      </c>
      <c r="BG1370" s="217">
        <f>IF(N1370="zákl. přenesená",J1370,0)</f>
        <v>0</v>
      </c>
      <c r="BH1370" s="217">
        <f>IF(N1370="sníž. přenesená",J1370,0)</f>
        <v>0</v>
      </c>
      <c r="BI1370" s="217">
        <f>IF(N1370="nulová",J1370,0)</f>
        <v>0</v>
      </c>
      <c r="BJ1370" s="18" t="s">
        <v>148</v>
      </c>
      <c r="BK1370" s="217">
        <f>ROUND(I1370*H1370,2)</f>
        <v>0</v>
      </c>
      <c r="BL1370" s="18" t="s">
        <v>148</v>
      </c>
      <c r="BM1370" s="216" t="s">
        <v>2593</v>
      </c>
    </row>
    <row r="1371" spans="1:47" s="2" customFormat="1" ht="12">
      <c r="A1371" s="39"/>
      <c r="B1371" s="40"/>
      <c r="C1371" s="41"/>
      <c r="D1371" s="218" t="s">
        <v>155</v>
      </c>
      <c r="E1371" s="41"/>
      <c r="F1371" s="219" t="s">
        <v>2592</v>
      </c>
      <c r="G1371" s="41"/>
      <c r="H1371" s="41"/>
      <c r="I1371" s="220"/>
      <c r="J1371" s="41"/>
      <c r="K1371" s="41"/>
      <c r="L1371" s="45"/>
      <c r="M1371" s="221"/>
      <c r="N1371" s="222"/>
      <c r="O1371" s="85"/>
      <c r="P1371" s="85"/>
      <c r="Q1371" s="85"/>
      <c r="R1371" s="85"/>
      <c r="S1371" s="85"/>
      <c r="T1371" s="86"/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T1371" s="18" t="s">
        <v>155</v>
      </c>
      <c r="AU1371" s="18" t="s">
        <v>86</v>
      </c>
    </row>
    <row r="1372" spans="1:65" s="2" customFormat="1" ht="16.5" customHeight="1">
      <c r="A1372" s="39"/>
      <c r="B1372" s="40"/>
      <c r="C1372" s="249" t="s">
        <v>2594</v>
      </c>
      <c r="D1372" s="249" t="s">
        <v>252</v>
      </c>
      <c r="E1372" s="250" t="s">
        <v>2595</v>
      </c>
      <c r="F1372" s="251" t="s">
        <v>2596</v>
      </c>
      <c r="G1372" s="252" t="s">
        <v>232</v>
      </c>
      <c r="H1372" s="253">
        <v>8</v>
      </c>
      <c r="I1372" s="254"/>
      <c r="J1372" s="255">
        <f>ROUND(I1372*H1372,2)</f>
        <v>0</v>
      </c>
      <c r="K1372" s="251" t="s">
        <v>37</v>
      </c>
      <c r="L1372" s="256"/>
      <c r="M1372" s="257" t="s">
        <v>37</v>
      </c>
      <c r="N1372" s="258" t="s">
        <v>50</v>
      </c>
      <c r="O1372" s="85"/>
      <c r="P1372" s="214">
        <f>O1372*H1372</f>
        <v>0</v>
      </c>
      <c r="Q1372" s="214">
        <v>0</v>
      </c>
      <c r="R1372" s="214">
        <f>Q1372*H1372</f>
        <v>0</v>
      </c>
      <c r="S1372" s="214">
        <v>0</v>
      </c>
      <c r="T1372" s="215">
        <f>S1372*H1372</f>
        <v>0</v>
      </c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  <c r="AR1372" s="216" t="s">
        <v>164</v>
      </c>
      <c r="AT1372" s="216" t="s">
        <v>252</v>
      </c>
      <c r="AU1372" s="216" t="s">
        <v>86</v>
      </c>
      <c r="AY1372" s="18" t="s">
        <v>149</v>
      </c>
      <c r="BE1372" s="217">
        <f>IF(N1372="základní",J1372,0)</f>
        <v>0</v>
      </c>
      <c r="BF1372" s="217">
        <f>IF(N1372="snížená",J1372,0)</f>
        <v>0</v>
      </c>
      <c r="BG1372" s="217">
        <f>IF(N1372="zákl. přenesená",J1372,0)</f>
        <v>0</v>
      </c>
      <c r="BH1372" s="217">
        <f>IF(N1372="sníž. přenesená",J1372,0)</f>
        <v>0</v>
      </c>
      <c r="BI1372" s="217">
        <f>IF(N1372="nulová",J1372,0)</f>
        <v>0</v>
      </c>
      <c r="BJ1372" s="18" t="s">
        <v>148</v>
      </c>
      <c r="BK1372" s="217">
        <f>ROUND(I1372*H1372,2)</f>
        <v>0</v>
      </c>
      <c r="BL1372" s="18" t="s">
        <v>148</v>
      </c>
      <c r="BM1372" s="216" t="s">
        <v>2597</v>
      </c>
    </row>
    <row r="1373" spans="1:47" s="2" customFormat="1" ht="12">
      <c r="A1373" s="39"/>
      <c r="B1373" s="40"/>
      <c r="C1373" s="41"/>
      <c r="D1373" s="218" t="s">
        <v>155</v>
      </c>
      <c r="E1373" s="41"/>
      <c r="F1373" s="219" t="s">
        <v>2596</v>
      </c>
      <c r="G1373" s="41"/>
      <c r="H1373" s="41"/>
      <c r="I1373" s="220"/>
      <c r="J1373" s="41"/>
      <c r="K1373" s="41"/>
      <c r="L1373" s="45"/>
      <c r="M1373" s="221"/>
      <c r="N1373" s="222"/>
      <c r="O1373" s="85"/>
      <c r="P1373" s="85"/>
      <c r="Q1373" s="85"/>
      <c r="R1373" s="85"/>
      <c r="S1373" s="85"/>
      <c r="T1373" s="86"/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T1373" s="18" t="s">
        <v>155</v>
      </c>
      <c r="AU1373" s="18" t="s">
        <v>86</v>
      </c>
    </row>
    <row r="1374" spans="1:65" s="2" customFormat="1" ht="16.5" customHeight="1">
      <c r="A1374" s="39"/>
      <c r="B1374" s="40"/>
      <c r="C1374" s="249" t="s">
        <v>1779</v>
      </c>
      <c r="D1374" s="249" t="s">
        <v>252</v>
      </c>
      <c r="E1374" s="250" t="s">
        <v>2598</v>
      </c>
      <c r="F1374" s="251" t="s">
        <v>2599</v>
      </c>
      <c r="G1374" s="252" t="s">
        <v>232</v>
      </c>
      <c r="H1374" s="253">
        <v>14</v>
      </c>
      <c r="I1374" s="254"/>
      <c r="J1374" s="255">
        <f>ROUND(I1374*H1374,2)</f>
        <v>0</v>
      </c>
      <c r="K1374" s="251" t="s">
        <v>37</v>
      </c>
      <c r="L1374" s="256"/>
      <c r="M1374" s="257" t="s">
        <v>37</v>
      </c>
      <c r="N1374" s="258" t="s">
        <v>50</v>
      </c>
      <c r="O1374" s="85"/>
      <c r="P1374" s="214">
        <f>O1374*H1374</f>
        <v>0</v>
      </c>
      <c r="Q1374" s="214">
        <v>0</v>
      </c>
      <c r="R1374" s="214">
        <f>Q1374*H1374</f>
        <v>0</v>
      </c>
      <c r="S1374" s="214">
        <v>0</v>
      </c>
      <c r="T1374" s="215">
        <f>S1374*H1374</f>
        <v>0</v>
      </c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  <c r="AR1374" s="216" t="s">
        <v>164</v>
      </c>
      <c r="AT1374" s="216" t="s">
        <v>252</v>
      </c>
      <c r="AU1374" s="216" t="s">
        <v>86</v>
      </c>
      <c r="AY1374" s="18" t="s">
        <v>149</v>
      </c>
      <c r="BE1374" s="217">
        <f>IF(N1374="základní",J1374,0)</f>
        <v>0</v>
      </c>
      <c r="BF1374" s="217">
        <f>IF(N1374="snížená",J1374,0)</f>
        <v>0</v>
      </c>
      <c r="BG1374" s="217">
        <f>IF(N1374="zákl. přenesená",J1374,0)</f>
        <v>0</v>
      </c>
      <c r="BH1374" s="217">
        <f>IF(N1374="sníž. přenesená",J1374,0)</f>
        <v>0</v>
      </c>
      <c r="BI1374" s="217">
        <f>IF(N1374="nulová",J1374,0)</f>
        <v>0</v>
      </c>
      <c r="BJ1374" s="18" t="s">
        <v>148</v>
      </c>
      <c r="BK1374" s="217">
        <f>ROUND(I1374*H1374,2)</f>
        <v>0</v>
      </c>
      <c r="BL1374" s="18" t="s">
        <v>148</v>
      </c>
      <c r="BM1374" s="216" t="s">
        <v>2600</v>
      </c>
    </row>
    <row r="1375" spans="1:47" s="2" customFormat="1" ht="12">
      <c r="A1375" s="39"/>
      <c r="B1375" s="40"/>
      <c r="C1375" s="41"/>
      <c r="D1375" s="218" t="s">
        <v>155</v>
      </c>
      <c r="E1375" s="41"/>
      <c r="F1375" s="219" t="s">
        <v>2599</v>
      </c>
      <c r="G1375" s="41"/>
      <c r="H1375" s="41"/>
      <c r="I1375" s="220"/>
      <c r="J1375" s="41"/>
      <c r="K1375" s="41"/>
      <c r="L1375" s="45"/>
      <c r="M1375" s="221"/>
      <c r="N1375" s="222"/>
      <c r="O1375" s="85"/>
      <c r="P1375" s="85"/>
      <c r="Q1375" s="85"/>
      <c r="R1375" s="85"/>
      <c r="S1375" s="85"/>
      <c r="T1375" s="86"/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T1375" s="18" t="s">
        <v>155</v>
      </c>
      <c r="AU1375" s="18" t="s">
        <v>86</v>
      </c>
    </row>
    <row r="1376" spans="1:65" s="2" customFormat="1" ht="16.5" customHeight="1">
      <c r="A1376" s="39"/>
      <c r="B1376" s="40"/>
      <c r="C1376" s="249" t="s">
        <v>2601</v>
      </c>
      <c r="D1376" s="249" t="s">
        <v>252</v>
      </c>
      <c r="E1376" s="250" t="s">
        <v>2602</v>
      </c>
      <c r="F1376" s="251" t="s">
        <v>2603</v>
      </c>
      <c r="G1376" s="252" t="s">
        <v>232</v>
      </c>
      <c r="H1376" s="253">
        <v>8</v>
      </c>
      <c r="I1376" s="254"/>
      <c r="J1376" s="255">
        <f>ROUND(I1376*H1376,2)</f>
        <v>0</v>
      </c>
      <c r="K1376" s="251" t="s">
        <v>37</v>
      </c>
      <c r="L1376" s="256"/>
      <c r="M1376" s="257" t="s">
        <v>37</v>
      </c>
      <c r="N1376" s="258" t="s">
        <v>50</v>
      </c>
      <c r="O1376" s="85"/>
      <c r="P1376" s="214">
        <f>O1376*H1376</f>
        <v>0</v>
      </c>
      <c r="Q1376" s="214">
        <v>0</v>
      </c>
      <c r="R1376" s="214">
        <f>Q1376*H1376</f>
        <v>0</v>
      </c>
      <c r="S1376" s="214">
        <v>0</v>
      </c>
      <c r="T1376" s="215">
        <f>S1376*H1376</f>
        <v>0</v>
      </c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  <c r="AR1376" s="216" t="s">
        <v>164</v>
      </c>
      <c r="AT1376" s="216" t="s">
        <v>252</v>
      </c>
      <c r="AU1376" s="216" t="s">
        <v>86</v>
      </c>
      <c r="AY1376" s="18" t="s">
        <v>149</v>
      </c>
      <c r="BE1376" s="217">
        <f>IF(N1376="základní",J1376,0)</f>
        <v>0</v>
      </c>
      <c r="BF1376" s="217">
        <f>IF(N1376="snížená",J1376,0)</f>
        <v>0</v>
      </c>
      <c r="BG1376" s="217">
        <f>IF(N1376="zákl. přenesená",J1376,0)</f>
        <v>0</v>
      </c>
      <c r="BH1376" s="217">
        <f>IF(N1376="sníž. přenesená",J1376,0)</f>
        <v>0</v>
      </c>
      <c r="BI1376" s="217">
        <f>IF(N1376="nulová",J1376,0)</f>
        <v>0</v>
      </c>
      <c r="BJ1376" s="18" t="s">
        <v>148</v>
      </c>
      <c r="BK1376" s="217">
        <f>ROUND(I1376*H1376,2)</f>
        <v>0</v>
      </c>
      <c r="BL1376" s="18" t="s">
        <v>148</v>
      </c>
      <c r="BM1376" s="216" t="s">
        <v>2604</v>
      </c>
    </row>
    <row r="1377" spans="1:47" s="2" customFormat="1" ht="12">
      <c r="A1377" s="39"/>
      <c r="B1377" s="40"/>
      <c r="C1377" s="41"/>
      <c r="D1377" s="218" t="s">
        <v>155</v>
      </c>
      <c r="E1377" s="41"/>
      <c r="F1377" s="219" t="s">
        <v>2603</v>
      </c>
      <c r="G1377" s="41"/>
      <c r="H1377" s="41"/>
      <c r="I1377" s="220"/>
      <c r="J1377" s="41"/>
      <c r="K1377" s="41"/>
      <c r="L1377" s="45"/>
      <c r="M1377" s="221"/>
      <c r="N1377" s="222"/>
      <c r="O1377" s="85"/>
      <c r="P1377" s="85"/>
      <c r="Q1377" s="85"/>
      <c r="R1377" s="85"/>
      <c r="S1377" s="85"/>
      <c r="T1377" s="86"/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T1377" s="18" t="s">
        <v>155</v>
      </c>
      <c r="AU1377" s="18" t="s">
        <v>86</v>
      </c>
    </row>
    <row r="1378" spans="1:65" s="2" customFormat="1" ht="16.5" customHeight="1">
      <c r="A1378" s="39"/>
      <c r="B1378" s="40"/>
      <c r="C1378" s="249" t="s">
        <v>1782</v>
      </c>
      <c r="D1378" s="249" t="s">
        <v>252</v>
      </c>
      <c r="E1378" s="250" t="s">
        <v>2605</v>
      </c>
      <c r="F1378" s="251" t="s">
        <v>2606</v>
      </c>
      <c r="G1378" s="252" t="s">
        <v>232</v>
      </c>
      <c r="H1378" s="253">
        <v>16</v>
      </c>
      <c r="I1378" s="254"/>
      <c r="J1378" s="255">
        <f>ROUND(I1378*H1378,2)</f>
        <v>0</v>
      </c>
      <c r="K1378" s="251" t="s">
        <v>37</v>
      </c>
      <c r="L1378" s="256"/>
      <c r="M1378" s="257" t="s">
        <v>37</v>
      </c>
      <c r="N1378" s="258" t="s">
        <v>50</v>
      </c>
      <c r="O1378" s="85"/>
      <c r="P1378" s="214">
        <f>O1378*H1378</f>
        <v>0</v>
      </c>
      <c r="Q1378" s="214">
        <v>0</v>
      </c>
      <c r="R1378" s="214">
        <f>Q1378*H1378</f>
        <v>0</v>
      </c>
      <c r="S1378" s="214">
        <v>0</v>
      </c>
      <c r="T1378" s="215">
        <f>S1378*H1378</f>
        <v>0</v>
      </c>
      <c r="U1378" s="39"/>
      <c r="V1378" s="39"/>
      <c r="W1378" s="39"/>
      <c r="X1378" s="39"/>
      <c r="Y1378" s="39"/>
      <c r="Z1378" s="39"/>
      <c r="AA1378" s="39"/>
      <c r="AB1378" s="39"/>
      <c r="AC1378" s="39"/>
      <c r="AD1378" s="39"/>
      <c r="AE1378" s="39"/>
      <c r="AR1378" s="216" t="s">
        <v>164</v>
      </c>
      <c r="AT1378" s="216" t="s">
        <v>252</v>
      </c>
      <c r="AU1378" s="216" t="s">
        <v>86</v>
      </c>
      <c r="AY1378" s="18" t="s">
        <v>149</v>
      </c>
      <c r="BE1378" s="217">
        <f>IF(N1378="základní",J1378,0)</f>
        <v>0</v>
      </c>
      <c r="BF1378" s="217">
        <f>IF(N1378="snížená",J1378,0)</f>
        <v>0</v>
      </c>
      <c r="BG1378" s="217">
        <f>IF(N1378="zákl. přenesená",J1378,0)</f>
        <v>0</v>
      </c>
      <c r="BH1378" s="217">
        <f>IF(N1378="sníž. přenesená",J1378,0)</f>
        <v>0</v>
      </c>
      <c r="BI1378" s="217">
        <f>IF(N1378="nulová",J1378,0)</f>
        <v>0</v>
      </c>
      <c r="BJ1378" s="18" t="s">
        <v>148</v>
      </c>
      <c r="BK1378" s="217">
        <f>ROUND(I1378*H1378,2)</f>
        <v>0</v>
      </c>
      <c r="BL1378" s="18" t="s">
        <v>148</v>
      </c>
      <c r="BM1378" s="216" t="s">
        <v>2607</v>
      </c>
    </row>
    <row r="1379" spans="1:47" s="2" customFormat="1" ht="12">
      <c r="A1379" s="39"/>
      <c r="B1379" s="40"/>
      <c r="C1379" s="41"/>
      <c r="D1379" s="218" t="s">
        <v>155</v>
      </c>
      <c r="E1379" s="41"/>
      <c r="F1379" s="219" t="s">
        <v>2606</v>
      </c>
      <c r="G1379" s="41"/>
      <c r="H1379" s="41"/>
      <c r="I1379" s="220"/>
      <c r="J1379" s="41"/>
      <c r="K1379" s="41"/>
      <c r="L1379" s="45"/>
      <c r="M1379" s="221"/>
      <c r="N1379" s="222"/>
      <c r="O1379" s="85"/>
      <c r="P1379" s="85"/>
      <c r="Q1379" s="85"/>
      <c r="R1379" s="85"/>
      <c r="S1379" s="85"/>
      <c r="T1379" s="86"/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T1379" s="18" t="s">
        <v>155</v>
      </c>
      <c r="AU1379" s="18" t="s">
        <v>86</v>
      </c>
    </row>
    <row r="1380" spans="1:65" s="2" customFormat="1" ht="16.5" customHeight="1">
      <c r="A1380" s="39"/>
      <c r="B1380" s="40"/>
      <c r="C1380" s="249" t="s">
        <v>2608</v>
      </c>
      <c r="D1380" s="249" t="s">
        <v>252</v>
      </c>
      <c r="E1380" s="250" t="s">
        <v>2609</v>
      </c>
      <c r="F1380" s="251" t="s">
        <v>2610</v>
      </c>
      <c r="G1380" s="252" t="s">
        <v>232</v>
      </c>
      <c r="H1380" s="253">
        <v>8</v>
      </c>
      <c r="I1380" s="254"/>
      <c r="J1380" s="255">
        <f>ROUND(I1380*H1380,2)</f>
        <v>0</v>
      </c>
      <c r="K1380" s="251" t="s">
        <v>37</v>
      </c>
      <c r="L1380" s="256"/>
      <c r="M1380" s="257" t="s">
        <v>37</v>
      </c>
      <c r="N1380" s="258" t="s">
        <v>50</v>
      </c>
      <c r="O1380" s="85"/>
      <c r="P1380" s="214">
        <f>O1380*H1380</f>
        <v>0</v>
      </c>
      <c r="Q1380" s="214">
        <v>0</v>
      </c>
      <c r="R1380" s="214">
        <f>Q1380*H1380</f>
        <v>0</v>
      </c>
      <c r="S1380" s="214">
        <v>0</v>
      </c>
      <c r="T1380" s="215">
        <f>S1380*H1380</f>
        <v>0</v>
      </c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  <c r="AR1380" s="216" t="s">
        <v>164</v>
      </c>
      <c r="AT1380" s="216" t="s">
        <v>252</v>
      </c>
      <c r="AU1380" s="216" t="s">
        <v>86</v>
      </c>
      <c r="AY1380" s="18" t="s">
        <v>149</v>
      </c>
      <c r="BE1380" s="217">
        <f>IF(N1380="základní",J1380,0)</f>
        <v>0</v>
      </c>
      <c r="BF1380" s="217">
        <f>IF(N1380="snížená",J1380,0)</f>
        <v>0</v>
      </c>
      <c r="BG1380" s="217">
        <f>IF(N1380="zákl. přenesená",J1380,0)</f>
        <v>0</v>
      </c>
      <c r="BH1380" s="217">
        <f>IF(N1380="sníž. přenesená",J1380,0)</f>
        <v>0</v>
      </c>
      <c r="BI1380" s="217">
        <f>IF(N1380="nulová",J1380,0)</f>
        <v>0</v>
      </c>
      <c r="BJ1380" s="18" t="s">
        <v>148</v>
      </c>
      <c r="BK1380" s="217">
        <f>ROUND(I1380*H1380,2)</f>
        <v>0</v>
      </c>
      <c r="BL1380" s="18" t="s">
        <v>148</v>
      </c>
      <c r="BM1380" s="216" t="s">
        <v>2611</v>
      </c>
    </row>
    <row r="1381" spans="1:47" s="2" customFormat="1" ht="12">
      <c r="A1381" s="39"/>
      <c r="B1381" s="40"/>
      <c r="C1381" s="41"/>
      <c r="D1381" s="218" t="s">
        <v>155</v>
      </c>
      <c r="E1381" s="41"/>
      <c r="F1381" s="219" t="s">
        <v>2610</v>
      </c>
      <c r="G1381" s="41"/>
      <c r="H1381" s="41"/>
      <c r="I1381" s="220"/>
      <c r="J1381" s="41"/>
      <c r="K1381" s="41"/>
      <c r="L1381" s="45"/>
      <c r="M1381" s="221"/>
      <c r="N1381" s="222"/>
      <c r="O1381" s="85"/>
      <c r="P1381" s="85"/>
      <c r="Q1381" s="85"/>
      <c r="R1381" s="85"/>
      <c r="S1381" s="85"/>
      <c r="T1381" s="86"/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T1381" s="18" t="s">
        <v>155</v>
      </c>
      <c r="AU1381" s="18" t="s">
        <v>86</v>
      </c>
    </row>
    <row r="1382" spans="1:65" s="2" customFormat="1" ht="16.5" customHeight="1">
      <c r="A1382" s="39"/>
      <c r="B1382" s="40"/>
      <c r="C1382" s="249" t="s">
        <v>1786</v>
      </c>
      <c r="D1382" s="249" t="s">
        <v>252</v>
      </c>
      <c r="E1382" s="250" t="s">
        <v>2612</v>
      </c>
      <c r="F1382" s="251" t="s">
        <v>1967</v>
      </c>
      <c r="G1382" s="252" t="s">
        <v>320</v>
      </c>
      <c r="H1382" s="253">
        <v>1</v>
      </c>
      <c r="I1382" s="254"/>
      <c r="J1382" s="255">
        <f>ROUND(I1382*H1382,2)</f>
        <v>0</v>
      </c>
      <c r="K1382" s="251" t="s">
        <v>37</v>
      </c>
      <c r="L1382" s="256"/>
      <c r="M1382" s="257" t="s">
        <v>37</v>
      </c>
      <c r="N1382" s="258" t="s">
        <v>50</v>
      </c>
      <c r="O1382" s="85"/>
      <c r="P1382" s="214">
        <f>O1382*H1382</f>
        <v>0</v>
      </c>
      <c r="Q1382" s="214">
        <v>0</v>
      </c>
      <c r="R1382" s="214">
        <f>Q1382*H1382</f>
        <v>0</v>
      </c>
      <c r="S1382" s="214">
        <v>0</v>
      </c>
      <c r="T1382" s="215">
        <f>S1382*H1382</f>
        <v>0</v>
      </c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39"/>
      <c r="AE1382" s="39"/>
      <c r="AR1382" s="216" t="s">
        <v>164</v>
      </c>
      <c r="AT1382" s="216" t="s">
        <v>252</v>
      </c>
      <c r="AU1382" s="216" t="s">
        <v>86</v>
      </c>
      <c r="AY1382" s="18" t="s">
        <v>149</v>
      </c>
      <c r="BE1382" s="217">
        <f>IF(N1382="základní",J1382,0)</f>
        <v>0</v>
      </c>
      <c r="BF1382" s="217">
        <f>IF(N1382="snížená",J1382,0)</f>
        <v>0</v>
      </c>
      <c r="BG1382" s="217">
        <f>IF(N1382="zákl. přenesená",J1382,0)</f>
        <v>0</v>
      </c>
      <c r="BH1382" s="217">
        <f>IF(N1382="sníž. přenesená",J1382,0)</f>
        <v>0</v>
      </c>
      <c r="BI1382" s="217">
        <f>IF(N1382="nulová",J1382,0)</f>
        <v>0</v>
      </c>
      <c r="BJ1382" s="18" t="s">
        <v>148</v>
      </c>
      <c r="BK1382" s="217">
        <f>ROUND(I1382*H1382,2)</f>
        <v>0</v>
      </c>
      <c r="BL1382" s="18" t="s">
        <v>148</v>
      </c>
      <c r="BM1382" s="216" t="s">
        <v>2613</v>
      </c>
    </row>
    <row r="1383" spans="1:47" s="2" customFormat="1" ht="12">
      <c r="A1383" s="39"/>
      <c r="B1383" s="40"/>
      <c r="C1383" s="41"/>
      <c r="D1383" s="218" t="s">
        <v>155</v>
      </c>
      <c r="E1383" s="41"/>
      <c r="F1383" s="219" t="s">
        <v>1967</v>
      </c>
      <c r="G1383" s="41"/>
      <c r="H1383" s="41"/>
      <c r="I1383" s="220"/>
      <c r="J1383" s="41"/>
      <c r="K1383" s="41"/>
      <c r="L1383" s="45"/>
      <c r="M1383" s="221"/>
      <c r="N1383" s="222"/>
      <c r="O1383" s="85"/>
      <c r="P1383" s="85"/>
      <c r="Q1383" s="85"/>
      <c r="R1383" s="85"/>
      <c r="S1383" s="85"/>
      <c r="T1383" s="86"/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  <c r="AT1383" s="18" t="s">
        <v>155</v>
      </c>
      <c r="AU1383" s="18" t="s">
        <v>86</v>
      </c>
    </row>
    <row r="1384" spans="1:63" s="12" customFormat="1" ht="22.8" customHeight="1">
      <c r="A1384" s="12"/>
      <c r="B1384" s="189"/>
      <c r="C1384" s="190"/>
      <c r="D1384" s="191" t="s">
        <v>76</v>
      </c>
      <c r="E1384" s="203" t="s">
        <v>2614</v>
      </c>
      <c r="F1384" s="203" t="s">
        <v>2615</v>
      </c>
      <c r="G1384" s="190"/>
      <c r="H1384" s="190"/>
      <c r="I1384" s="193"/>
      <c r="J1384" s="204">
        <f>BK1384</f>
        <v>0</v>
      </c>
      <c r="K1384" s="190"/>
      <c r="L1384" s="195"/>
      <c r="M1384" s="196"/>
      <c r="N1384" s="197"/>
      <c r="O1384" s="197"/>
      <c r="P1384" s="198">
        <f>SUM(P1385:P1412)</f>
        <v>0</v>
      </c>
      <c r="Q1384" s="197"/>
      <c r="R1384" s="198">
        <f>SUM(R1385:R1412)</f>
        <v>0</v>
      </c>
      <c r="S1384" s="197"/>
      <c r="T1384" s="199">
        <f>SUM(T1385:T1412)</f>
        <v>0</v>
      </c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R1384" s="200" t="s">
        <v>21</v>
      </c>
      <c r="AT1384" s="201" t="s">
        <v>76</v>
      </c>
      <c r="AU1384" s="201" t="s">
        <v>21</v>
      </c>
      <c r="AY1384" s="200" t="s">
        <v>149</v>
      </c>
      <c r="BK1384" s="202">
        <f>SUM(BK1385:BK1412)</f>
        <v>0</v>
      </c>
    </row>
    <row r="1385" spans="1:65" s="2" customFormat="1" ht="16.5" customHeight="1">
      <c r="A1385" s="39"/>
      <c r="B1385" s="40"/>
      <c r="C1385" s="205" t="s">
        <v>2616</v>
      </c>
      <c r="D1385" s="205" t="s">
        <v>151</v>
      </c>
      <c r="E1385" s="206" t="s">
        <v>2617</v>
      </c>
      <c r="F1385" s="207" t="s">
        <v>2618</v>
      </c>
      <c r="G1385" s="208" t="s">
        <v>220</v>
      </c>
      <c r="H1385" s="209">
        <v>171</v>
      </c>
      <c r="I1385" s="210"/>
      <c r="J1385" s="211">
        <f>ROUND(I1385*H1385,2)</f>
        <v>0</v>
      </c>
      <c r="K1385" s="207" t="s">
        <v>37</v>
      </c>
      <c r="L1385" s="45"/>
      <c r="M1385" s="212" t="s">
        <v>37</v>
      </c>
      <c r="N1385" s="213" t="s">
        <v>50</v>
      </c>
      <c r="O1385" s="85"/>
      <c r="P1385" s="214">
        <f>O1385*H1385</f>
        <v>0</v>
      </c>
      <c r="Q1385" s="214">
        <v>0</v>
      </c>
      <c r="R1385" s="214">
        <f>Q1385*H1385</f>
        <v>0</v>
      </c>
      <c r="S1385" s="214">
        <v>0</v>
      </c>
      <c r="T1385" s="215">
        <f>S1385*H1385</f>
        <v>0</v>
      </c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R1385" s="216" t="s">
        <v>148</v>
      </c>
      <c r="AT1385" s="216" t="s">
        <v>151</v>
      </c>
      <c r="AU1385" s="216" t="s">
        <v>86</v>
      </c>
      <c r="AY1385" s="18" t="s">
        <v>149</v>
      </c>
      <c r="BE1385" s="217">
        <f>IF(N1385="základní",J1385,0)</f>
        <v>0</v>
      </c>
      <c r="BF1385" s="217">
        <f>IF(N1385="snížená",J1385,0)</f>
        <v>0</v>
      </c>
      <c r="BG1385" s="217">
        <f>IF(N1385="zákl. přenesená",J1385,0)</f>
        <v>0</v>
      </c>
      <c r="BH1385" s="217">
        <f>IF(N1385="sníž. přenesená",J1385,0)</f>
        <v>0</v>
      </c>
      <c r="BI1385" s="217">
        <f>IF(N1385="nulová",J1385,0)</f>
        <v>0</v>
      </c>
      <c r="BJ1385" s="18" t="s">
        <v>148</v>
      </c>
      <c r="BK1385" s="217">
        <f>ROUND(I1385*H1385,2)</f>
        <v>0</v>
      </c>
      <c r="BL1385" s="18" t="s">
        <v>148</v>
      </c>
      <c r="BM1385" s="216" t="s">
        <v>2619</v>
      </c>
    </row>
    <row r="1386" spans="1:47" s="2" customFormat="1" ht="12">
      <c r="A1386" s="39"/>
      <c r="B1386" s="40"/>
      <c r="C1386" s="41"/>
      <c r="D1386" s="218" t="s">
        <v>155</v>
      </c>
      <c r="E1386" s="41"/>
      <c r="F1386" s="219" t="s">
        <v>2618</v>
      </c>
      <c r="G1386" s="41"/>
      <c r="H1386" s="41"/>
      <c r="I1386" s="220"/>
      <c r="J1386" s="41"/>
      <c r="K1386" s="41"/>
      <c r="L1386" s="45"/>
      <c r="M1386" s="221"/>
      <c r="N1386" s="222"/>
      <c r="O1386" s="85"/>
      <c r="P1386" s="85"/>
      <c r="Q1386" s="85"/>
      <c r="R1386" s="85"/>
      <c r="S1386" s="85"/>
      <c r="T1386" s="86"/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T1386" s="18" t="s">
        <v>155</v>
      </c>
      <c r="AU1386" s="18" t="s">
        <v>86</v>
      </c>
    </row>
    <row r="1387" spans="1:65" s="2" customFormat="1" ht="16.5" customHeight="1">
      <c r="A1387" s="39"/>
      <c r="B1387" s="40"/>
      <c r="C1387" s="205" t="s">
        <v>1789</v>
      </c>
      <c r="D1387" s="205" t="s">
        <v>151</v>
      </c>
      <c r="E1387" s="206" t="s">
        <v>2620</v>
      </c>
      <c r="F1387" s="207" t="s">
        <v>2621</v>
      </c>
      <c r="G1387" s="208" t="s">
        <v>220</v>
      </c>
      <c r="H1387" s="209">
        <v>66</v>
      </c>
      <c r="I1387" s="210"/>
      <c r="J1387" s="211">
        <f>ROUND(I1387*H1387,2)</f>
        <v>0</v>
      </c>
      <c r="K1387" s="207" t="s">
        <v>37</v>
      </c>
      <c r="L1387" s="45"/>
      <c r="M1387" s="212" t="s">
        <v>37</v>
      </c>
      <c r="N1387" s="213" t="s">
        <v>50</v>
      </c>
      <c r="O1387" s="85"/>
      <c r="P1387" s="214">
        <f>O1387*H1387</f>
        <v>0</v>
      </c>
      <c r="Q1387" s="214">
        <v>0</v>
      </c>
      <c r="R1387" s="214">
        <f>Q1387*H1387</f>
        <v>0</v>
      </c>
      <c r="S1387" s="214">
        <v>0</v>
      </c>
      <c r="T1387" s="215">
        <f>S1387*H1387</f>
        <v>0</v>
      </c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R1387" s="216" t="s">
        <v>148</v>
      </c>
      <c r="AT1387" s="216" t="s">
        <v>151</v>
      </c>
      <c r="AU1387" s="216" t="s">
        <v>86</v>
      </c>
      <c r="AY1387" s="18" t="s">
        <v>149</v>
      </c>
      <c r="BE1387" s="217">
        <f>IF(N1387="základní",J1387,0)</f>
        <v>0</v>
      </c>
      <c r="BF1387" s="217">
        <f>IF(N1387="snížená",J1387,0)</f>
        <v>0</v>
      </c>
      <c r="BG1387" s="217">
        <f>IF(N1387="zákl. přenesená",J1387,0)</f>
        <v>0</v>
      </c>
      <c r="BH1387" s="217">
        <f>IF(N1387="sníž. přenesená",J1387,0)</f>
        <v>0</v>
      </c>
      <c r="BI1387" s="217">
        <f>IF(N1387="nulová",J1387,0)</f>
        <v>0</v>
      </c>
      <c r="BJ1387" s="18" t="s">
        <v>148</v>
      </c>
      <c r="BK1387" s="217">
        <f>ROUND(I1387*H1387,2)</f>
        <v>0</v>
      </c>
      <c r="BL1387" s="18" t="s">
        <v>148</v>
      </c>
      <c r="BM1387" s="216" t="s">
        <v>2622</v>
      </c>
    </row>
    <row r="1388" spans="1:47" s="2" customFormat="1" ht="12">
      <c r="A1388" s="39"/>
      <c r="B1388" s="40"/>
      <c r="C1388" s="41"/>
      <c r="D1388" s="218" t="s">
        <v>155</v>
      </c>
      <c r="E1388" s="41"/>
      <c r="F1388" s="219" t="s">
        <v>2621</v>
      </c>
      <c r="G1388" s="41"/>
      <c r="H1388" s="41"/>
      <c r="I1388" s="220"/>
      <c r="J1388" s="41"/>
      <c r="K1388" s="41"/>
      <c r="L1388" s="45"/>
      <c r="M1388" s="221"/>
      <c r="N1388" s="222"/>
      <c r="O1388" s="85"/>
      <c r="P1388" s="85"/>
      <c r="Q1388" s="85"/>
      <c r="R1388" s="85"/>
      <c r="S1388" s="85"/>
      <c r="T1388" s="86"/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  <c r="AT1388" s="18" t="s">
        <v>155</v>
      </c>
      <c r="AU1388" s="18" t="s">
        <v>86</v>
      </c>
    </row>
    <row r="1389" spans="1:65" s="2" customFormat="1" ht="16.5" customHeight="1">
      <c r="A1389" s="39"/>
      <c r="B1389" s="40"/>
      <c r="C1389" s="205" t="s">
        <v>2623</v>
      </c>
      <c r="D1389" s="205" t="s">
        <v>151</v>
      </c>
      <c r="E1389" s="206" t="s">
        <v>2624</v>
      </c>
      <c r="F1389" s="207" t="s">
        <v>2578</v>
      </c>
      <c r="G1389" s="208" t="s">
        <v>232</v>
      </c>
      <c r="H1389" s="209">
        <v>116</v>
      </c>
      <c r="I1389" s="210"/>
      <c r="J1389" s="211">
        <f>ROUND(I1389*H1389,2)</f>
        <v>0</v>
      </c>
      <c r="K1389" s="207" t="s">
        <v>37</v>
      </c>
      <c r="L1389" s="45"/>
      <c r="M1389" s="212" t="s">
        <v>37</v>
      </c>
      <c r="N1389" s="213" t="s">
        <v>50</v>
      </c>
      <c r="O1389" s="85"/>
      <c r="P1389" s="214">
        <f>O1389*H1389</f>
        <v>0</v>
      </c>
      <c r="Q1389" s="214">
        <v>0</v>
      </c>
      <c r="R1389" s="214">
        <f>Q1389*H1389</f>
        <v>0</v>
      </c>
      <c r="S1389" s="214">
        <v>0</v>
      </c>
      <c r="T1389" s="215">
        <f>S1389*H1389</f>
        <v>0</v>
      </c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39"/>
      <c r="AE1389" s="39"/>
      <c r="AR1389" s="216" t="s">
        <v>148</v>
      </c>
      <c r="AT1389" s="216" t="s">
        <v>151</v>
      </c>
      <c r="AU1389" s="216" t="s">
        <v>86</v>
      </c>
      <c r="AY1389" s="18" t="s">
        <v>149</v>
      </c>
      <c r="BE1389" s="217">
        <f>IF(N1389="základní",J1389,0)</f>
        <v>0</v>
      </c>
      <c r="BF1389" s="217">
        <f>IF(N1389="snížená",J1389,0)</f>
        <v>0</v>
      </c>
      <c r="BG1389" s="217">
        <f>IF(N1389="zákl. přenesená",J1389,0)</f>
        <v>0</v>
      </c>
      <c r="BH1389" s="217">
        <f>IF(N1389="sníž. přenesená",J1389,0)</f>
        <v>0</v>
      </c>
      <c r="BI1389" s="217">
        <f>IF(N1389="nulová",J1389,0)</f>
        <v>0</v>
      </c>
      <c r="BJ1389" s="18" t="s">
        <v>148</v>
      </c>
      <c r="BK1389" s="217">
        <f>ROUND(I1389*H1389,2)</f>
        <v>0</v>
      </c>
      <c r="BL1389" s="18" t="s">
        <v>148</v>
      </c>
      <c r="BM1389" s="216" t="s">
        <v>2625</v>
      </c>
    </row>
    <row r="1390" spans="1:47" s="2" customFormat="1" ht="12">
      <c r="A1390" s="39"/>
      <c r="B1390" s="40"/>
      <c r="C1390" s="41"/>
      <c r="D1390" s="218" t="s">
        <v>155</v>
      </c>
      <c r="E1390" s="41"/>
      <c r="F1390" s="219" t="s">
        <v>2578</v>
      </c>
      <c r="G1390" s="41"/>
      <c r="H1390" s="41"/>
      <c r="I1390" s="220"/>
      <c r="J1390" s="41"/>
      <c r="K1390" s="41"/>
      <c r="L1390" s="45"/>
      <c r="M1390" s="221"/>
      <c r="N1390" s="222"/>
      <c r="O1390" s="85"/>
      <c r="P1390" s="85"/>
      <c r="Q1390" s="85"/>
      <c r="R1390" s="85"/>
      <c r="S1390" s="85"/>
      <c r="T1390" s="86"/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T1390" s="18" t="s">
        <v>155</v>
      </c>
      <c r="AU1390" s="18" t="s">
        <v>86</v>
      </c>
    </row>
    <row r="1391" spans="1:65" s="2" customFormat="1" ht="16.5" customHeight="1">
      <c r="A1391" s="39"/>
      <c r="B1391" s="40"/>
      <c r="C1391" s="205" t="s">
        <v>1793</v>
      </c>
      <c r="D1391" s="205" t="s">
        <v>151</v>
      </c>
      <c r="E1391" s="206" t="s">
        <v>2626</v>
      </c>
      <c r="F1391" s="207" t="s">
        <v>2582</v>
      </c>
      <c r="G1391" s="208" t="s">
        <v>232</v>
      </c>
      <c r="H1391" s="209">
        <v>38</v>
      </c>
      <c r="I1391" s="210"/>
      <c r="J1391" s="211">
        <f>ROUND(I1391*H1391,2)</f>
        <v>0</v>
      </c>
      <c r="K1391" s="207" t="s">
        <v>37</v>
      </c>
      <c r="L1391" s="45"/>
      <c r="M1391" s="212" t="s">
        <v>37</v>
      </c>
      <c r="N1391" s="213" t="s">
        <v>50</v>
      </c>
      <c r="O1391" s="85"/>
      <c r="P1391" s="214">
        <f>O1391*H1391</f>
        <v>0</v>
      </c>
      <c r="Q1391" s="214">
        <v>0</v>
      </c>
      <c r="R1391" s="214">
        <f>Q1391*H1391</f>
        <v>0</v>
      </c>
      <c r="S1391" s="214">
        <v>0</v>
      </c>
      <c r="T1391" s="215">
        <f>S1391*H1391</f>
        <v>0</v>
      </c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  <c r="AR1391" s="216" t="s">
        <v>148</v>
      </c>
      <c r="AT1391" s="216" t="s">
        <v>151</v>
      </c>
      <c r="AU1391" s="216" t="s">
        <v>86</v>
      </c>
      <c r="AY1391" s="18" t="s">
        <v>149</v>
      </c>
      <c r="BE1391" s="217">
        <f>IF(N1391="základní",J1391,0)</f>
        <v>0</v>
      </c>
      <c r="BF1391" s="217">
        <f>IF(N1391="snížená",J1391,0)</f>
        <v>0</v>
      </c>
      <c r="BG1391" s="217">
        <f>IF(N1391="zákl. přenesená",J1391,0)</f>
        <v>0</v>
      </c>
      <c r="BH1391" s="217">
        <f>IF(N1391="sníž. přenesená",J1391,0)</f>
        <v>0</v>
      </c>
      <c r="BI1391" s="217">
        <f>IF(N1391="nulová",J1391,0)</f>
        <v>0</v>
      </c>
      <c r="BJ1391" s="18" t="s">
        <v>148</v>
      </c>
      <c r="BK1391" s="217">
        <f>ROUND(I1391*H1391,2)</f>
        <v>0</v>
      </c>
      <c r="BL1391" s="18" t="s">
        <v>148</v>
      </c>
      <c r="BM1391" s="216" t="s">
        <v>2627</v>
      </c>
    </row>
    <row r="1392" spans="1:47" s="2" customFormat="1" ht="12">
      <c r="A1392" s="39"/>
      <c r="B1392" s="40"/>
      <c r="C1392" s="41"/>
      <c r="D1392" s="218" t="s">
        <v>155</v>
      </c>
      <c r="E1392" s="41"/>
      <c r="F1392" s="219" t="s">
        <v>2582</v>
      </c>
      <c r="G1392" s="41"/>
      <c r="H1392" s="41"/>
      <c r="I1392" s="220"/>
      <c r="J1392" s="41"/>
      <c r="K1392" s="41"/>
      <c r="L1392" s="45"/>
      <c r="M1392" s="221"/>
      <c r="N1392" s="222"/>
      <c r="O1392" s="85"/>
      <c r="P1392" s="85"/>
      <c r="Q1392" s="85"/>
      <c r="R1392" s="85"/>
      <c r="S1392" s="85"/>
      <c r="T1392" s="86"/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39"/>
      <c r="AE1392" s="39"/>
      <c r="AT1392" s="18" t="s">
        <v>155</v>
      </c>
      <c r="AU1392" s="18" t="s">
        <v>86</v>
      </c>
    </row>
    <row r="1393" spans="1:65" s="2" customFormat="1" ht="16.5" customHeight="1">
      <c r="A1393" s="39"/>
      <c r="B1393" s="40"/>
      <c r="C1393" s="205" t="s">
        <v>2628</v>
      </c>
      <c r="D1393" s="205" t="s">
        <v>151</v>
      </c>
      <c r="E1393" s="206" t="s">
        <v>2629</v>
      </c>
      <c r="F1393" s="207" t="s">
        <v>2630</v>
      </c>
      <c r="G1393" s="208" t="s">
        <v>232</v>
      </c>
      <c r="H1393" s="209">
        <v>88</v>
      </c>
      <c r="I1393" s="210"/>
      <c r="J1393" s="211">
        <f>ROUND(I1393*H1393,2)</f>
        <v>0</v>
      </c>
      <c r="K1393" s="207" t="s">
        <v>37</v>
      </c>
      <c r="L1393" s="45"/>
      <c r="M1393" s="212" t="s">
        <v>37</v>
      </c>
      <c r="N1393" s="213" t="s">
        <v>50</v>
      </c>
      <c r="O1393" s="85"/>
      <c r="P1393" s="214">
        <f>O1393*H1393</f>
        <v>0</v>
      </c>
      <c r="Q1393" s="214">
        <v>0</v>
      </c>
      <c r="R1393" s="214">
        <f>Q1393*H1393</f>
        <v>0</v>
      </c>
      <c r="S1393" s="214">
        <v>0</v>
      </c>
      <c r="T1393" s="215">
        <f>S1393*H1393</f>
        <v>0</v>
      </c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  <c r="AR1393" s="216" t="s">
        <v>148</v>
      </c>
      <c r="AT1393" s="216" t="s">
        <v>151</v>
      </c>
      <c r="AU1393" s="216" t="s">
        <v>86</v>
      </c>
      <c r="AY1393" s="18" t="s">
        <v>149</v>
      </c>
      <c r="BE1393" s="217">
        <f>IF(N1393="základní",J1393,0)</f>
        <v>0</v>
      </c>
      <c r="BF1393" s="217">
        <f>IF(N1393="snížená",J1393,0)</f>
        <v>0</v>
      </c>
      <c r="BG1393" s="217">
        <f>IF(N1393="zákl. přenesená",J1393,0)</f>
        <v>0</v>
      </c>
      <c r="BH1393" s="217">
        <f>IF(N1393="sníž. přenesená",J1393,0)</f>
        <v>0</v>
      </c>
      <c r="BI1393" s="217">
        <f>IF(N1393="nulová",J1393,0)</f>
        <v>0</v>
      </c>
      <c r="BJ1393" s="18" t="s">
        <v>148</v>
      </c>
      <c r="BK1393" s="217">
        <f>ROUND(I1393*H1393,2)</f>
        <v>0</v>
      </c>
      <c r="BL1393" s="18" t="s">
        <v>148</v>
      </c>
      <c r="BM1393" s="216" t="s">
        <v>2631</v>
      </c>
    </row>
    <row r="1394" spans="1:47" s="2" customFormat="1" ht="12">
      <c r="A1394" s="39"/>
      <c r="B1394" s="40"/>
      <c r="C1394" s="41"/>
      <c r="D1394" s="218" t="s">
        <v>155</v>
      </c>
      <c r="E1394" s="41"/>
      <c r="F1394" s="219" t="s">
        <v>2630</v>
      </c>
      <c r="G1394" s="41"/>
      <c r="H1394" s="41"/>
      <c r="I1394" s="220"/>
      <c r="J1394" s="41"/>
      <c r="K1394" s="41"/>
      <c r="L1394" s="45"/>
      <c r="M1394" s="221"/>
      <c r="N1394" s="222"/>
      <c r="O1394" s="85"/>
      <c r="P1394" s="85"/>
      <c r="Q1394" s="85"/>
      <c r="R1394" s="85"/>
      <c r="S1394" s="85"/>
      <c r="T1394" s="86"/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T1394" s="18" t="s">
        <v>155</v>
      </c>
      <c r="AU1394" s="18" t="s">
        <v>86</v>
      </c>
    </row>
    <row r="1395" spans="1:65" s="2" customFormat="1" ht="16.5" customHeight="1">
      <c r="A1395" s="39"/>
      <c r="B1395" s="40"/>
      <c r="C1395" s="205" t="s">
        <v>1796</v>
      </c>
      <c r="D1395" s="205" t="s">
        <v>151</v>
      </c>
      <c r="E1395" s="206" t="s">
        <v>2632</v>
      </c>
      <c r="F1395" s="207" t="s">
        <v>2633</v>
      </c>
      <c r="G1395" s="208" t="s">
        <v>232</v>
      </c>
      <c r="H1395" s="209">
        <v>18</v>
      </c>
      <c r="I1395" s="210"/>
      <c r="J1395" s="211">
        <f>ROUND(I1395*H1395,2)</f>
        <v>0</v>
      </c>
      <c r="K1395" s="207" t="s">
        <v>37</v>
      </c>
      <c r="L1395" s="45"/>
      <c r="M1395" s="212" t="s">
        <v>37</v>
      </c>
      <c r="N1395" s="213" t="s">
        <v>50</v>
      </c>
      <c r="O1395" s="85"/>
      <c r="P1395" s="214">
        <f>O1395*H1395</f>
        <v>0</v>
      </c>
      <c r="Q1395" s="214">
        <v>0</v>
      </c>
      <c r="R1395" s="214">
        <f>Q1395*H1395</f>
        <v>0</v>
      </c>
      <c r="S1395" s="214">
        <v>0</v>
      </c>
      <c r="T1395" s="215">
        <f>S1395*H1395</f>
        <v>0</v>
      </c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  <c r="AR1395" s="216" t="s">
        <v>148</v>
      </c>
      <c r="AT1395" s="216" t="s">
        <v>151</v>
      </c>
      <c r="AU1395" s="216" t="s">
        <v>86</v>
      </c>
      <c r="AY1395" s="18" t="s">
        <v>149</v>
      </c>
      <c r="BE1395" s="217">
        <f>IF(N1395="základní",J1395,0)</f>
        <v>0</v>
      </c>
      <c r="BF1395" s="217">
        <f>IF(N1395="snížená",J1395,0)</f>
        <v>0</v>
      </c>
      <c r="BG1395" s="217">
        <f>IF(N1395="zákl. přenesená",J1395,0)</f>
        <v>0</v>
      </c>
      <c r="BH1395" s="217">
        <f>IF(N1395="sníž. přenesená",J1395,0)</f>
        <v>0</v>
      </c>
      <c r="BI1395" s="217">
        <f>IF(N1395="nulová",J1395,0)</f>
        <v>0</v>
      </c>
      <c r="BJ1395" s="18" t="s">
        <v>148</v>
      </c>
      <c r="BK1395" s="217">
        <f>ROUND(I1395*H1395,2)</f>
        <v>0</v>
      </c>
      <c r="BL1395" s="18" t="s">
        <v>148</v>
      </c>
      <c r="BM1395" s="216" t="s">
        <v>2634</v>
      </c>
    </row>
    <row r="1396" spans="1:47" s="2" customFormat="1" ht="12">
      <c r="A1396" s="39"/>
      <c r="B1396" s="40"/>
      <c r="C1396" s="41"/>
      <c r="D1396" s="218" t="s">
        <v>155</v>
      </c>
      <c r="E1396" s="41"/>
      <c r="F1396" s="219" t="s">
        <v>2633</v>
      </c>
      <c r="G1396" s="41"/>
      <c r="H1396" s="41"/>
      <c r="I1396" s="220"/>
      <c r="J1396" s="41"/>
      <c r="K1396" s="41"/>
      <c r="L1396" s="45"/>
      <c r="M1396" s="221"/>
      <c r="N1396" s="222"/>
      <c r="O1396" s="85"/>
      <c r="P1396" s="85"/>
      <c r="Q1396" s="85"/>
      <c r="R1396" s="85"/>
      <c r="S1396" s="85"/>
      <c r="T1396" s="86"/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T1396" s="18" t="s">
        <v>155</v>
      </c>
      <c r="AU1396" s="18" t="s">
        <v>86</v>
      </c>
    </row>
    <row r="1397" spans="1:65" s="2" customFormat="1" ht="16.5" customHeight="1">
      <c r="A1397" s="39"/>
      <c r="B1397" s="40"/>
      <c r="C1397" s="205" t="s">
        <v>2635</v>
      </c>
      <c r="D1397" s="205" t="s">
        <v>151</v>
      </c>
      <c r="E1397" s="206" t="s">
        <v>2636</v>
      </c>
      <c r="F1397" s="207" t="s">
        <v>2637</v>
      </c>
      <c r="G1397" s="208" t="s">
        <v>232</v>
      </c>
      <c r="H1397" s="209">
        <v>8</v>
      </c>
      <c r="I1397" s="210"/>
      <c r="J1397" s="211">
        <f>ROUND(I1397*H1397,2)</f>
        <v>0</v>
      </c>
      <c r="K1397" s="207" t="s">
        <v>37</v>
      </c>
      <c r="L1397" s="45"/>
      <c r="M1397" s="212" t="s">
        <v>37</v>
      </c>
      <c r="N1397" s="213" t="s">
        <v>50</v>
      </c>
      <c r="O1397" s="85"/>
      <c r="P1397" s="214">
        <f>O1397*H1397</f>
        <v>0</v>
      </c>
      <c r="Q1397" s="214">
        <v>0</v>
      </c>
      <c r="R1397" s="214">
        <f>Q1397*H1397</f>
        <v>0</v>
      </c>
      <c r="S1397" s="214">
        <v>0</v>
      </c>
      <c r="T1397" s="215">
        <f>S1397*H1397</f>
        <v>0</v>
      </c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  <c r="AR1397" s="216" t="s">
        <v>148</v>
      </c>
      <c r="AT1397" s="216" t="s">
        <v>151</v>
      </c>
      <c r="AU1397" s="216" t="s">
        <v>86</v>
      </c>
      <c r="AY1397" s="18" t="s">
        <v>149</v>
      </c>
      <c r="BE1397" s="217">
        <f>IF(N1397="základní",J1397,0)</f>
        <v>0</v>
      </c>
      <c r="BF1397" s="217">
        <f>IF(N1397="snížená",J1397,0)</f>
        <v>0</v>
      </c>
      <c r="BG1397" s="217">
        <f>IF(N1397="zákl. přenesená",J1397,0)</f>
        <v>0</v>
      </c>
      <c r="BH1397" s="217">
        <f>IF(N1397="sníž. přenesená",J1397,0)</f>
        <v>0</v>
      </c>
      <c r="BI1397" s="217">
        <f>IF(N1397="nulová",J1397,0)</f>
        <v>0</v>
      </c>
      <c r="BJ1397" s="18" t="s">
        <v>148</v>
      </c>
      <c r="BK1397" s="217">
        <f>ROUND(I1397*H1397,2)</f>
        <v>0</v>
      </c>
      <c r="BL1397" s="18" t="s">
        <v>148</v>
      </c>
      <c r="BM1397" s="216" t="s">
        <v>2638</v>
      </c>
    </row>
    <row r="1398" spans="1:47" s="2" customFormat="1" ht="12">
      <c r="A1398" s="39"/>
      <c r="B1398" s="40"/>
      <c r="C1398" s="41"/>
      <c r="D1398" s="218" t="s">
        <v>155</v>
      </c>
      <c r="E1398" s="41"/>
      <c r="F1398" s="219" t="s">
        <v>2637</v>
      </c>
      <c r="G1398" s="41"/>
      <c r="H1398" s="41"/>
      <c r="I1398" s="220"/>
      <c r="J1398" s="41"/>
      <c r="K1398" s="41"/>
      <c r="L1398" s="45"/>
      <c r="M1398" s="221"/>
      <c r="N1398" s="222"/>
      <c r="O1398" s="85"/>
      <c r="P1398" s="85"/>
      <c r="Q1398" s="85"/>
      <c r="R1398" s="85"/>
      <c r="S1398" s="85"/>
      <c r="T1398" s="86"/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  <c r="AT1398" s="18" t="s">
        <v>155</v>
      </c>
      <c r="AU1398" s="18" t="s">
        <v>86</v>
      </c>
    </row>
    <row r="1399" spans="1:65" s="2" customFormat="1" ht="16.5" customHeight="1">
      <c r="A1399" s="39"/>
      <c r="B1399" s="40"/>
      <c r="C1399" s="205" t="s">
        <v>1800</v>
      </c>
      <c r="D1399" s="205" t="s">
        <v>151</v>
      </c>
      <c r="E1399" s="206" t="s">
        <v>2639</v>
      </c>
      <c r="F1399" s="207" t="s">
        <v>2640</v>
      </c>
      <c r="G1399" s="208" t="s">
        <v>232</v>
      </c>
      <c r="H1399" s="209">
        <v>8</v>
      </c>
      <c r="I1399" s="210"/>
      <c r="J1399" s="211">
        <f>ROUND(I1399*H1399,2)</f>
        <v>0</v>
      </c>
      <c r="K1399" s="207" t="s">
        <v>37</v>
      </c>
      <c r="L1399" s="45"/>
      <c r="M1399" s="212" t="s">
        <v>37</v>
      </c>
      <c r="N1399" s="213" t="s">
        <v>50</v>
      </c>
      <c r="O1399" s="85"/>
      <c r="P1399" s="214">
        <f>O1399*H1399</f>
        <v>0</v>
      </c>
      <c r="Q1399" s="214">
        <v>0</v>
      </c>
      <c r="R1399" s="214">
        <f>Q1399*H1399</f>
        <v>0</v>
      </c>
      <c r="S1399" s="214">
        <v>0</v>
      </c>
      <c r="T1399" s="215">
        <f>S1399*H1399</f>
        <v>0</v>
      </c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  <c r="AR1399" s="216" t="s">
        <v>148</v>
      </c>
      <c r="AT1399" s="216" t="s">
        <v>151</v>
      </c>
      <c r="AU1399" s="216" t="s">
        <v>86</v>
      </c>
      <c r="AY1399" s="18" t="s">
        <v>149</v>
      </c>
      <c r="BE1399" s="217">
        <f>IF(N1399="základní",J1399,0)</f>
        <v>0</v>
      </c>
      <c r="BF1399" s="217">
        <f>IF(N1399="snížená",J1399,0)</f>
        <v>0</v>
      </c>
      <c r="BG1399" s="217">
        <f>IF(N1399="zákl. přenesená",J1399,0)</f>
        <v>0</v>
      </c>
      <c r="BH1399" s="217">
        <f>IF(N1399="sníž. přenesená",J1399,0)</f>
        <v>0</v>
      </c>
      <c r="BI1399" s="217">
        <f>IF(N1399="nulová",J1399,0)</f>
        <v>0</v>
      </c>
      <c r="BJ1399" s="18" t="s">
        <v>148</v>
      </c>
      <c r="BK1399" s="217">
        <f>ROUND(I1399*H1399,2)</f>
        <v>0</v>
      </c>
      <c r="BL1399" s="18" t="s">
        <v>148</v>
      </c>
      <c r="BM1399" s="216" t="s">
        <v>2641</v>
      </c>
    </row>
    <row r="1400" spans="1:47" s="2" customFormat="1" ht="12">
      <c r="A1400" s="39"/>
      <c r="B1400" s="40"/>
      <c r="C1400" s="41"/>
      <c r="D1400" s="218" t="s">
        <v>155</v>
      </c>
      <c r="E1400" s="41"/>
      <c r="F1400" s="219" t="s">
        <v>2640</v>
      </c>
      <c r="G1400" s="41"/>
      <c r="H1400" s="41"/>
      <c r="I1400" s="220"/>
      <c r="J1400" s="41"/>
      <c r="K1400" s="41"/>
      <c r="L1400" s="45"/>
      <c r="M1400" s="221"/>
      <c r="N1400" s="222"/>
      <c r="O1400" s="85"/>
      <c r="P1400" s="85"/>
      <c r="Q1400" s="85"/>
      <c r="R1400" s="85"/>
      <c r="S1400" s="85"/>
      <c r="T1400" s="86"/>
      <c r="U1400" s="39"/>
      <c r="V1400" s="39"/>
      <c r="W1400" s="39"/>
      <c r="X1400" s="39"/>
      <c r="Y1400" s="39"/>
      <c r="Z1400" s="39"/>
      <c r="AA1400" s="39"/>
      <c r="AB1400" s="39"/>
      <c r="AC1400" s="39"/>
      <c r="AD1400" s="39"/>
      <c r="AE1400" s="39"/>
      <c r="AT1400" s="18" t="s">
        <v>155</v>
      </c>
      <c r="AU1400" s="18" t="s">
        <v>86</v>
      </c>
    </row>
    <row r="1401" spans="1:65" s="2" customFormat="1" ht="16.5" customHeight="1">
      <c r="A1401" s="39"/>
      <c r="B1401" s="40"/>
      <c r="C1401" s="205" t="s">
        <v>2642</v>
      </c>
      <c r="D1401" s="205" t="s">
        <v>151</v>
      </c>
      <c r="E1401" s="206" t="s">
        <v>2643</v>
      </c>
      <c r="F1401" s="207" t="s">
        <v>2610</v>
      </c>
      <c r="G1401" s="208" t="s">
        <v>232</v>
      </c>
      <c r="H1401" s="209">
        <v>8</v>
      </c>
      <c r="I1401" s="210"/>
      <c r="J1401" s="211">
        <f>ROUND(I1401*H1401,2)</f>
        <v>0</v>
      </c>
      <c r="K1401" s="207" t="s">
        <v>37</v>
      </c>
      <c r="L1401" s="45"/>
      <c r="M1401" s="212" t="s">
        <v>37</v>
      </c>
      <c r="N1401" s="213" t="s">
        <v>50</v>
      </c>
      <c r="O1401" s="85"/>
      <c r="P1401" s="214">
        <f>O1401*H1401</f>
        <v>0</v>
      </c>
      <c r="Q1401" s="214">
        <v>0</v>
      </c>
      <c r="R1401" s="214">
        <f>Q1401*H1401</f>
        <v>0</v>
      </c>
      <c r="S1401" s="214">
        <v>0</v>
      </c>
      <c r="T1401" s="215">
        <f>S1401*H1401</f>
        <v>0</v>
      </c>
      <c r="U1401" s="39"/>
      <c r="V1401" s="39"/>
      <c r="W1401" s="39"/>
      <c r="X1401" s="39"/>
      <c r="Y1401" s="39"/>
      <c r="Z1401" s="39"/>
      <c r="AA1401" s="39"/>
      <c r="AB1401" s="39"/>
      <c r="AC1401" s="39"/>
      <c r="AD1401" s="39"/>
      <c r="AE1401" s="39"/>
      <c r="AR1401" s="216" t="s">
        <v>148</v>
      </c>
      <c r="AT1401" s="216" t="s">
        <v>151</v>
      </c>
      <c r="AU1401" s="216" t="s">
        <v>86</v>
      </c>
      <c r="AY1401" s="18" t="s">
        <v>149</v>
      </c>
      <c r="BE1401" s="217">
        <f>IF(N1401="základní",J1401,0)</f>
        <v>0</v>
      </c>
      <c r="BF1401" s="217">
        <f>IF(N1401="snížená",J1401,0)</f>
        <v>0</v>
      </c>
      <c r="BG1401" s="217">
        <f>IF(N1401="zákl. přenesená",J1401,0)</f>
        <v>0</v>
      </c>
      <c r="BH1401" s="217">
        <f>IF(N1401="sníž. přenesená",J1401,0)</f>
        <v>0</v>
      </c>
      <c r="BI1401" s="217">
        <f>IF(N1401="nulová",J1401,0)</f>
        <v>0</v>
      </c>
      <c r="BJ1401" s="18" t="s">
        <v>148</v>
      </c>
      <c r="BK1401" s="217">
        <f>ROUND(I1401*H1401,2)</f>
        <v>0</v>
      </c>
      <c r="BL1401" s="18" t="s">
        <v>148</v>
      </c>
      <c r="BM1401" s="216" t="s">
        <v>2644</v>
      </c>
    </row>
    <row r="1402" spans="1:47" s="2" customFormat="1" ht="12">
      <c r="A1402" s="39"/>
      <c r="B1402" s="40"/>
      <c r="C1402" s="41"/>
      <c r="D1402" s="218" t="s">
        <v>155</v>
      </c>
      <c r="E1402" s="41"/>
      <c r="F1402" s="219" t="s">
        <v>2610</v>
      </c>
      <c r="G1402" s="41"/>
      <c r="H1402" s="41"/>
      <c r="I1402" s="220"/>
      <c r="J1402" s="41"/>
      <c r="K1402" s="41"/>
      <c r="L1402" s="45"/>
      <c r="M1402" s="221"/>
      <c r="N1402" s="222"/>
      <c r="O1402" s="85"/>
      <c r="P1402" s="85"/>
      <c r="Q1402" s="85"/>
      <c r="R1402" s="85"/>
      <c r="S1402" s="85"/>
      <c r="T1402" s="86"/>
      <c r="U1402" s="39"/>
      <c r="V1402" s="39"/>
      <c r="W1402" s="39"/>
      <c r="X1402" s="39"/>
      <c r="Y1402" s="39"/>
      <c r="Z1402" s="39"/>
      <c r="AA1402" s="39"/>
      <c r="AB1402" s="39"/>
      <c r="AC1402" s="39"/>
      <c r="AD1402" s="39"/>
      <c r="AE1402" s="39"/>
      <c r="AT1402" s="18" t="s">
        <v>155</v>
      </c>
      <c r="AU1402" s="18" t="s">
        <v>86</v>
      </c>
    </row>
    <row r="1403" spans="1:65" s="2" customFormat="1" ht="16.5" customHeight="1">
      <c r="A1403" s="39"/>
      <c r="B1403" s="40"/>
      <c r="C1403" s="205" t="s">
        <v>1803</v>
      </c>
      <c r="D1403" s="205" t="s">
        <v>151</v>
      </c>
      <c r="E1403" s="206" t="s">
        <v>2645</v>
      </c>
      <c r="F1403" s="207" t="s">
        <v>2646</v>
      </c>
      <c r="G1403" s="208" t="s">
        <v>232</v>
      </c>
      <c r="H1403" s="209">
        <v>8</v>
      </c>
      <c r="I1403" s="210"/>
      <c r="J1403" s="211">
        <f>ROUND(I1403*H1403,2)</f>
        <v>0</v>
      </c>
      <c r="K1403" s="207" t="s">
        <v>37</v>
      </c>
      <c r="L1403" s="45"/>
      <c r="M1403" s="212" t="s">
        <v>37</v>
      </c>
      <c r="N1403" s="213" t="s">
        <v>50</v>
      </c>
      <c r="O1403" s="85"/>
      <c r="P1403" s="214">
        <f>O1403*H1403</f>
        <v>0</v>
      </c>
      <c r="Q1403" s="214">
        <v>0</v>
      </c>
      <c r="R1403" s="214">
        <f>Q1403*H1403</f>
        <v>0</v>
      </c>
      <c r="S1403" s="214">
        <v>0</v>
      </c>
      <c r="T1403" s="215">
        <f>S1403*H1403</f>
        <v>0</v>
      </c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R1403" s="216" t="s">
        <v>148</v>
      </c>
      <c r="AT1403" s="216" t="s">
        <v>151</v>
      </c>
      <c r="AU1403" s="216" t="s">
        <v>86</v>
      </c>
      <c r="AY1403" s="18" t="s">
        <v>149</v>
      </c>
      <c r="BE1403" s="217">
        <f>IF(N1403="základní",J1403,0)</f>
        <v>0</v>
      </c>
      <c r="BF1403" s="217">
        <f>IF(N1403="snížená",J1403,0)</f>
        <v>0</v>
      </c>
      <c r="BG1403" s="217">
        <f>IF(N1403="zákl. přenesená",J1403,0)</f>
        <v>0</v>
      </c>
      <c r="BH1403" s="217">
        <f>IF(N1403="sníž. přenesená",J1403,0)</f>
        <v>0</v>
      </c>
      <c r="BI1403" s="217">
        <f>IF(N1403="nulová",J1403,0)</f>
        <v>0</v>
      </c>
      <c r="BJ1403" s="18" t="s">
        <v>148</v>
      </c>
      <c r="BK1403" s="217">
        <f>ROUND(I1403*H1403,2)</f>
        <v>0</v>
      </c>
      <c r="BL1403" s="18" t="s">
        <v>148</v>
      </c>
      <c r="BM1403" s="216" t="s">
        <v>2647</v>
      </c>
    </row>
    <row r="1404" spans="1:47" s="2" customFormat="1" ht="12">
      <c r="A1404" s="39"/>
      <c r="B1404" s="40"/>
      <c r="C1404" s="41"/>
      <c r="D1404" s="218" t="s">
        <v>155</v>
      </c>
      <c r="E1404" s="41"/>
      <c r="F1404" s="219" t="s">
        <v>2646</v>
      </c>
      <c r="G1404" s="41"/>
      <c r="H1404" s="41"/>
      <c r="I1404" s="220"/>
      <c r="J1404" s="41"/>
      <c r="K1404" s="41"/>
      <c r="L1404" s="45"/>
      <c r="M1404" s="221"/>
      <c r="N1404" s="222"/>
      <c r="O1404" s="85"/>
      <c r="P1404" s="85"/>
      <c r="Q1404" s="85"/>
      <c r="R1404" s="85"/>
      <c r="S1404" s="85"/>
      <c r="T1404" s="86"/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  <c r="AT1404" s="18" t="s">
        <v>155</v>
      </c>
      <c r="AU1404" s="18" t="s">
        <v>86</v>
      </c>
    </row>
    <row r="1405" spans="1:65" s="2" customFormat="1" ht="16.5" customHeight="1">
      <c r="A1405" s="39"/>
      <c r="B1405" s="40"/>
      <c r="C1405" s="205" t="s">
        <v>2648</v>
      </c>
      <c r="D1405" s="205" t="s">
        <v>151</v>
      </c>
      <c r="E1405" s="206" t="s">
        <v>2649</v>
      </c>
      <c r="F1405" s="207" t="s">
        <v>2650</v>
      </c>
      <c r="G1405" s="208" t="s">
        <v>232</v>
      </c>
      <c r="H1405" s="209">
        <v>8</v>
      </c>
      <c r="I1405" s="210"/>
      <c r="J1405" s="211">
        <f>ROUND(I1405*H1405,2)</f>
        <v>0</v>
      </c>
      <c r="K1405" s="207" t="s">
        <v>37</v>
      </c>
      <c r="L1405" s="45"/>
      <c r="M1405" s="212" t="s">
        <v>37</v>
      </c>
      <c r="N1405" s="213" t="s">
        <v>50</v>
      </c>
      <c r="O1405" s="85"/>
      <c r="P1405" s="214">
        <f>O1405*H1405</f>
        <v>0</v>
      </c>
      <c r="Q1405" s="214">
        <v>0</v>
      </c>
      <c r="R1405" s="214">
        <f>Q1405*H1405</f>
        <v>0</v>
      </c>
      <c r="S1405" s="214">
        <v>0</v>
      </c>
      <c r="T1405" s="215">
        <f>S1405*H1405</f>
        <v>0</v>
      </c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  <c r="AR1405" s="216" t="s">
        <v>148</v>
      </c>
      <c r="AT1405" s="216" t="s">
        <v>151</v>
      </c>
      <c r="AU1405" s="216" t="s">
        <v>86</v>
      </c>
      <c r="AY1405" s="18" t="s">
        <v>149</v>
      </c>
      <c r="BE1405" s="217">
        <f>IF(N1405="základní",J1405,0)</f>
        <v>0</v>
      </c>
      <c r="BF1405" s="217">
        <f>IF(N1405="snížená",J1405,0)</f>
        <v>0</v>
      </c>
      <c r="BG1405" s="217">
        <f>IF(N1405="zákl. přenesená",J1405,0)</f>
        <v>0</v>
      </c>
      <c r="BH1405" s="217">
        <f>IF(N1405="sníž. přenesená",J1405,0)</f>
        <v>0</v>
      </c>
      <c r="BI1405" s="217">
        <f>IF(N1405="nulová",J1405,0)</f>
        <v>0</v>
      </c>
      <c r="BJ1405" s="18" t="s">
        <v>148</v>
      </c>
      <c r="BK1405" s="217">
        <f>ROUND(I1405*H1405,2)</f>
        <v>0</v>
      </c>
      <c r="BL1405" s="18" t="s">
        <v>148</v>
      </c>
      <c r="BM1405" s="216" t="s">
        <v>2651</v>
      </c>
    </row>
    <row r="1406" spans="1:47" s="2" customFormat="1" ht="12">
      <c r="A1406" s="39"/>
      <c r="B1406" s="40"/>
      <c r="C1406" s="41"/>
      <c r="D1406" s="218" t="s">
        <v>155</v>
      </c>
      <c r="E1406" s="41"/>
      <c r="F1406" s="219" t="s">
        <v>2650</v>
      </c>
      <c r="G1406" s="41"/>
      <c r="H1406" s="41"/>
      <c r="I1406" s="220"/>
      <c r="J1406" s="41"/>
      <c r="K1406" s="41"/>
      <c r="L1406" s="45"/>
      <c r="M1406" s="221"/>
      <c r="N1406" s="222"/>
      <c r="O1406" s="85"/>
      <c r="P1406" s="85"/>
      <c r="Q1406" s="85"/>
      <c r="R1406" s="85"/>
      <c r="S1406" s="85"/>
      <c r="T1406" s="86"/>
      <c r="U1406" s="39"/>
      <c r="V1406" s="39"/>
      <c r="W1406" s="39"/>
      <c r="X1406" s="39"/>
      <c r="Y1406" s="39"/>
      <c r="Z1406" s="39"/>
      <c r="AA1406" s="39"/>
      <c r="AB1406" s="39"/>
      <c r="AC1406" s="39"/>
      <c r="AD1406" s="39"/>
      <c r="AE1406" s="39"/>
      <c r="AT1406" s="18" t="s">
        <v>155</v>
      </c>
      <c r="AU1406" s="18" t="s">
        <v>86</v>
      </c>
    </row>
    <row r="1407" spans="1:65" s="2" customFormat="1" ht="16.5" customHeight="1">
      <c r="A1407" s="39"/>
      <c r="B1407" s="40"/>
      <c r="C1407" s="205" t="s">
        <v>1807</v>
      </c>
      <c r="D1407" s="205" t="s">
        <v>151</v>
      </c>
      <c r="E1407" s="206" t="s">
        <v>2652</v>
      </c>
      <c r="F1407" s="207" t="s">
        <v>2653</v>
      </c>
      <c r="G1407" s="208" t="s">
        <v>232</v>
      </c>
      <c r="H1407" s="209">
        <v>5</v>
      </c>
      <c r="I1407" s="210"/>
      <c r="J1407" s="211">
        <f>ROUND(I1407*H1407,2)</f>
        <v>0</v>
      </c>
      <c r="K1407" s="207" t="s">
        <v>37</v>
      </c>
      <c r="L1407" s="45"/>
      <c r="M1407" s="212" t="s">
        <v>37</v>
      </c>
      <c r="N1407" s="213" t="s">
        <v>50</v>
      </c>
      <c r="O1407" s="85"/>
      <c r="P1407" s="214">
        <f>O1407*H1407</f>
        <v>0</v>
      </c>
      <c r="Q1407" s="214">
        <v>0</v>
      </c>
      <c r="R1407" s="214">
        <f>Q1407*H1407</f>
        <v>0</v>
      </c>
      <c r="S1407" s="214">
        <v>0</v>
      </c>
      <c r="T1407" s="215">
        <f>S1407*H1407</f>
        <v>0</v>
      </c>
      <c r="U1407" s="39"/>
      <c r="V1407" s="39"/>
      <c r="W1407" s="39"/>
      <c r="X1407" s="39"/>
      <c r="Y1407" s="39"/>
      <c r="Z1407" s="39"/>
      <c r="AA1407" s="39"/>
      <c r="AB1407" s="39"/>
      <c r="AC1407" s="39"/>
      <c r="AD1407" s="39"/>
      <c r="AE1407" s="39"/>
      <c r="AR1407" s="216" t="s">
        <v>148</v>
      </c>
      <c r="AT1407" s="216" t="s">
        <v>151</v>
      </c>
      <c r="AU1407" s="216" t="s">
        <v>86</v>
      </c>
      <c r="AY1407" s="18" t="s">
        <v>149</v>
      </c>
      <c r="BE1407" s="217">
        <f>IF(N1407="základní",J1407,0)</f>
        <v>0</v>
      </c>
      <c r="BF1407" s="217">
        <f>IF(N1407="snížená",J1407,0)</f>
        <v>0</v>
      </c>
      <c r="BG1407" s="217">
        <f>IF(N1407="zákl. přenesená",J1407,0)</f>
        <v>0</v>
      </c>
      <c r="BH1407" s="217">
        <f>IF(N1407="sníž. přenesená",J1407,0)</f>
        <v>0</v>
      </c>
      <c r="BI1407" s="217">
        <f>IF(N1407="nulová",J1407,0)</f>
        <v>0</v>
      </c>
      <c r="BJ1407" s="18" t="s">
        <v>148</v>
      </c>
      <c r="BK1407" s="217">
        <f>ROUND(I1407*H1407,2)</f>
        <v>0</v>
      </c>
      <c r="BL1407" s="18" t="s">
        <v>148</v>
      </c>
      <c r="BM1407" s="216" t="s">
        <v>2654</v>
      </c>
    </row>
    <row r="1408" spans="1:47" s="2" customFormat="1" ht="12">
      <c r="A1408" s="39"/>
      <c r="B1408" s="40"/>
      <c r="C1408" s="41"/>
      <c r="D1408" s="218" t="s">
        <v>155</v>
      </c>
      <c r="E1408" s="41"/>
      <c r="F1408" s="219" t="s">
        <v>2653</v>
      </c>
      <c r="G1408" s="41"/>
      <c r="H1408" s="41"/>
      <c r="I1408" s="220"/>
      <c r="J1408" s="41"/>
      <c r="K1408" s="41"/>
      <c r="L1408" s="45"/>
      <c r="M1408" s="221"/>
      <c r="N1408" s="222"/>
      <c r="O1408" s="85"/>
      <c r="P1408" s="85"/>
      <c r="Q1408" s="85"/>
      <c r="R1408" s="85"/>
      <c r="S1408" s="85"/>
      <c r="T1408" s="86"/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  <c r="AT1408" s="18" t="s">
        <v>155</v>
      </c>
      <c r="AU1408" s="18" t="s">
        <v>86</v>
      </c>
    </row>
    <row r="1409" spans="1:65" s="2" customFormat="1" ht="16.5" customHeight="1">
      <c r="A1409" s="39"/>
      <c r="B1409" s="40"/>
      <c r="C1409" s="205" t="s">
        <v>2655</v>
      </c>
      <c r="D1409" s="205" t="s">
        <v>151</v>
      </c>
      <c r="E1409" s="206" t="s">
        <v>2656</v>
      </c>
      <c r="F1409" s="207" t="s">
        <v>2657</v>
      </c>
      <c r="G1409" s="208" t="s">
        <v>154</v>
      </c>
      <c r="H1409" s="209">
        <v>1</v>
      </c>
      <c r="I1409" s="210"/>
      <c r="J1409" s="211">
        <f>ROUND(I1409*H1409,2)</f>
        <v>0</v>
      </c>
      <c r="K1409" s="207" t="s">
        <v>37</v>
      </c>
      <c r="L1409" s="45"/>
      <c r="M1409" s="212" t="s">
        <v>37</v>
      </c>
      <c r="N1409" s="213" t="s">
        <v>50</v>
      </c>
      <c r="O1409" s="85"/>
      <c r="P1409" s="214">
        <f>O1409*H1409</f>
        <v>0</v>
      </c>
      <c r="Q1409" s="214">
        <v>0</v>
      </c>
      <c r="R1409" s="214">
        <f>Q1409*H1409</f>
        <v>0</v>
      </c>
      <c r="S1409" s="214">
        <v>0</v>
      </c>
      <c r="T1409" s="215">
        <f>S1409*H1409</f>
        <v>0</v>
      </c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R1409" s="216" t="s">
        <v>148</v>
      </c>
      <c r="AT1409" s="216" t="s">
        <v>151</v>
      </c>
      <c r="AU1409" s="216" t="s">
        <v>86</v>
      </c>
      <c r="AY1409" s="18" t="s">
        <v>149</v>
      </c>
      <c r="BE1409" s="217">
        <f>IF(N1409="základní",J1409,0)</f>
        <v>0</v>
      </c>
      <c r="BF1409" s="217">
        <f>IF(N1409="snížená",J1409,0)</f>
        <v>0</v>
      </c>
      <c r="BG1409" s="217">
        <f>IF(N1409="zákl. přenesená",J1409,0)</f>
        <v>0</v>
      </c>
      <c r="BH1409" s="217">
        <f>IF(N1409="sníž. přenesená",J1409,0)</f>
        <v>0</v>
      </c>
      <c r="BI1409" s="217">
        <f>IF(N1409="nulová",J1409,0)</f>
        <v>0</v>
      </c>
      <c r="BJ1409" s="18" t="s">
        <v>148</v>
      </c>
      <c r="BK1409" s="217">
        <f>ROUND(I1409*H1409,2)</f>
        <v>0</v>
      </c>
      <c r="BL1409" s="18" t="s">
        <v>148</v>
      </c>
      <c r="BM1409" s="216" t="s">
        <v>2658</v>
      </c>
    </row>
    <row r="1410" spans="1:47" s="2" customFormat="1" ht="12">
      <c r="A1410" s="39"/>
      <c r="B1410" s="40"/>
      <c r="C1410" s="41"/>
      <c r="D1410" s="218" t="s">
        <v>155</v>
      </c>
      <c r="E1410" s="41"/>
      <c r="F1410" s="219" t="s">
        <v>2657</v>
      </c>
      <c r="G1410" s="41"/>
      <c r="H1410" s="41"/>
      <c r="I1410" s="220"/>
      <c r="J1410" s="41"/>
      <c r="K1410" s="41"/>
      <c r="L1410" s="45"/>
      <c r="M1410" s="221"/>
      <c r="N1410" s="222"/>
      <c r="O1410" s="85"/>
      <c r="P1410" s="85"/>
      <c r="Q1410" s="85"/>
      <c r="R1410" s="85"/>
      <c r="S1410" s="85"/>
      <c r="T1410" s="86"/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39"/>
      <c r="AE1410" s="39"/>
      <c r="AT1410" s="18" t="s">
        <v>155</v>
      </c>
      <c r="AU1410" s="18" t="s">
        <v>86</v>
      </c>
    </row>
    <row r="1411" spans="1:65" s="2" customFormat="1" ht="16.5" customHeight="1">
      <c r="A1411" s="39"/>
      <c r="B1411" s="40"/>
      <c r="C1411" s="205" t="s">
        <v>1810</v>
      </c>
      <c r="D1411" s="205" t="s">
        <v>151</v>
      </c>
      <c r="E1411" s="206" t="s">
        <v>2659</v>
      </c>
      <c r="F1411" s="207" t="s">
        <v>2541</v>
      </c>
      <c r="G1411" s="208" t="s">
        <v>320</v>
      </c>
      <c r="H1411" s="209">
        <v>1</v>
      </c>
      <c r="I1411" s="210"/>
      <c r="J1411" s="211">
        <f>ROUND(I1411*H1411,2)</f>
        <v>0</v>
      </c>
      <c r="K1411" s="207" t="s">
        <v>37</v>
      </c>
      <c r="L1411" s="45"/>
      <c r="M1411" s="212" t="s">
        <v>37</v>
      </c>
      <c r="N1411" s="213" t="s">
        <v>50</v>
      </c>
      <c r="O1411" s="85"/>
      <c r="P1411" s="214">
        <f>O1411*H1411</f>
        <v>0</v>
      </c>
      <c r="Q1411" s="214">
        <v>0</v>
      </c>
      <c r="R1411" s="214">
        <f>Q1411*H1411</f>
        <v>0</v>
      </c>
      <c r="S1411" s="214">
        <v>0</v>
      </c>
      <c r="T1411" s="215">
        <f>S1411*H1411</f>
        <v>0</v>
      </c>
      <c r="U1411" s="39"/>
      <c r="V1411" s="39"/>
      <c r="W1411" s="39"/>
      <c r="X1411" s="39"/>
      <c r="Y1411" s="39"/>
      <c r="Z1411" s="39"/>
      <c r="AA1411" s="39"/>
      <c r="AB1411" s="39"/>
      <c r="AC1411" s="39"/>
      <c r="AD1411" s="39"/>
      <c r="AE1411" s="39"/>
      <c r="AR1411" s="216" t="s">
        <v>148</v>
      </c>
      <c r="AT1411" s="216" t="s">
        <v>151</v>
      </c>
      <c r="AU1411" s="216" t="s">
        <v>86</v>
      </c>
      <c r="AY1411" s="18" t="s">
        <v>149</v>
      </c>
      <c r="BE1411" s="217">
        <f>IF(N1411="základní",J1411,0)</f>
        <v>0</v>
      </c>
      <c r="BF1411" s="217">
        <f>IF(N1411="snížená",J1411,0)</f>
        <v>0</v>
      </c>
      <c r="BG1411" s="217">
        <f>IF(N1411="zákl. přenesená",J1411,0)</f>
        <v>0</v>
      </c>
      <c r="BH1411" s="217">
        <f>IF(N1411="sníž. přenesená",J1411,0)</f>
        <v>0</v>
      </c>
      <c r="BI1411" s="217">
        <f>IF(N1411="nulová",J1411,0)</f>
        <v>0</v>
      </c>
      <c r="BJ1411" s="18" t="s">
        <v>148</v>
      </c>
      <c r="BK1411" s="217">
        <f>ROUND(I1411*H1411,2)</f>
        <v>0</v>
      </c>
      <c r="BL1411" s="18" t="s">
        <v>148</v>
      </c>
      <c r="BM1411" s="216" t="s">
        <v>2660</v>
      </c>
    </row>
    <row r="1412" spans="1:47" s="2" customFormat="1" ht="12">
      <c r="A1412" s="39"/>
      <c r="B1412" s="40"/>
      <c r="C1412" s="41"/>
      <c r="D1412" s="218" t="s">
        <v>155</v>
      </c>
      <c r="E1412" s="41"/>
      <c r="F1412" s="219" t="s">
        <v>2541</v>
      </c>
      <c r="G1412" s="41"/>
      <c r="H1412" s="41"/>
      <c r="I1412" s="220"/>
      <c r="J1412" s="41"/>
      <c r="K1412" s="41"/>
      <c r="L1412" s="45"/>
      <c r="M1412" s="221"/>
      <c r="N1412" s="222"/>
      <c r="O1412" s="85"/>
      <c r="P1412" s="85"/>
      <c r="Q1412" s="85"/>
      <c r="R1412" s="85"/>
      <c r="S1412" s="85"/>
      <c r="T1412" s="86"/>
      <c r="U1412" s="39"/>
      <c r="V1412" s="39"/>
      <c r="W1412" s="39"/>
      <c r="X1412" s="39"/>
      <c r="Y1412" s="39"/>
      <c r="Z1412" s="39"/>
      <c r="AA1412" s="39"/>
      <c r="AB1412" s="39"/>
      <c r="AC1412" s="39"/>
      <c r="AD1412" s="39"/>
      <c r="AE1412" s="39"/>
      <c r="AT1412" s="18" t="s">
        <v>155</v>
      </c>
      <c r="AU1412" s="18" t="s">
        <v>86</v>
      </c>
    </row>
    <row r="1413" spans="1:63" s="12" customFormat="1" ht="22.8" customHeight="1">
      <c r="A1413" s="12"/>
      <c r="B1413" s="189"/>
      <c r="C1413" s="190"/>
      <c r="D1413" s="191" t="s">
        <v>76</v>
      </c>
      <c r="E1413" s="203" t="s">
        <v>2661</v>
      </c>
      <c r="F1413" s="203" t="s">
        <v>2662</v>
      </c>
      <c r="G1413" s="190"/>
      <c r="H1413" s="190"/>
      <c r="I1413" s="193"/>
      <c r="J1413" s="204">
        <f>BK1413</f>
        <v>0</v>
      </c>
      <c r="K1413" s="190"/>
      <c r="L1413" s="195"/>
      <c r="M1413" s="196"/>
      <c r="N1413" s="197"/>
      <c r="O1413" s="197"/>
      <c r="P1413" s="198">
        <f>SUM(P1414:P1421)</f>
        <v>0</v>
      </c>
      <c r="Q1413" s="197"/>
      <c r="R1413" s="198">
        <f>SUM(R1414:R1421)</f>
        <v>0</v>
      </c>
      <c r="S1413" s="197"/>
      <c r="T1413" s="199">
        <f>SUM(T1414:T1421)</f>
        <v>0</v>
      </c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R1413" s="200" t="s">
        <v>86</v>
      </c>
      <c r="AT1413" s="201" t="s">
        <v>76</v>
      </c>
      <c r="AU1413" s="201" t="s">
        <v>21</v>
      </c>
      <c r="AY1413" s="200" t="s">
        <v>149</v>
      </c>
      <c r="BK1413" s="202">
        <f>SUM(BK1414:BK1421)</f>
        <v>0</v>
      </c>
    </row>
    <row r="1414" spans="1:65" s="2" customFormat="1" ht="16.5" customHeight="1">
      <c r="A1414" s="39"/>
      <c r="B1414" s="40"/>
      <c r="C1414" s="205" t="s">
        <v>2663</v>
      </c>
      <c r="D1414" s="205" t="s">
        <v>151</v>
      </c>
      <c r="E1414" s="206" t="s">
        <v>2664</v>
      </c>
      <c r="F1414" s="207" t="s">
        <v>2665</v>
      </c>
      <c r="G1414" s="208" t="s">
        <v>320</v>
      </c>
      <c r="H1414" s="209">
        <v>1</v>
      </c>
      <c r="I1414" s="210"/>
      <c r="J1414" s="211">
        <f>ROUND(I1414*H1414,2)</f>
        <v>0</v>
      </c>
      <c r="K1414" s="207" t="s">
        <v>37</v>
      </c>
      <c r="L1414" s="45"/>
      <c r="M1414" s="212" t="s">
        <v>37</v>
      </c>
      <c r="N1414" s="213" t="s">
        <v>50</v>
      </c>
      <c r="O1414" s="85"/>
      <c r="P1414" s="214">
        <f>O1414*H1414</f>
        <v>0</v>
      </c>
      <c r="Q1414" s="214">
        <v>0</v>
      </c>
      <c r="R1414" s="214">
        <f>Q1414*H1414</f>
        <v>0</v>
      </c>
      <c r="S1414" s="214">
        <v>0</v>
      </c>
      <c r="T1414" s="215">
        <f>S1414*H1414</f>
        <v>0</v>
      </c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  <c r="AR1414" s="216" t="s">
        <v>239</v>
      </c>
      <c r="AT1414" s="216" t="s">
        <v>151</v>
      </c>
      <c r="AU1414" s="216" t="s">
        <v>86</v>
      </c>
      <c r="AY1414" s="18" t="s">
        <v>149</v>
      </c>
      <c r="BE1414" s="217">
        <f>IF(N1414="základní",J1414,0)</f>
        <v>0</v>
      </c>
      <c r="BF1414" s="217">
        <f>IF(N1414="snížená",J1414,0)</f>
        <v>0</v>
      </c>
      <c r="BG1414" s="217">
        <f>IF(N1414="zákl. přenesená",J1414,0)</f>
        <v>0</v>
      </c>
      <c r="BH1414" s="217">
        <f>IF(N1414="sníž. přenesená",J1414,0)</f>
        <v>0</v>
      </c>
      <c r="BI1414" s="217">
        <f>IF(N1414="nulová",J1414,0)</f>
        <v>0</v>
      </c>
      <c r="BJ1414" s="18" t="s">
        <v>148</v>
      </c>
      <c r="BK1414" s="217">
        <f>ROUND(I1414*H1414,2)</f>
        <v>0</v>
      </c>
      <c r="BL1414" s="18" t="s">
        <v>239</v>
      </c>
      <c r="BM1414" s="216" t="s">
        <v>2666</v>
      </c>
    </row>
    <row r="1415" spans="1:47" s="2" customFormat="1" ht="12">
      <c r="A1415" s="39"/>
      <c r="B1415" s="40"/>
      <c r="C1415" s="41"/>
      <c r="D1415" s="218" t="s">
        <v>155</v>
      </c>
      <c r="E1415" s="41"/>
      <c r="F1415" s="219" t="s">
        <v>2665</v>
      </c>
      <c r="G1415" s="41"/>
      <c r="H1415" s="41"/>
      <c r="I1415" s="220"/>
      <c r="J1415" s="41"/>
      <c r="K1415" s="41"/>
      <c r="L1415" s="45"/>
      <c r="M1415" s="221"/>
      <c r="N1415" s="222"/>
      <c r="O1415" s="85"/>
      <c r="P1415" s="85"/>
      <c r="Q1415" s="85"/>
      <c r="R1415" s="85"/>
      <c r="S1415" s="85"/>
      <c r="T1415" s="86"/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39"/>
      <c r="AE1415" s="39"/>
      <c r="AT1415" s="18" t="s">
        <v>155</v>
      </c>
      <c r="AU1415" s="18" t="s">
        <v>86</v>
      </c>
    </row>
    <row r="1416" spans="1:65" s="2" customFormat="1" ht="16.5" customHeight="1">
      <c r="A1416" s="39"/>
      <c r="B1416" s="40"/>
      <c r="C1416" s="205" t="s">
        <v>1813</v>
      </c>
      <c r="D1416" s="205" t="s">
        <v>151</v>
      </c>
      <c r="E1416" s="206" t="s">
        <v>2667</v>
      </c>
      <c r="F1416" s="207" t="s">
        <v>2668</v>
      </c>
      <c r="G1416" s="208" t="s">
        <v>320</v>
      </c>
      <c r="H1416" s="209">
        <v>1</v>
      </c>
      <c r="I1416" s="210"/>
      <c r="J1416" s="211">
        <f>ROUND(I1416*H1416,2)</f>
        <v>0</v>
      </c>
      <c r="K1416" s="207" t="s">
        <v>37</v>
      </c>
      <c r="L1416" s="45"/>
      <c r="M1416" s="212" t="s">
        <v>37</v>
      </c>
      <c r="N1416" s="213" t="s">
        <v>50</v>
      </c>
      <c r="O1416" s="85"/>
      <c r="P1416" s="214">
        <f>O1416*H1416</f>
        <v>0</v>
      </c>
      <c r="Q1416" s="214">
        <v>0</v>
      </c>
      <c r="R1416" s="214">
        <f>Q1416*H1416</f>
        <v>0</v>
      </c>
      <c r="S1416" s="214">
        <v>0</v>
      </c>
      <c r="T1416" s="215">
        <f>S1416*H1416</f>
        <v>0</v>
      </c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R1416" s="216" t="s">
        <v>239</v>
      </c>
      <c r="AT1416" s="216" t="s">
        <v>151</v>
      </c>
      <c r="AU1416" s="216" t="s">
        <v>86</v>
      </c>
      <c r="AY1416" s="18" t="s">
        <v>149</v>
      </c>
      <c r="BE1416" s="217">
        <f>IF(N1416="základní",J1416,0)</f>
        <v>0</v>
      </c>
      <c r="BF1416" s="217">
        <f>IF(N1416="snížená",J1416,0)</f>
        <v>0</v>
      </c>
      <c r="BG1416" s="217">
        <f>IF(N1416="zákl. přenesená",J1416,0)</f>
        <v>0</v>
      </c>
      <c r="BH1416" s="217">
        <f>IF(N1416="sníž. přenesená",J1416,0)</f>
        <v>0</v>
      </c>
      <c r="BI1416" s="217">
        <f>IF(N1416="nulová",J1416,0)</f>
        <v>0</v>
      </c>
      <c r="BJ1416" s="18" t="s">
        <v>148</v>
      </c>
      <c r="BK1416" s="217">
        <f>ROUND(I1416*H1416,2)</f>
        <v>0</v>
      </c>
      <c r="BL1416" s="18" t="s">
        <v>239</v>
      </c>
      <c r="BM1416" s="216" t="s">
        <v>2669</v>
      </c>
    </row>
    <row r="1417" spans="1:47" s="2" customFormat="1" ht="12">
      <c r="A1417" s="39"/>
      <c r="B1417" s="40"/>
      <c r="C1417" s="41"/>
      <c r="D1417" s="218" t="s">
        <v>155</v>
      </c>
      <c r="E1417" s="41"/>
      <c r="F1417" s="219" t="s">
        <v>2668</v>
      </c>
      <c r="G1417" s="41"/>
      <c r="H1417" s="41"/>
      <c r="I1417" s="220"/>
      <c r="J1417" s="41"/>
      <c r="K1417" s="41"/>
      <c r="L1417" s="45"/>
      <c r="M1417" s="221"/>
      <c r="N1417" s="222"/>
      <c r="O1417" s="85"/>
      <c r="P1417" s="85"/>
      <c r="Q1417" s="85"/>
      <c r="R1417" s="85"/>
      <c r="S1417" s="85"/>
      <c r="T1417" s="86"/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  <c r="AT1417" s="18" t="s">
        <v>155</v>
      </c>
      <c r="AU1417" s="18" t="s">
        <v>86</v>
      </c>
    </row>
    <row r="1418" spans="1:65" s="2" customFormat="1" ht="16.5" customHeight="1">
      <c r="A1418" s="39"/>
      <c r="B1418" s="40"/>
      <c r="C1418" s="205" t="s">
        <v>2670</v>
      </c>
      <c r="D1418" s="205" t="s">
        <v>151</v>
      </c>
      <c r="E1418" s="206" t="s">
        <v>2671</v>
      </c>
      <c r="F1418" s="207" t="s">
        <v>2672</v>
      </c>
      <c r="G1418" s="208" t="s">
        <v>320</v>
      </c>
      <c r="H1418" s="209">
        <v>1</v>
      </c>
      <c r="I1418" s="210"/>
      <c r="J1418" s="211">
        <f>ROUND(I1418*H1418,2)</f>
        <v>0</v>
      </c>
      <c r="K1418" s="207" t="s">
        <v>37</v>
      </c>
      <c r="L1418" s="45"/>
      <c r="M1418" s="212" t="s">
        <v>37</v>
      </c>
      <c r="N1418" s="213" t="s">
        <v>50</v>
      </c>
      <c r="O1418" s="85"/>
      <c r="P1418" s="214">
        <f>O1418*H1418</f>
        <v>0</v>
      </c>
      <c r="Q1418" s="214">
        <v>0</v>
      </c>
      <c r="R1418" s="214">
        <f>Q1418*H1418</f>
        <v>0</v>
      </c>
      <c r="S1418" s="214">
        <v>0</v>
      </c>
      <c r="T1418" s="215">
        <f>S1418*H1418</f>
        <v>0</v>
      </c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  <c r="AR1418" s="216" t="s">
        <v>239</v>
      </c>
      <c r="AT1418" s="216" t="s">
        <v>151</v>
      </c>
      <c r="AU1418" s="216" t="s">
        <v>86</v>
      </c>
      <c r="AY1418" s="18" t="s">
        <v>149</v>
      </c>
      <c r="BE1418" s="217">
        <f>IF(N1418="základní",J1418,0)</f>
        <v>0</v>
      </c>
      <c r="BF1418" s="217">
        <f>IF(N1418="snížená",J1418,0)</f>
        <v>0</v>
      </c>
      <c r="BG1418" s="217">
        <f>IF(N1418="zákl. přenesená",J1418,0)</f>
        <v>0</v>
      </c>
      <c r="BH1418" s="217">
        <f>IF(N1418="sníž. přenesená",J1418,0)</f>
        <v>0</v>
      </c>
      <c r="BI1418" s="217">
        <f>IF(N1418="nulová",J1418,0)</f>
        <v>0</v>
      </c>
      <c r="BJ1418" s="18" t="s">
        <v>148</v>
      </c>
      <c r="BK1418" s="217">
        <f>ROUND(I1418*H1418,2)</f>
        <v>0</v>
      </c>
      <c r="BL1418" s="18" t="s">
        <v>239</v>
      </c>
      <c r="BM1418" s="216" t="s">
        <v>2673</v>
      </c>
    </row>
    <row r="1419" spans="1:47" s="2" customFormat="1" ht="12">
      <c r="A1419" s="39"/>
      <c r="B1419" s="40"/>
      <c r="C1419" s="41"/>
      <c r="D1419" s="218" t="s">
        <v>155</v>
      </c>
      <c r="E1419" s="41"/>
      <c r="F1419" s="219" t="s">
        <v>2672</v>
      </c>
      <c r="G1419" s="41"/>
      <c r="H1419" s="41"/>
      <c r="I1419" s="220"/>
      <c r="J1419" s="41"/>
      <c r="K1419" s="41"/>
      <c r="L1419" s="45"/>
      <c r="M1419" s="221"/>
      <c r="N1419" s="222"/>
      <c r="O1419" s="85"/>
      <c r="P1419" s="85"/>
      <c r="Q1419" s="85"/>
      <c r="R1419" s="85"/>
      <c r="S1419" s="85"/>
      <c r="T1419" s="86"/>
      <c r="U1419" s="39"/>
      <c r="V1419" s="39"/>
      <c r="W1419" s="39"/>
      <c r="X1419" s="39"/>
      <c r="Y1419" s="39"/>
      <c r="Z1419" s="39"/>
      <c r="AA1419" s="39"/>
      <c r="AB1419" s="39"/>
      <c r="AC1419" s="39"/>
      <c r="AD1419" s="39"/>
      <c r="AE1419" s="39"/>
      <c r="AT1419" s="18" t="s">
        <v>155</v>
      </c>
      <c r="AU1419" s="18" t="s">
        <v>86</v>
      </c>
    </row>
    <row r="1420" spans="1:65" s="2" customFormat="1" ht="16.5" customHeight="1">
      <c r="A1420" s="39"/>
      <c r="B1420" s="40"/>
      <c r="C1420" s="205" t="s">
        <v>1818</v>
      </c>
      <c r="D1420" s="205" t="s">
        <v>151</v>
      </c>
      <c r="E1420" s="206" t="s">
        <v>2674</v>
      </c>
      <c r="F1420" s="207" t="s">
        <v>2675</v>
      </c>
      <c r="G1420" s="208" t="s">
        <v>320</v>
      </c>
      <c r="H1420" s="209">
        <v>1</v>
      </c>
      <c r="I1420" s="210"/>
      <c r="J1420" s="211">
        <f>ROUND(I1420*H1420,2)</f>
        <v>0</v>
      </c>
      <c r="K1420" s="207" t="s">
        <v>37</v>
      </c>
      <c r="L1420" s="45"/>
      <c r="M1420" s="212" t="s">
        <v>37</v>
      </c>
      <c r="N1420" s="213" t="s">
        <v>50</v>
      </c>
      <c r="O1420" s="85"/>
      <c r="P1420" s="214">
        <f>O1420*H1420</f>
        <v>0</v>
      </c>
      <c r="Q1420" s="214">
        <v>0</v>
      </c>
      <c r="R1420" s="214">
        <f>Q1420*H1420</f>
        <v>0</v>
      </c>
      <c r="S1420" s="214">
        <v>0</v>
      </c>
      <c r="T1420" s="215">
        <f>S1420*H1420</f>
        <v>0</v>
      </c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39"/>
      <c r="AE1420" s="39"/>
      <c r="AR1420" s="216" t="s">
        <v>239</v>
      </c>
      <c r="AT1420" s="216" t="s">
        <v>151</v>
      </c>
      <c r="AU1420" s="216" t="s">
        <v>86</v>
      </c>
      <c r="AY1420" s="18" t="s">
        <v>149</v>
      </c>
      <c r="BE1420" s="217">
        <f>IF(N1420="základní",J1420,0)</f>
        <v>0</v>
      </c>
      <c r="BF1420" s="217">
        <f>IF(N1420="snížená",J1420,0)</f>
        <v>0</v>
      </c>
      <c r="BG1420" s="217">
        <f>IF(N1420="zákl. přenesená",J1420,0)</f>
        <v>0</v>
      </c>
      <c r="BH1420" s="217">
        <f>IF(N1420="sníž. přenesená",J1420,0)</f>
        <v>0</v>
      </c>
      <c r="BI1420" s="217">
        <f>IF(N1420="nulová",J1420,0)</f>
        <v>0</v>
      </c>
      <c r="BJ1420" s="18" t="s">
        <v>148</v>
      </c>
      <c r="BK1420" s="217">
        <f>ROUND(I1420*H1420,2)</f>
        <v>0</v>
      </c>
      <c r="BL1420" s="18" t="s">
        <v>239</v>
      </c>
      <c r="BM1420" s="216" t="s">
        <v>2676</v>
      </c>
    </row>
    <row r="1421" spans="1:47" s="2" customFormat="1" ht="12">
      <c r="A1421" s="39"/>
      <c r="B1421" s="40"/>
      <c r="C1421" s="41"/>
      <c r="D1421" s="218" t="s">
        <v>155</v>
      </c>
      <c r="E1421" s="41"/>
      <c r="F1421" s="219" t="s">
        <v>2675</v>
      </c>
      <c r="G1421" s="41"/>
      <c r="H1421" s="41"/>
      <c r="I1421" s="220"/>
      <c r="J1421" s="41"/>
      <c r="K1421" s="41"/>
      <c r="L1421" s="45"/>
      <c r="M1421" s="221"/>
      <c r="N1421" s="222"/>
      <c r="O1421" s="85"/>
      <c r="P1421" s="85"/>
      <c r="Q1421" s="85"/>
      <c r="R1421" s="85"/>
      <c r="S1421" s="85"/>
      <c r="T1421" s="86"/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39"/>
      <c r="AE1421" s="39"/>
      <c r="AT1421" s="18" t="s">
        <v>155</v>
      </c>
      <c r="AU1421" s="18" t="s">
        <v>86</v>
      </c>
    </row>
    <row r="1422" spans="1:63" s="12" customFormat="1" ht="22.8" customHeight="1">
      <c r="A1422" s="12"/>
      <c r="B1422" s="189"/>
      <c r="C1422" s="190"/>
      <c r="D1422" s="191" t="s">
        <v>76</v>
      </c>
      <c r="E1422" s="203" t="s">
        <v>2677</v>
      </c>
      <c r="F1422" s="203" t="s">
        <v>2678</v>
      </c>
      <c r="G1422" s="190"/>
      <c r="H1422" s="190"/>
      <c r="I1422" s="193"/>
      <c r="J1422" s="204">
        <f>BK1422</f>
        <v>0</v>
      </c>
      <c r="K1422" s="190"/>
      <c r="L1422" s="195"/>
      <c r="M1422" s="196"/>
      <c r="N1422" s="197"/>
      <c r="O1422" s="197"/>
      <c r="P1422" s="198">
        <f>SUM(P1423:P1438)</f>
        <v>0</v>
      </c>
      <c r="Q1422" s="197"/>
      <c r="R1422" s="198">
        <f>SUM(R1423:R1438)</f>
        <v>0</v>
      </c>
      <c r="S1422" s="197"/>
      <c r="T1422" s="199">
        <f>SUM(T1423:T1438)</f>
        <v>0</v>
      </c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R1422" s="200" t="s">
        <v>21</v>
      </c>
      <c r="AT1422" s="201" t="s">
        <v>76</v>
      </c>
      <c r="AU1422" s="201" t="s">
        <v>21</v>
      </c>
      <c r="AY1422" s="200" t="s">
        <v>149</v>
      </c>
      <c r="BK1422" s="202">
        <f>SUM(BK1423:BK1438)</f>
        <v>0</v>
      </c>
    </row>
    <row r="1423" spans="1:65" s="2" customFormat="1" ht="12">
      <c r="A1423" s="39"/>
      <c r="B1423" s="40"/>
      <c r="C1423" s="205" t="s">
        <v>2004</v>
      </c>
      <c r="D1423" s="205" t="s">
        <v>151</v>
      </c>
      <c r="E1423" s="206" t="s">
        <v>2679</v>
      </c>
      <c r="F1423" s="207" t="s">
        <v>2680</v>
      </c>
      <c r="G1423" s="208" t="s">
        <v>232</v>
      </c>
      <c r="H1423" s="209">
        <v>1</v>
      </c>
      <c r="I1423" s="210"/>
      <c r="J1423" s="211">
        <f>ROUND(I1423*H1423,2)</f>
        <v>0</v>
      </c>
      <c r="K1423" s="207" t="s">
        <v>37</v>
      </c>
      <c r="L1423" s="45"/>
      <c r="M1423" s="212" t="s">
        <v>37</v>
      </c>
      <c r="N1423" s="213" t="s">
        <v>50</v>
      </c>
      <c r="O1423" s="85"/>
      <c r="P1423" s="214">
        <f>O1423*H1423</f>
        <v>0</v>
      </c>
      <c r="Q1423" s="214">
        <v>0</v>
      </c>
      <c r="R1423" s="214">
        <f>Q1423*H1423</f>
        <v>0</v>
      </c>
      <c r="S1423" s="214">
        <v>0</v>
      </c>
      <c r="T1423" s="215">
        <f>S1423*H1423</f>
        <v>0</v>
      </c>
      <c r="U1423" s="39"/>
      <c r="V1423" s="39"/>
      <c r="W1423" s="39"/>
      <c r="X1423" s="39"/>
      <c r="Y1423" s="39"/>
      <c r="Z1423" s="39"/>
      <c r="AA1423" s="39"/>
      <c r="AB1423" s="39"/>
      <c r="AC1423" s="39"/>
      <c r="AD1423" s="39"/>
      <c r="AE1423" s="39"/>
      <c r="AR1423" s="216" t="s">
        <v>148</v>
      </c>
      <c r="AT1423" s="216" t="s">
        <v>151</v>
      </c>
      <c r="AU1423" s="216" t="s">
        <v>86</v>
      </c>
      <c r="AY1423" s="18" t="s">
        <v>149</v>
      </c>
      <c r="BE1423" s="217">
        <f>IF(N1423="základní",J1423,0)</f>
        <v>0</v>
      </c>
      <c r="BF1423" s="217">
        <f>IF(N1423="snížená",J1423,0)</f>
        <v>0</v>
      </c>
      <c r="BG1423" s="217">
        <f>IF(N1423="zákl. přenesená",J1423,0)</f>
        <v>0</v>
      </c>
      <c r="BH1423" s="217">
        <f>IF(N1423="sníž. přenesená",J1423,0)</f>
        <v>0</v>
      </c>
      <c r="BI1423" s="217">
        <f>IF(N1423="nulová",J1423,0)</f>
        <v>0</v>
      </c>
      <c r="BJ1423" s="18" t="s">
        <v>148</v>
      </c>
      <c r="BK1423" s="217">
        <f>ROUND(I1423*H1423,2)</f>
        <v>0</v>
      </c>
      <c r="BL1423" s="18" t="s">
        <v>148</v>
      </c>
      <c r="BM1423" s="216" t="s">
        <v>2681</v>
      </c>
    </row>
    <row r="1424" spans="1:47" s="2" customFormat="1" ht="12">
      <c r="A1424" s="39"/>
      <c r="B1424" s="40"/>
      <c r="C1424" s="41"/>
      <c r="D1424" s="218" t="s">
        <v>155</v>
      </c>
      <c r="E1424" s="41"/>
      <c r="F1424" s="219" t="s">
        <v>2680</v>
      </c>
      <c r="G1424" s="41"/>
      <c r="H1424" s="41"/>
      <c r="I1424" s="220"/>
      <c r="J1424" s="41"/>
      <c r="K1424" s="41"/>
      <c r="L1424" s="45"/>
      <c r="M1424" s="221"/>
      <c r="N1424" s="222"/>
      <c r="O1424" s="85"/>
      <c r="P1424" s="85"/>
      <c r="Q1424" s="85"/>
      <c r="R1424" s="85"/>
      <c r="S1424" s="85"/>
      <c r="T1424" s="86"/>
      <c r="U1424" s="39"/>
      <c r="V1424" s="39"/>
      <c r="W1424" s="39"/>
      <c r="X1424" s="39"/>
      <c r="Y1424" s="39"/>
      <c r="Z1424" s="39"/>
      <c r="AA1424" s="39"/>
      <c r="AB1424" s="39"/>
      <c r="AC1424" s="39"/>
      <c r="AD1424" s="39"/>
      <c r="AE1424" s="39"/>
      <c r="AT1424" s="18" t="s">
        <v>155</v>
      </c>
      <c r="AU1424" s="18" t="s">
        <v>86</v>
      </c>
    </row>
    <row r="1425" spans="1:65" s="2" customFormat="1" ht="16.5" customHeight="1">
      <c r="A1425" s="39"/>
      <c r="B1425" s="40"/>
      <c r="C1425" s="205" t="s">
        <v>2682</v>
      </c>
      <c r="D1425" s="205" t="s">
        <v>151</v>
      </c>
      <c r="E1425" s="206" t="s">
        <v>2683</v>
      </c>
      <c r="F1425" s="207" t="s">
        <v>2684</v>
      </c>
      <c r="G1425" s="208" t="s">
        <v>232</v>
      </c>
      <c r="H1425" s="209">
        <v>2</v>
      </c>
      <c r="I1425" s="210"/>
      <c r="J1425" s="211">
        <f>ROUND(I1425*H1425,2)</f>
        <v>0</v>
      </c>
      <c r="K1425" s="207" t="s">
        <v>37</v>
      </c>
      <c r="L1425" s="45"/>
      <c r="M1425" s="212" t="s">
        <v>37</v>
      </c>
      <c r="N1425" s="213" t="s">
        <v>50</v>
      </c>
      <c r="O1425" s="85"/>
      <c r="P1425" s="214">
        <f>O1425*H1425</f>
        <v>0</v>
      </c>
      <c r="Q1425" s="214">
        <v>0</v>
      </c>
      <c r="R1425" s="214">
        <f>Q1425*H1425</f>
        <v>0</v>
      </c>
      <c r="S1425" s="214">
        <v>0</v>
      </c>
      <c r="T1425" s="215">
        <f>S1425*H1425</f>
        <v>0</v>
      </c>
      <c r="U1425" s="39"/>
      <c r="V1425" s="39"/>
      <c r="W1425" s="39"/>
      <c r="X1425" s="39"/>
      <c r="Y1425" s="39"/>
      <c r="Z1425" s="39"/>
      <c r="AA1425" s="39"/>
      <c r="AB1425" s="39"/>
      <c r="AC1425" s="39"/>
      <c r="AD1425" s="39"/>
      <c r="AE1425" s="39"/>
      <c r="AR1425" s="216" t="s">
        <v>148</v>
      </c>
      <c r="AT1425" s="216" t="s">
        <v>151</v>
      </c>
      <c r="AU1425" s="216" t="s">
        <v>86</v>
      </c>
      <c r="AY1425" s="18" t="s">
        <v>149</v>
      </c>
      <c r="BE1425" s="217">
        <f>IF(N1425="základní",J1425,0)</f>
        <v>0</v>
      </c>
      <c r="BF1425" s="217">
        <f>IF(N1425="snížená",J1425,0)</f>
        <v>0</v>
      </c>
      <c r="BG1425" s="217">
        <f>IF(N1425="zákl. přenesená",J1425,0)</f>
        <v>0</v>
      </c>
      <c r="BH1425" s="217">
        <f>IF(N1425="sníž. přenesená",J1425,0)</f>
        <v>0</v>
      </c>
      <c r="BI1425" s="217">
        <f>IF(N1425="nulová",J1425,0)</f>
        <v>0</v>
      </c>
      <c r="BJ1425" s="18" t="s">
        <v>148</v>
      </c>
      <c r="BK1425" s="217">
        <f>ROUND(I1425*H1425,2)</f>
        <v>0</v>
      </c>
      <c r="BL1425" s="18" t="s">
        <v>148</v>
      </c>
      <c r="BM1425" s="216" t="s">
        <v>2685</v>
      </c>
    </row>
    <row r="1426" spans="1:47" s="2" customFormat="1" ht="12">
      <c r="A1426" s="39"/>
      <c r="B1426" s="40"/>
      <c r="C1426" s="41"/>
      <c r="D1426" s="218" t="s">
        <v>155</v>
      </c>
      <c r="E1426" s="41"/>
      <c r="F1426" s="219" t="s">
        <v>2684</v>
      </c>
      <c r="G1426" s="41"/>
      <c r="H1426" s="41"/>
      <c r="I1426" s="220"/>
      <c r="J1426" s="41"/>
      <c r="K1426" s="41"/>
      <c r="L1426" s="45"/>
      <c r="M1426" s="221"/>
      <c r="N1426" s="222"/>
      <c r="O1426" s="85"/>
      <c r="P1426" s="85"/>
      <c r="Q1426" s="85"/>
      <c r="R1426" s="85"/>
      <c r="S1426" s="85"/>
      <c r="T1426" s="86"/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39"/>
      <c r="AE1426" s="39"/>
      <c r="AT1426" s="18" t="s">
        <v>155</v>
      </c>
      <c r="AU1426" s="18" t="s">
        <v>86</v>
      </c>
    </row>
    <row r="1427" spans="1:65" s="2" customFormat="1" ht="16.5" customHeight="1">
      <c r="A1427" s="39"/>
      <c r="B1427" s="40"/>
      <c r="C1427" s="205" t="s">
        <v>2008</v>
      </c>
      <c r="D1427" s="205" t="s">
        <v>151</v>
      </c>
      <c r="E1427" s="206" t="s">
        <v>2686</v>
      </c>
      <c r="F1427" s="207" t="s">
        <v>2687</v>
      </c>
      <c r="G1427" s="208" t="s">
        <v>232</v>
      </c>
      <c r="H1427" s="209">
        <v>5</v>
      </c>
      <c r="I1427" s="210"/>
      <c r="J1427" s="211">
        <f>ROUND(I1427*H1427,2)</f>
        <v>0</v>
      </c>
      <c r="K1427" s="207" t="s">
        <v>37</v>
      </c>
      <c r="L1427" s="45"/>
      <c r="M1427" s="212" t="s">
        <v>37</v>
      </c>
      <c r="N1427" s="213" t="s">
        <v>50</v>
      </c>
      <c r="O1427" s="85"/>
      <c r="P1427" s="214">
        <f>O1427*H1427</f>
        <v>0</v>
      </c>
      <c r="Q1427" s="214">
        <v>0</v>
      </c>
      <c r="R1427" s="214">
        <f>Q1427*H1427</f>
        <v>0</v>
      </c>
      <c r="S1427" s="214">
        <v>0</v>
      </c>
      <c r="T1427" s="215">
        <f>S1427*H1427</f>
        <v>0</v>
      </c>
      <c r="U1427" s="39"/>
      <c r="V1427" s="39"/>
      <c r="W1427" s="39"/>
      <c r="X1427" s="39"/>
      <c r="Y1427" s="39"/>
      <c r="Z1427" s="39"/>
      <c r="AA1427" s="39"/>
      <c r="AB1427" s="39"/>
      <c r="AC1427" s="39"/>
      <c r="AD1427" s="39"/>
      <c r="AE1427" s="39"/>
      <c r="AR1427" s="216" t="s">
        <v>148</v>
      </c>
      <c r="AT1427" s="216" t="s">
        <v>151</v>
      </c>
      <c r="AU1427" s="216" t="s">
        <v>86</v>
      </c>
      <c r="AY1427" s="18" t="s">
        <v>149</v>
      </c>
      <c r="BE1427" s="217">
        <f>IF(N1427="základní",J1427,0)</f>
        <v>0</v>
      </c>
      <c r="BF1427" s="217">
        <f>IF(N1427="snížená",J1427,0)</f>
        <v>0</v>
      </c>
      <c r="BG1427" s="217">
        <f>IF(N1427="zákl. přenesená",J1427,0)</f>
        <v>0</v>
      </c>
      <c r="BH1427" s="217">
        <f>IF(N1427="sníž. přenesená",J1427,0)</f>
        <v>0</v>
      </c>
      <c r="BI1427" s="217">
        <f>IF(N1427="nulová",J1427,0)</f>
        <v>0</v>
      </c>
      <c r="BJ1427" s="18" t="s">
        <v>148</v>
      </c>
      <c r="BK1427" s="217">
        <f>ROUND(I1427*H1427,2)</f>
        <v>0</v>
      </c>
      <c r="BL1427" s="18" t="s">
        <v>148</v>
      </c>
      <c r="BM1427" s="216" t="s">
        <v>2688</v>
      </c>
    </row>
    <row r="1428" spans="1:47" s="2" customFormat="1" ht="12">
      <c r="A1428" s="39"/>
      <c r="B1428" s="40"/>
      <c r="C1428" s="41"/>
      <c r="D1428" s="218" t="s">
        <v>155</v>
      </c>
      <c r="E1428" s="41"/>
      <c r="F1428" s="219" t="s">
        <v>2687</v>
      </c>
      <c r="G1428" s="41"/>
      <c r="H1428" s="41"/>
      <c r="I1428" s="220"/>
      <c r="J1428" s="41"/>
      <c r="K1428" s="41"/>
      <c r="L1428" s="45"/>
      <c r="M1428" s="221"/>
      <c r="N1428" s="222"/>
      <c r="O1428" s="85"/>
      <c r="P1428" s="85"/>
      <c r="Q1428" s="85"/>
      <c r="R1428" s="85"/>
      <c r="S1428" s="85"/>
      <c r="T1428" s="86"/>
      <c r="U1428" s="39"/>
      <c r="V1428" s="39"/>
      <c r="W1428" s="39"/>
      <c r="X1428" s="39"/>
      <c r="Y1428" s="39"/>
      <c r="Z1428" s="39"/>
      <c r="AA1428" s="39"/>
      <c r="AB1428" s="39"/>
      <c r="AC1428" s="39"/>
      <c r="AD1428" s="39"/>
      <c r="AE1428" s="39"/>
      <c r="AT1428" s="18" t="s">
        <v>155</v>
      </c>
      <c r="AU1428" s="18" t="s">
        <v>86</v>
      </c>
    </row>
    <row r="1429" spans="1:65" s="2" customFormat="1" ht="16.5" customHeight="1">
      <c r="A1429" s="39"/>
      <c r="B1429" s="40"/>
      <c r="C1429" s="205" t="s">
        <v>2689</v>
      </c>
      <c r="D1429" s="205" t="s">
        <v>151</v>
      </c>
      <c r="E1429" s="206" t="s">
        <v>2690</v>
      </c>
      <c r="F1429" s="207" t="s">
        <v>2691</v>
      </c>
      <c r="G1429" s="208" t="s">
        <v>2692</v>
      </c>
      <c r="H1429" s="209">
        <v>2</v>
      </c>
      <c r="I1429" s="210"/>
      <c r="J1429" s="211">
        <f>ROUND(I1429*H1429,2)</f>
        <v>0</v>
      </c>
      <c r="K1429" s="207" t="s">
        <v>37</v>
      </c>
      <c r="L1429" s="45"/>
      <c r="M1429" s="212" t="s">
        <v>37</v>
      </c>
      <c r="N1429" s="213" t="s">
        <v>50</v>
      </c>
      <c r="O1429" s="85"/>
      <c r="P1429" s="214">
        <f>O1429*H1429</f>
        <v>0</v>
      </c>
      <c r="Q1429" s="214">
        <v>0</v>
      </c>
      <c r="R1429" s="214">
        <f>Q1429*H1429</f>
        <v>0</v>
      </c>
      <c r="S1429" s="214">
        <v>0</v>
      </c>
      <c r="T1429" s="215">
        <f>S1429*H1429</f>
        <v>0</v>
      </c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39"/>
      <c r="AE1429" s="39"/>
      <c r="AR1429" s="216" t="s">
        <v>148</v>
      </c>
      <c r="AT1429" s="216" t="s">
        <v>151</v>
      </c>
      <c r="AU1429" s="216" t="s">
        <v>86</v>
      </c>
      <c r="AY1429" s="18" t="s">
        <v>149</v>
      </c>
      <c r="BE1429" s="217">
        <f>IF(N1429="základní",J1429,0)</f>
        <v>0</v>
      </c>
      <c r="BF1429" s="217">
        <f>IF(N1429="snížená",J1429,0)</f>
        <v>0</v>
      </c>
      <c r="BG1429" s="217">
        <f>IF(N1429="zákl. přenesená",J1429,0)</f>
        <v>0</v>
      </c>
      <c r="BH1429" s="217">
        <f>IF(N1429="sníž. přenesená",J1429,0)</f>
        <v>0</v>
      </c>
      <c r="BI1429" s="217">
        <f>IF(N1429="nulová",J1429,0)</f>
        <v>0</v>
      </c>
      <c r="BJ1429" s="18" t="s">
        <v>148</v>
      </c>
      <c r="BK1429" s="217">
        <f>ROUND(I1429*H1429,2)</f>
        <v>0</v>
      </c>
      <c r="BL1429" s="18" t="s">
        <v>148</v>
      </c>
      <c r="BM1429" s="216" t="s">
        <v>2693</v>
      </c>
    </row>
    <row r="1430" spans="1:47" s="2" customFormat="1" ht="12">
      <c r="A1430" s="39"/>
      <c r="B1430" s="40"/>
      <c r="C1430" s="41"/>
      <c r="D1430" s="218" t="s">
        <v>155</v>
      </c>
      <c r="E1430" s="41"/>
      <c r="F1430" s="219" t="s">
        <v>2691</v>
      </c>
      <c r="G1430" s="41"/>
      <c r="H1430" s="41"/>
      <c r="I1430" s="220"/>
      <c r="J1430" s="41"/>
      <c r="K1430" s="41"/>
      <c r="L1430" s="45"/>
      <c r="M1430" s="221"/>
      <c r="N1430" s="222"/>
      <c r="O1430" s="85"/>
      <c r="P1430" s="85"/>
      <c r="Q1430" s="85"/>
      <c r="R1430" s="85"/>
      <c r="S1430" s="85"/>
      <c r="T1430" s="86"/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39"/>
      <c r="AE1430" s="39"/>
      <c r="AT1430" s="18" t="s">
        <v>155</v>
      </c>
      <c r="AU1430" s="18" t="s">
        <v>86</v>
      </c>
    </row>
    <row r="1431" spans="1:65" s="2" customFormat="1" ht="16.5" customHeight="1">
      <c r="A1431" s="39"/>
      <c r="B1431" s="40"/>
      <c r="C1431" s="205" t="s">
        <v>2011</v>
      </c>
      <c r="D1431" s="205" t="s">
        <v>151</v>
      </c>
      <c r="E1431" s="206" t="s">
        <v>2694</v>
      </c>
      <c r="F1431" s="207" t="s">
        <v>2695</v>
      </c>
      <c r="G1431" s="208" t="s">
        <v>232</v>
      </c>
      <c r="H1431" s="209">
        <v>5</v>
      </c>
      <c r="I1431" s="210"/>
      <c r="J1431" s="211">
        <f>ROUND(I1431*H1431,2)</f>
        <v>0</v>
      </c>
      <c r="K1431" s="207" t="s">
        <v>37</v>
      </c>
      <c r="L1431" s="45"/>
      <c r="M1431" s="212" t="s">
        <v>37</v>
      </c>
      <c r="N1431" s="213" t="s">
        <v>50</v>
      </c>
      <c r="O1431" s="85"/>
      <c r="P1431" s="214">
        <f>O1431*H1431</f>
        <v>0</v>
      </c>
      <c r="Q1431" s="214">
        <v>0</v>
      </c>
      <c r="R1431" s="214">
        <f>Q1431*H1431</f>
        <v>0</v>
      </c>
      <c r="S1431" s="214">
        <v>0</v>
      </c>
      <c r="T1431" s="215">
        <f>S1431*H1431</f>
        <v>0</v>
      </c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R1431" s="216" t="s">
        <v>148</v>
      </c>
      <c r="AT1431" s="216" t="s">
        <v>151</v>
      </c>
      <c r="AU1431" s="216" t="s">
        <v>86</v>
      </c>
      <c r="AY1431" s="18" t="s">
        <v>149</v>
      </c>
      <c r="BE1431" s="217">
        <f>IF(N1431="základní",J1431,0)</f>
        <v>0</v>
      </c>
      <c r="BF1431" s="217">
        <f>IF(N1431="snížená",J1431,0)</f>
        <v>0</v>
      </c>
      <c r="BG1431" s="217">
        <f>IF(N1431="zákl. přenesená",J1431,0)</f>
        <v>0</v>
      </c>
      <c r="BH1431" s="217">
        <f>IF(N1431="sníž. přenesená",J1431,0)</f>
        <v>0</v>
      </c>
      <c r="BI1431" s="217">
        <f>IF(N1431="nulová",J1431,0)</f>
        <v>0</v>
      </c>
      <c r="BJ1431" s="18" t="s">
        <v>148</v>
      </c>
      <c r="BK1431" s="217">
        <f>ROUND(I1431*H1431,2)</f>
        <v>0</v>
      </c>
      <c r="BL1431" s="18" t="s">
        <v>148</v>
      </c>
      <c r="BM1431" s="216" t="s">
        <v>2696</v>
      </c>
    </row>
    <row r="1432" spans="1:47" s="2" customFormat="1" ht="12">
      <c r="A1432" s="39"/>
      <c r="B1432" s="40"/>
      <c r="C1432" s="41"/>
      <c r="D1432" s="218" t="s">
        <v>155</v>
      </c>
      <c r="E1432" s="41"/>
      <c r="F1432" s="219" t="s">
        <v>2695</v>
      </c>
      <c r="G1432" s="41"/>
      <c r="H1432" s="41"/>
      <c r="I1432" s="220"/>
      <c r="J1432" s="41"/>
      <c r="K1432" s="41"/>
      <c r="L1432" s="45"/>
      <c r="M1432" s="221"/>
      <c r="N1432" s="222"/>
      <c r="O1432" s="85"/>
      <c r="P1432" s="85"/>
      <c r="Q1432" s="85"/>
      <c r="R1432" s="85"/>
      <c r="S1432" s="85"/>
      <c r="T1432" s="86"/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T1432" s="18" t="s">
        <v>155</v>
      </c>
      <c r="AU1432" s="18" t="s">
        <v>86</v>
      </c>
    </row>
    <row r="1433" spans="1:65" s="2" customFormat="1" ht="16.5" customHeight="1">
      <c r="A1433" s="39"/>
      <c r="B1433" s="40"/>
      <c r="C1433" s="205" t="s">
        <v>2697</v>
      </c>
      <c r="D1433" s="205" t="s">
        <v>151</v>
      </c>
      <c r="E1433" s="206" t="s">
        <v>2698</v>
      </c>
      <c r="F1433" s="207" t="s">
        <v>2699</v>
      </c>
      <c r="G1433" s="208" t="s">
        <v>320</v>
      </c>
      <c r="H1433" s="209">
        <v>4</v>
      </c>
      <c r="I1433" s="210"/>
      <c r="J1433" s="211">
        <f>ROUND(I1433*H1433,2)</f>
        <v>0</v>
      </c>
      <c r="K1433" s="207" t="s">
        <v>37</v>
      </c>
      <c r="L1433" s="45"/>
      <c r="M1433" s="212" t="s">
        <v>37</v>
      </c>
      <c r="N1433" s="213" t="s">
        <v>50</v>
      </c>
      <c r="O1433" s="85"/>
      <c r="P1433" s="214">
        <f>O1433*H1433</f>
        <v>0</v>
      </c>
      <c r="Q1433" s="214">
        <v>0</v>
      </c>
      <c r="R1433" s="214">
        <f>Q1433*H1433</f>
        <v>0</v>
      </c>
      <c r="S1433" s="214">
        <v>0</v>
      </c>
      <c r="T1433" s="215">
        <f>S1433*H1433</f>
        <v>0</v>
      </c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R1433" s="216" t="s">
        <v>148</v>
      </c>
      <c r="AT1433" s="216" t="s">
        <v>151</v>
      </c>
      <c r="AU1433" s="216" t="s">
        <v>86</v>
      </c>
      <c r="AY1433" s="18" t="s">
        <v>149</v>
      </c>
      <c r="BE1433" s="217">
        <f>IF(N1433="základní",J1433,0)</f>
        <v>0</v>
      </c>
      <c r="BF1433" s="217">
        <f>IF(N1433="snížená",J1433,0)</f>
        <v>0</v>
      </c>
      <c r="BG1433" s="217">
        <f>IF(N1433="zákl. přenesená",J1433,0)</f>
        <v>0</v>
      </c>
      <c r="BH1433" s="217">
        <f>IF(N1433="sníž. přenesená",J1433,0)</f>
        <v>0</v>
      </c>
      <c r="BI1433" s="217">
        <f>IF(N1433="nulová",J1433,0)</f>
        <v>0</v>
      </c>
      <c r="BJ1433" s="18" t="s">
        <v>148</v>
      </c>
      <c r="BK1433" s="217">
        <f>ROUND(I1433*H1433,2)</f>
        <v>0</v>
      </c>
      <c r="BL1433" s="18" t="s">
        <v>148</v>
      </c>
      <c r="BM1433" s="216" t="s">
        <v>2700</v>
      </c>
    </row>
    <row r="1434" spans="1:47" s="2" customFormat="1" ht="12">
      <c r="A1434" s="39"/>
      <c r="B1434" s="40"/>
      <c r="C1434" s="41"/>
      <c r="D1434" s="218" t="s">
        <v>155</v>
      </c>
      <c r="E1434" s="41"/>
      <c r="F1434" s="219" t="s">
        <v>2699</v>
      </c>
      <c r="G1434" s="41"/>
      <c r="H1434" s="41"/>
      <c r="I1434" s="220"/>
      <c r="J1434" s="41"/>
      <c r="K1434" s="41"/>
      <c r="L1434" s="45"/>
      <c r="M1434" s="221"/>
      <c r="N1434" s="222"/>
      <c r="O1434" s="85"/>
      <c r="P1434" s="85"/>
      <c r="Q1434" s="85"/>
      <c r="R1434" s="85"/>
      <c r="S1434" s="85"/>
      <c r="T1434" s="86"/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T1434" s="18" t="s">
        <v>155</v>
      </c>
      <c r="AU1434" s="18" t="s">
        <v>86</v>
      </c>
    </row>
    <row r="1435" spans="1:65" s="2" customFormat="1" ht="16.5" customHeight="1">
      <c r="A1435" s="39"/>
      <c r="B1435" s="40"/>
      <c r="C1435" s="205" t="s">
        <v>2015</v>
      </c>
      <c r="D1435" s="205" t="s">
        <v>151</v>
      </c>
      <c r="E1435" s="206" t="s">
        <v>2701</v>
      </c>
      <c r="F1435" s="207" t="s">
        <v>2702</v>
      </c>
      <c r="G1435" s="208" t="s">
        <v>320</v>
      </c>
      <c r="H1435" s="209">
        <v>4</v>
      </c>
      <c r="I1435" s="210"/>
      <c r="J1435" s="211">
        <f>ROUND(I1435*H1435,2)</f>
        <v>0</v>
      </c>
      <c r="K1435" s="207" t="s">
        <v>37</v>
      </c>
      <c r="L1435" s="45"/>
      <c r="M1435" s="212" t="s">
        <v>37</v>
      </c>
      <c r="N1435" s="213" t="s">
        <v>50</v>
      </c>
      <c r="O1435" s="85"/>
      <c r="P1435" s="214">
        <f>O1435*H1435</f>
        <v>0</v>
      </c>
      <c r="Q1435" s="214">
        <v>0</v>
      </c>
      <c r="R1435" s="214">
        <f>Q1435*H1435</f>
        <v>0</v>
      </c>
      <c r="S1435" s="214">
        <v>0</v>
      </c>
      <c r="T1435" s="215">
        <f>S1435*H1435</f>
        <v>0</v>
      </c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39"/>
      <c r="AE1435" s="39"/>
      <c r="AR1435" s="216" t="s">
        <v>148</v>
      </c>
      <c r="AT1435" s="216" t="s">
        <v>151</v>
      </c>
      <c r="AU1435" s="216" t="s">
        <v>86</v>
      </c>
      <c r="AY1435" s="18" t="s">
        <v>149</v>
      </c>
      <c r="BE1435" s="217">
        <f>IF(N1435="základní",J1435,0)</f>
        <v>0</v>
      </c>
      <c r="BF1435" s="217">
        <f>IF(N1435="snížená",J1435,0)</f>
        <v>0</v>
      </c>
      <c r="BG1435" s="217">
        <f>IF(N1435="zákl. přenesená",J1435,0)</f>
        <v>0</v>
      </c>
      <c r="BH1435" s="217">
        <f>IF(N1435="sníž. přenesená",J1435,0)</f>
        <v>0</v>
      </c>
      <c r="BI1435" s="217">
        <f>IF(N1435="nulová",J1435,0)</f>
        <v>0</v>
      </c>
      <c r="BJ1435" s="18" t="s">
        <v>148</v>
      </c>
      <c r="BK1435" s="217">
        <f>ROUND(I1435*H1435,2)</f>
        <v>0</v>
      </c>
      <c r="BL1435" s="18" t="s">
        <v>148</v>
      </c>
      <c r="BM1435" s="216" t="s">
        <v>2703</v>
      </c>
    </row>
    <row r="1436" spans="1:47" s="2" customFormat="1" ht="12">
      <c r="A1436" s="39"/>
      <c r="B1436" s="40"/>
      <c r="C1436" s="41"/>
      <c r="D1436" s="218" t="s">
        <v>155</v>
      </c>
      <c r="E1436" s="41"/>
      <c r="F1436" s="219" t="s">
        <v>2702</v>
      </c>
      <c r="G1436" s="41"/>
      <c r="H1436" s="41"/>
      <c r="I1436" s="220"/>
      <c r="J1436" s="41"/>
      <c r="K1436" s="41"/>
      <c r="L1436" s="45"/>
      <c r="M1436" s="221"/>
      <c r="N1436" s="222"/>
      <c r="O1436" s="85"/>
      <c r="P1436" s="85"/>
      <c r="Q1436" s="85"/>
      <c r="R1436" s="85"/>
      <c r="S1436" s="85"/>
      <c r="T1436" s="86"/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39"/>
      <c r="AE1436" s="39"/>
      <c r="AT1436" s="18" t="s">
        <v>155</v>
      </c>
      <c r="AU1436" s="18" t="s">
        <v>86</v>
      </c>
    </row>
    <row r="1437" spans="1:65" s="2" customFormat="1" ht="16.5" customHeight="1">
      <c r="A1437" s="39"/>
      <c r="B1437" s="40"/>
      <c r="C1437" s="205" t="s">
        <v>2704</v>
      </c>
      <c r="D1437" s="205" t="s">
        <v>151</v>
      </c>
      <c r="E1437" s="206" t="s">
        <v>2705</v>
      </c>
      <c r="F1437" s="207" t="s">
        <v>2706</v>
      </c>
      <c r="G1437" s="208" t="s">
        <v>363</v>
      </c>
      <c r="H1437" s="209">
        <v>50</v>
      </c>
      <c r="I1437" s="210"/>
      <c r="J1437" s="211">
        <f>ROUND(I1437*H1437,2)</f>
        <v>0</v>
      </c>
      <c r="K1437" s="207" t="s">
        <v>37</v>
      </c>
      <c r="L1437" s="45"/>
      <c r="M1437" s="212" t="s">
        <v>37</v>
      </c>
      <c r="N1437" s="213" t="s">
        <v>50</v>
      </c>
      <c r="O1437" s="85"/>
      <c r="P1437" s="214">
        <f>O1437*H1437</f>
        <v>0</v>
      </c>
      <c r="Q1437" s="214">
        <v>0</v>
      </c>
      <c r="R1437" s="214">
        <f>Q1437*H1437</f>
        <v>0</v>
      </c>
      <c r="S1437" s="214">
        <v>0</v>
      </c>
      <c r="T1437" s="215">
        <f>S1437*H1437</f>
        <v>0</v>
      </c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39"/>
      <c r="AE1437" s="39"/>
      <c r="AR1437" s="216" t="s">
        <v>148</v>
      </c>
      <c r="AT1437" s="216" t="s">
        <v>151</v>
      </c>
      <c r="AU1437" s="216" t="s">
        <v>86</v>
      </c>
      <c r="AY1437" s="18" t="s">
        <v>149</v>
      </c>
      <c r="BE1437" s="217">
        <f>IF(N1437="základní",J1437,0)</f>
        <v>0</v>
      </c>
      <c r="BF1437" s="217">
        <f>IF(N1437="snížená",J1437,0)</f>
        <v>0</v>
      </c>
      <c r="BG1437" s="217">
        <f>IF(N1437="zákl. přenesená",J1437,0)</f>
        <v>0</v>
      </c>
      <c r="BH1437" s="217">
        <f>IF(N1437="sníž. přenesená",J1437,0)</f>
        <v>0</v>
      </c>
      <c r="BI1437" s="217">
        <f>IF(N1437="nulová",J1437,0)</f>
        <v>0</v>
      </c>
      <c r="BJ1437" s="18" t="s">
        <v>148</v>
      </c>
      <c r="BK1437" s="217">
        <f>ROUND(I1437*H1437,2)</f>
        <v>0</v>
      </c>
      <c r="BL1437" s="18" t="s">
        <v>148</v>
      </c>
      <c r="BM1437" s="216" t="s">
        <v>2707</v>
      </c>
    </row>
    <row r="1438" spans="1:47" s="2" customFormat="1" ht="12">
      <c r="A1438" s="39"/>
      <c r="B1438" s="40"/>
      <c r="C1438" s="41"/>
      <c r="D1438" s="218" t="s">
        <v>155</v>
      </c>
      <c r="E1438" s="41"/>
      <c r="F1438" s="219" t="s">
        <v>2706</v>
      </c>
      <c r="G1438" s="41"/>
      <c r="H1438" s="41"/>
      <c r="I1438" s="220"/>
      <c r="J1438" s="41"/>
      <c r="K1438" s="41"/>
      <c r="L1438" s="45"/>
      <c r="M1438" s="221"/>
      <c r="N1438" s="222"/>
      <c r="O1438" s="85"/>
      <c r="P1438" s="85"/>
      <c r="Q1438" s="85"/>
      <c r="R1438" s="85"/>
      <c r="S1438" s="85"/>
      <c r="T1438" s="86"/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T1438" s="18" t="s">
        <v>155</v>
      </c>
      <c r="AU1438" s="18" t="s">
        <v>86</v>
      </c>
    </row>
    <row r="1439" spans="1:63" s="12" customFormat="1" ht="22.8" customHeight="1">
      <c r="A1439" s="12"/>
      <c r="B1439" s="189"/>
      <c r="C1439" s="190"/>
      <c r="D1439" s="191" t="s">
        <v>76</v>
      </c>
      <c r="E1439" s="203" t="s">
        <v>2708</v>
      </c>
      <c r="F1439" s="203" t="s">
        <v>2709</v>
      </c>
      <c r="G1439" s="190"/>
      <c r="H1439" s="190"/>
      <c r="I1439" s="193"/>
      <c r="J1439" s="204">
        <f>BK1439</f>
        <v>0</v>
      </c>
      <c r="K1439" s="190"/>
      <c r="L1439" s="195"/>
      <c r="M1439" s="196"/>
      <c r="N1439" s="197"/>
      <c r="O1439" s="197"/>
      <c r="P1439" s="198">
        <f>SUM(P1440:P1455)</f>
        <v>0</v>
      </c>
      <c r="Q1439" s="197"/>
      <c r="R1439" s="198">
        <f>SUM(R1440:R1455)</f>
        <v>0</v>
      </c>
      <c r="S1439" s="197"/>
      <c r="T1439" s="199">
        <f>SUM(T1440:T1455)</f>
        <v>0</v>
      </c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R1439" s="200" t="s">
        <v>21</v>
      </c>
      <c r="AT1439" s="201" t="s">
        <v>76</v>
      </c>
      <c r="AU1439" s="201" t="s">
        <v>21</v>
      </c>
      <c r="AY1439" s="200" t="s">
        <v>149</v>
      </c>
      <c r="BK1439" s="202">
        <f>SUM(BK1440:BK1455)</f>
        <v>0</v>
      </c>
    </row>
    <row r="1440" spans="1:65" s="2" customFormat="1" ht="12">
      <c r="A1440" s="39"/>
      <c r="B1440" s="40"/>
      <c r="C1440" s="249" t="s">
        <v>2710</v>
      </c>
      <c r="D1440" s="249" t="s">
        <v>252</v>
      </c>
      <c r="E1440" s="250" t="s">
        <v>2711</v>
      </c>
      <c r="F1440" s="251" t="s">
        <v>2680</v>
      </c>
      <c r="G1440" s="252" t="s">
        <v>232</v>
      </c>
      <c r="H1440" s="253">
        <v>1</v>
      </c>
      <c r="I1440" s="254"/>
      <c r="J1440" s="255">
        <f>ROUND(I1440*H1440,2)</f>
        <v>0</v>
      </c>
      <c r="K1440" s="251" t="s">
        <v>37</v>
      </c>
      <c r="L1440" s="256"/>
      <c r="M1440" s="257" t="s">
        <v>37</v>
      </c>
      <c r="N1440" s="258" t="s">
        <v>50</v>
      </c>
      <c r="O1440" s="85"/>
      <c r="P1440" s="214">
        <f>O1440*H1440</f>
        <v>0</v>
      </c>
      <c r="Q1440" s="214">
        <v>0</v>
      </c>
      <c r="R1440" s="214">
        <f>Q1440*H1440</f>
        <v>0</v>
      </c>
      <c r="S1440" s="214">
        <v>0</v>
      </c>
      <c r="T1440" s="215">
        <f>S1440*H1440</f>
        <v>0</v>
      </c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39"/>
      <c r="AE1440" s="39"/>
      <c r="AR1440" s="216" t="s">
        <v>164</v>
      </c>
      <c r="AT1440" s="216" t="s">
        <v>252</v>
      </c>
      <c r="AU1440" s="216" t="s">
        <v>86</v>
      </c>
      <c r="AY1440" s="18" t="s">
        <v>149</v>
      </c>
      <c r="BE1440" s="217">
        <f>IF(N1440="základní",J1440,0)</f>
        <v>0</v>
      </c>
      <c r="BF1440" s="217">
        <f>IF(N1440="snížená",J1440,0)</f>
        <v>0</v>
      </c>
      <c r="BG1440" s="217">
        <f>IF(N1440="zákl. přenesená",J1440,0)</f>
        <v>0</v>
      </c>
      <c r="BH1440" s="217">
        <f>IF(N1440="sníž. přenesená",J1440,0)</f>
        <v>0</v>
      </c>
      <c r="BI1440" s="217">
        <f>IF(N1440="nulová",J1440,0)</f>
        <v>0</v>
      </c>
      <c r="BJ1440" s="18" t="s">
        <v>148</v>
      </c>
      <c r="BK1440" s="217">
        <f>ROUND(I1440*H1440,2)</f>
        <v>0</v>
      </c>
      <c r="BL1440" s="18" t="s">
        <v>148</v>
      </c>
      <c r="BM1440" s="216" t="s">
        <v>2712</v>
      </c>
    </row>
    <row r="1441" spans="1:47" s="2" customFormat="1" ht="12">
      <c r="A1441" s="39"/>
      <c r="B1441" s="40"/>
      <c r="C1441" s="41"/>
      <c r="D1441" s="218" t="s">
        <v>155</v>
      </c>
      <c r="E1441" s="41"/>
      <c r="F1441" s="219" t="s">
        <v>2680</v>
      </c>
      <c r="G1441" s="41"/>
      <c r="H1441" s="41"/>
      <c r="I1441" s="220"/>
      <c r="J1441" s="41"/>
      <c r="K1441" s="41"/>
      <c r="L1441" s="45"/>
      <c r="M1441" s="221"/>
      <c r="N1441" s="222"/>
      <c r="O1441" s="85"/>
      <c r="P1441" s="85"/>
      <c r="Q1441" s="85"/>
      <c r="R1441" s="85"/>
      <c r="S1441" s="85"/>
      <c r="T1441" s="86"/>
      <c r="U1441" s="39"/>
      <c r="V1441" s="39"/>
      <c r="W1441" s="39"/>
      <c r="X1441" s="39"/>
      <c r="Y1441" s="39"/>
      <c r="Z1441" s="39"/>
      <c r="AA1441" s="39"/>
      <c r="AB1441" s="39"/>
      <c r="AC1441" s="39"/>
      <c r="AD1441" s="39"/>
      <c r="AE1441" s="39"/>
      <c r="AT1441" s="18" t="s">
        <v>155</v>
      </c>
      <c r="AU1441" s="18" t="s">
        <v>86</v>
      </c>
    </row>
    <row r="1442" spans="1:65" s="2" customFormat="1" ht="16.5" customHeight="1">
      <c r="A1442" s="39"/>
      <c r="B1442" s="40"/>
      <c r="C1442" s="249" t="s">
        <v>1836</v>
      </c>
      <c r="D1442" s="249" t="s">
        <v>252</v>
      </c>
      <c r="E1442" s="250" t="s">
        <v>2713</v>
      </c>
      <c r="F1442" s="251" t="s">
        <v>2684</v>
      </c>
      <c r="G1442" s="252" t="s">
        <v>232</v>
      </c>
      <c r="H1442" s="253">
        <v>2</v>
      </c>
      <c r="I1442" s="254"/>
      <c r="J1442" s="255">
        <f>ROUND(I1442*H1442,2)</f>
        <v>0</v>
      </c>
      <c r="K1442" s="251" t="s">
        <v>37</v>
      </c>
      <c r="L1442" s="256"/>
      <c r="M1442" s="257" t="s">
        <v>37</v>
      </c>
      <c r="N1442" s="258" t="s">
        <v>50</v>
      </c>
      <c r="O1442" s="85"/>
      <c r="P1442" s="214">
        <f>O1442*H1442</f>
        <v>0</v>
      </c>
      <c r="Q1442" s="214">
        <v>0</v>
      </c>
      <c r="R1442" s="214">
        <f>Q1442*H1442</f>
        <v>0</v>
      </c>
      <c r="S1442" s="214">
        <v>0</v>
      </c>
      <c r="T1442" s="215">
        <f>S1442*H1442</f>
        <v>0</v>
      </c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  <c r="AR1442" s="216" t="s">
        <v>164</v>
      </c>
      <c r="AT1442" s="216" t="s">
        <v>252</v>
      </c>
      <c r="AU1442" s="216" t="s">
        <v>86</v>
      </c>
      <c r="AY1442" s="18" t="s">
        <v>149</v>
      </c>
      <c r="BE1442" s="217">
        <f>IF(N1442="základní",J1442,0)</f>
        <v>0</v>
      </c>
      <c r="BF1442" s="217">
        <f>IF(N1442="snížená",J1442,0)</f>
        <v>0</v>
      </c>
      <c r="BG1442" s="217">
        <f>IF(N1442="zákl. přenesená",J1442,0)</f>
        <v>0</v>
      </c>
      <c r="BH1442" s="217">
        <f>IF(N1442="sníž. přenesená",J1442,0)</f>
        <v>0</v>
      </c>
      <c r="BI1442" s="217">
        <f>IF(N1442="nulová",J1442,0)</f>
        <v>0</v>
      </c>
      <c r="BJ1442" s="18" t="s">
        <v>148</v>
      </c>
      <c r="BK1442" s="217">
        <f>ROUND(I1442*H1442,2)</f>
        <v>0</v>
      </c>
      <c r="BL1442" s="18" t="s">
        <v>148</v>
      </c>
      <c r="BM1442" s="216" t="s">
        <v>2714</v>
      </c>
    </row>
    <row r="1443" spans="1:47" s="2" customFormat="1" ht="12">
      <c r="A1443" s="39"/>
      <c r="B1443" s="40"/>
      <c r="C1443" s="41"/>
      <c r="D1443" s="218" t="s">
        <v>155</v>
      </c>
      <c r="E1443" s="41"/>
      <c r="F1443" s="219" t="s">
        <v>2684</v>
      </c>
      <c r="G1443" s="41"/>
      <c r="H1443" s="41"/>
      <c r="I1443" s="220"/>
      <c r="J1443" s="41"/>
      <c r="K1443" s="41"/>
      <c r="L1443" s="45"/>
      <c r="M1443" s="221"/>
      <c r="N1443" s="222"/>
      <c r="O1443" s="85"/>
      <c r="P1443" s="85"/>
      <c r="Q1443" s="85"/>
      <c r="R1443" s="85"/>
      <c r="S1443" s="85"/>
      <c r="T1443" s="86"/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  <c r="AT1443" s="18" t="s">
        <v>155</v>
      </c>
      <c r="AU1443" s="18" t="s">
        <v>86</v>
      </c>
    </row>
    <row r="1444" spans="1:65" s="2" customFormat="1" ht="16.5" customHeight="1">
      <c r="A1444" s="39"/>
      <c r="B1444" s="40"/>
      <c r="C1444" s="249" t="s">
        <v>2715</v>
      </c>
      <c r="D1444" s="249" t="s">
        <v>252</v>
      </c>
      <c r="E1444" s="250" t="s">
        <v>2716</v>
      </c>
      <c r="F1444" s="251" t="s">
        <v>2687</v>
      </c>
      <c r="G1444" s="252" t="s">
        <v>232</v>
      </c>
      <c r="H1444" s="253">
        <v>5</v>
      </c>
      <c r="I1444" s="254"/>
      <c r="J1444" s="255">
        <f>ROUND(I1444*H1444,2)</f>
        <v>0</v>
      </c>
      <c r="K1444" s="251" t="s">
        <v>37</v>
      </c>
      <c r="L1444" s="256"/>
      <c r="M1444" s="257" t="s">
        <v>37</v>
      </c>
      <c r="N1444" s="258" t="s">
        <v>50</v>
      </c>
      <c r="O1444" s="85"/>
      <c r="P1444" s="214">
        <f>O1444*H1444</f>
        <v>0</v>
      </c>
      <c r="Q1444" s="214">
        <v>0</v>
      </c>
      <c r="R1444" s="214">
        <f>Q1444*H1444</f>
        <v>0</v>
      </c>
      <c r="S1444" s="214">
        <v>0</v>
      </c>
      <c r="T1444" s="215">
        <f>S1444*H1444</f>
        <v>0</v>
      </c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39"/>
      <c r="AE1444" s="39"/>
      <c r="AR1444" s="216" t="s">
        <v>164</v>
      </c>
      <c r="AT1444" s="216" t="s">
        <v>252</v>
      </c>
      <c r="AU1444" s="216" t="s">
        <v>86</v>
      </c>
      <c r="AY1444" s="18" t="s">
        <v>149</v>
      </c>
      <c r="BE1444" s="217">
        <f>IF(N1444="základní",J1444,0)</f>
        <v>0</v>
      </c>
      <c r="BF1444" s="217">
        <f>IF(N1444="snížená",J1444,0)</f>
        <v>0</v>
      </c>
      <c r="BG1444" s="217">
        <f>IF(N1444="zákl. přenesená",J1444,0)</f>
        <v>0</v>
      </c>
      <c r="BH1444" s="217">
        <f>IF(N1444="sníž. přenesená",J1444,0)</f>
        <v>0</v>
      </c>
      <c r="BI1444" s="217">
        <f>IF(N1444="nulová",J1444,0)</f>
        <v>0</v>
      </c>
      <c r="BJ1444" s="18" t="s">
        <v>148</v>
      </c>
      <c r="BK1444" s="217">
        <f>ROUND(I1444*H1444,2)</f>
        <v>0</v>
      </c>
      <c r="BL1444" s="18" t="s">
        <v>148</v>
      </c>
      <c r="BM1444" s="216" t="s">
        <v>2717</v>
      </c>
    </row>
    <row r="1445" spans="1:47" s="2" customFormat="1" ht="12">
      <c r="A1445" s="39"/>
      <c r="B1445" s="40"/>
      <c r="C1445" s="41"/>
      <c r="D1445" s="218" t="s">
        <v>155</v>
      </c>
      <c r="E1445" s="41"/>
      <c r="F1445" s="219" t="s">
        <v>2687</v>
      </c>
      <c r="G1445" s="41"/>
      <c r="H1445" s="41"/>
      <c r="I1445" s="220"/>
      <c r="J1445" s="41"/>
      <c r="K1445" s="41"/>
      <c r="L1445" s="45"/>
      <c r="M1445" s="221"/>
      <c r="N1445" s="222"/>
      <c r="O1445" s="85"/>
      <c r="P1445" s="85"/>
      <c r="Q1445" s="85"/>
      <c r="R1445" s="85"/>
      <c r="S1445" s="85"/>
      <c r="T1445" s="86"/>
      <c r="U1445" s="39"/>
      <c r="V1445" s="39"/>
      <c r="W1445" s="39"/>
      <c r="X1445" s="39"/>
      <c r="Y1445" s="39"/>
      <c r="Z1445" s="39"/>
      <c r="AA1445" s="39"/>
      <c r="AB1445" s="39"/>
      <c r="AC1445" s="39"/>
      <c r="AD1445" s="39"/>
      <c r="AE1445" s="39"/>
      <c r="AT1445" s="18" t="s">
        <v>155</v>
      </c>
      <c r="AU1445" s="18" t="s">
        <v>86</v>
      </c>
    </row>
    <row r="1446" spans="1:65" s="2" customFormat="1" ht="16.5" customHeight="1">
      <c r="A1446" s="39"/>
      <c r="B1446" s="40"/>
      <c r="C1446" s="249" t="s">
        <v>1839</v>
      </c>
      <c r="D1446" s="249" t="s">
        <v>252</v>
      </c>
      <c r="E1446" s="250" t="s">
        <v>2718</v>
      </c>
      <c r="F1446" s="251" t="s">
        <v>2691</v>
      </c>
      <c r="G1446" s="252" t="s">
        <v>2692</v>
      </c>
      <c r="H1446" s="253">
        <v>2</v>
      </c>
      <c r="I1446" s="254"/>
      <c r="J1446" s="255">
        <f>ROUND(I1446*H1446,2)</f>
        <v>0</v>
      </c>
      <c r="K1446" s="251" t="s">
        <v>37</v>
      </c>
      <c r="L1446" s="256"/>
      <c r="M1446" s="257" t="s">
        <v>37</v>
      </c>
      <c r="N1446" s="258" t="s">
        <v>50</v>
      </c>
      <c r="O1446" s="85"/>
      <c r="P1446" s="214">
        <f>O1446*H1446</f>
        <v>0</v>
      </c>
      <c r="Q1446" s="214">
        <v>0</v>
      </c>
      <c r="R1446" s="214">
        <f>Q1446*H1446</f>
        <v>0</v>
      </c>
      <c r="S1446" s="214">
        <v>0</v>
      </c>
      <c r="T1446" s="215">
        <f>S1446*H1446</f>
        <v>0</v>
      </c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R1446" s="216" t="s">
        <v>164</v>
      </c>
      <c r="AT1446" s="216" t="s">
        <v>252</v>
      </c>
      <c r="AU1446" s="216" t="s">
        <v>86</v>
      </c>
      <c r="AY1446" s="18" t="s">
        <v>149</v>
      </c>
      <c r="BE1446" s="217">
        <f>IF(N1446="základní",J1446,0)</f>
        <v>0</v>
      </c>
      <c r="BF1446" s="217">
        <f>IF(N1446="snížená",J1446,0)</f>
        <v>0</v>
      </c>
      <c r="BG1446" s="217">
        <f>IF(N1446="zákl. přenesená",J1446,0)</f>
        <v>0</v>
      </c>
      <c r="BH1446" s="217">
        <f>IF(N1446="sníž. přenesená",J1446,0)</f>
        <v>0</v>
      </c>
      <c r="BI1446" s="217">
        <f>IF(N1446="nulová",J1446,0)</f>
        <v>0</v>
      </c>
      <c r="BJ1446" s="18" t="s">
        <v>148</v>
      </c>
      <c r="BK1446" s="217">
        <f>ROUND(I1446*H1446,2)</f>
        <v>0</v>
      </c>
      <c r="BL1446" s="18" t="s">
        <v>148</v>
      </c>
      <c r="BM1446" s="216" t="s">
        <v>2719</v>
      </c>
    </row>
    <row r="1447" spans="1:47" s="2" customFormat="1" ht="12">
      <c r="A1447" s="39"/>
      <c r="B1447" s="40"/>
      <c r="C1447" s="41"/>
      <c r="D1447" s="218" t="s">
        <v>155</v>
      </c>
      <c r="E1447" s="41"/>
      <c r="F1447" s="219" t="s">
        <v>2691</v>
      </c>
      <c r="G1447" s="41"/>
      <c r="H1447" s="41"/>
      <c r="I1447" s="220"/>
      <c r="J1447" s="41"/>
      <c r="K1447" s="41"/>
      <c r="L1447" s="45"/>
      <c r="M1447" s="221"/>
      <c r="N1447" s="222"/>
      <c r="O1447" s="85"/>
      <c r="P1447" s="85"/>
      <c r="Q1447" s="85"/>
      <c r="R1447" s="85"/>
      <c r="S1447" s="85"/>
      <c r="T1447" s="86"/>
      <c r="U1447" s="39"/>
      <c r="V1447" s="39"/>
      <c r="W1447" s="39"/>
      <c r="X1447" s="39"/>
      <c r="Y1447" s="39"/>
      <c r="Z1447" s="39"/>
      <c r="AA1447" s="39"/>
      <c r="AB1447" s="39"/>
      <c r="AC1447" s="39"/>
      <c r="AD1447" s="39"/>
      <c r="AE1447" s="39"/>
      <c r="AT1447" s="18" t="s">
        <v>155</v>
      </c>
      <c r="AU1447" s="18" t="s">
        <v>86</v>
      </c>
    </row>
    <row r="1448" spans="1:65" s="2" customFormat="1" ht="16.5" customHeight="1">
      <c r="A1448" s="39"/>
      <c r="B1448" s="40"/>
      <c r="C1448" s="249" t="s">
        <v>2720</v>
      </c>
      <c r="D1448" s="249" t="s">
        <v>252</v>
      </c>
      <c r="E1448" s="250" t="s">
        <v>2721</v>
      </c>
      <c r="F1448" s="251" t="s">
        <v>2695</v>
      </c>
      <c r="G1448" s="252" t="s">
        <v>232</v>
      </c>
      <c r="H1448" s="253">
        <v>5</v>
      </c>
      <c r="I1448" s="254"/>
      <c r="J1448" s="255">
        <f>ROUND(I1448*H1448,2)</f>
        <v>0</v>
      </c>
      <c r="K1448" s="251" t="s">
        <v>37</v>
      </c>
      <c r="L1448" s="256"/>
      <c r="M1448" s="257" t="s">
        <v>37</v>
      </c>
      <c r="N1448" s="258" t="s">
        <v>50</v>
      </c>
      <c r="O1448" s="85"/>
      <c r="P1448" s="214">
        <f>O1448*H1448</f>
        <v>0</v>
      </c>
      <c r="Q1448" s="214">
        <v>0</v>
      </c>
      <c r="R1448" s="214">
        <f>Q1448*H1448</f>
        <v>0</v>
      </c>
      <c r="S1448" s="214">
        <v>0</v>
      </c>
      <c r="T1448" s="215">
        <f>S1448*H1448</f>
        <v>0</v>
      </c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R1448" s="216" t="s">
        <v>164</v>
      </c>
      <c r="AT1448" s="216" t="s">
        <v>252</v>
      </c>
      <c r="AU1448" s="216" t="s">
        <v>86</v>
      </c>
      <c r="AY1448" s="18" t="s">
        <v>149</v>
      </c>
      <c r="BE1448" s="217">
        <f>IF(N1448="základní",J1448,0)</f>
        <v>0</v>
      </c>
      <c r="BF1448" s="217">
        <f>IF(N1448="snížená",J1448,0)</f>
        <v>0</v>
      </c>
      <c r="BG1448" s="217">
        <f>IF(N1448="zákl. přenesená",J1448,0)</f>
        <v>0</v>
      </c>
      <c r="BH1448" s="217">
        <f>IF(N1448="sníž. přenesená",J1448,0)</f>
        <v>0</v>
      </c>
      <c r="BI1448" s="217">
        <f>IF(N1448="nulová",J1448,0)</f>
        <v>0</v>
      </c>
      <c r="BJ1448" s="18" t="s">
        <v>148</v>
      </c>
      <c r="BK1448" s="217">
        <f>ROUND(I1448*H1448,2)</f>
        <v>0</v>
      </c>
      <c r="BL1448" s="18" t="s">
        <v>148</v>
      </c>
      <c r="BM1448" s="216" t="s">
        <v>2722</v>
      </c>
    </row>
    <row r="1449" spans="1:47" s="2" customFormat="1" ht="12">
      <c r="A1449" s="39"/>
      <c r="B1449" s="40"/>
      <c r="C1449" s="41"/>
      <c r="D1449" s="218" t="s">
        <v>155</v>
      </c>
      <c r="E1449" s="41"/>
      <c r="F1449" s="219" t="s">
        <v>2695</v>
      </c>
      <c r="G1449" s="41"/>
      <c r="H1449" s="41"/>
      <c r="I1449" s="220"/>
      <c r="J1449" s="41"/>
      <c r="K1449" s="41"/>
      <c r="L1449" s="45"/>
      <c r="M1449" s="221"/>
      <c r="N1449" s="222"/>
      <c r="O1449" s="85"/>
      <c r="P1449" s="85"/>
      <c r="Q1449" s="85"/>
      <c r="R1449" s="85"/>
      <c r="S1449" s="85"/>
      <c r="T1449" s="86"/>
      <c r="U1449" s="39"/>
      <c r="V1449" s="39"/>
      <c r="W1449" s="39"/>
      <c r="X1449" s="39"/>
      <c r="Y1449" s="39"/>
      <c r="Z1449" s="39"/>
      <c r="AA1449" s="39"/>
      <c r="AB1449" s="39"/>
      <c r="AC1449" s="39"/>
      <c r="AD1449" s="39"/>
      <c r="AE1449" s="39"/>
      <c r="AT1449" s="18" t="s">
        <v>155</v>
      </c>
      <c r="AU1449" s="18" t="s">
        <v>86</v>
      </c>
    </row>
    <row r="1450" spans="1:65" s="2" customFormat="1" ht="16.5" customHeight="1">
      <c r="A1450" s="39"/>
      <c r="B1450" s="40"/>
      <c r="C1450" s="249" t="s">
        <v>1843</v>
      </c>
      <c r="D1450" s="249" t="s">
        <v>252</v>
      </c>
      <c r="E1450" s="250" t="s">
        <v>2723</v>
      </c>
      <c r="F1450" s="251" t="s">
        <v>2699</v>
      </c>
      <c r="G1450" s="252" t="s">
        <v>320</v>
      </c>
      <c r="H1450" s="253">
        <v>4</v>
      </c>
      <c r="I1450" s="254"/>
      <c r="J1450" s="255">
        <f>ROUND(I1450*H1450,2)</f>
        <v>0</v>
      </c>
      <c r="K1450" s="251" t="s">
        <v>37</v>
      </c>
      <c r="L1450" s="256"/>
      <c r="M1450" s="257" t="s">
        <v>37</v>
      </c>
      <c r="N1450" s="258" t="s">
        <v>50</v>
      </c>
      <c r="O1450" s="85"/>
      <c r="P1450" s="214">
        <f>O1450*H1450</f>
        <v>0</v>
      </c>
      <c r="Q1450" s="214">
        <v>0</v>
      </c>
      <c r="R1450" s="214">
        <f>Q1450*H1450</f>
        <v>0</v>
      </c>
      <c r="S1450" s="214">
        <v>0</v>
      </c>
      <c r="T1450" s="215">
        <f>S1450*H1450</f>
        <v>0</v>
      </c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  <c r="AR1450" s="216" t="s">
        <v>164</v>
      </c>
      <c r="AT1450" s="216" t="s">
        <v>252</v>
      </c>
      <c r="AU1450" s="216" t="s">
        <v>86</v>
      </c>
      <c r="AY1450" s="18" t="s">
        <v>149</v>
      </c>
      <c r="BE1450" s="217">
        <f>IF(N1450="základní",J1450,0)</f>
        <v>0</v>
      </c>
      <c r="BF1450" s="217">
        <f>IF(N1450="snížená",J1450,0)</f>
        <v>0</v>
      </c>
      <c r="BG1450" s="217">
        <f>IF(N1450="zákl. přenesená",J1450,0)</f>
        <v>0</v>
      </c>
      <c r="BH1450" s="217">
        <f>IF(N1450="sníž. přenesená",J1450,0)</f>
        <v>0</v>
      </c>
      <c r="BI1450" s="217">
        <f>IF(N1450="nulová",J1450,0)</f>
        <v>0</v>
      </c>
      <c r="BJ1450" s="18" t="s">
        <v>148</v>
      </c>
      <c r="BK1450" s="217">
        <f>ROUND(I1450*H1450,2)</f>
        <v>0</v>
      </c>
      <c r="BL1450" s="18" t="s">
        <v>148</v>
      </c>
      <c r="BM1450" s="216" t="s">
        <v>2724</v>
      </c>
    </row>
    <row r="1451" spans="1:47" s="2" customFormat="1" ht="12">
      <c r="A1451" s="39"/>
      <c r="B1451" s="40"/>
      <c r="C1451" s="41"/>
      <c r="D1451" s="218" t="s">
        <v>155</v>
      </c>
      <c r="E1451" s="41"/>
      <c r="F1451" s="219" t="s">
        <v>2699</v>
      </c>
      <c r="G1451" s="41"/>
      <c r="H1451" s="41"/>
      <c r="I1451" s="220"/>
      <c r="J1451" s="41"/>
      <c r="K1451" s="41"/>
      <c r="L1451" s="45"/>
      <c r="M1451" s="221"/>
      <c r="N1451" s="222"/>
      <c r="O1451" s="85"/>
      <c r="P1451" s="85"/>
      <c r="Q1451" s="85"/>
      <c r="R1451" s="85"/>
      <c r="S1451" s="85"/>
      <c r="T1451" s="86"/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39"/>
      <c r="AE1451" s="39"/>
      <c r="AT1451" s="18" t="s">
        <v>155</v>
      </c>
      <c r="AU1451" s="18" t="s">
        <v>86</v>
      </c>
    </row>
    <row r="1452" spans="1:65" s="2" customFormat="1" ht="16.5" customHeight="1">
      <c r="A1452" s="39"/>
      <c r="B1452" s="40"/>
      <c r="C1452" s="249" t="s">
        <v>2725</v>
      </c>
      <c r="D1452" s="249" t="s">
        <v>252</v>
      </c>
      <c r="E1452" s="250" t="s">
        <v>2726</v>
      </c>
      <c r="F1452" s="251" t="s">
        <v>2702</v>
      </c>
      <c r="G1452" s="252" t="s">
        <v>320</v>
      </c>
      <c r="H1452" s="253">
        <v>4</v>
      </c>
      <c r="I1452" s="254"/>
      <c r="J1452" s="255">
        <f>ROUND(I1452*H1452,2)</f>
        <v>0</v>
      </c>
      <c r="K1452" s="251" t="s">
        <v>37</v>
      </c>
      <c r="L1452" s="256"/>
      <c r="M1452" s="257" t="s">
        <v>37</v>
      </c>
      <c r="N1452" s="258" t="s">
        <v>50</v>
      </c>
      <c r="O1452" s="85"/>
      <c r="P1452" s="214">
        <f>O1452*H1452</f>
        <v>0</v>
      </c>
      <c r="Q1452" s="214">
        <v>0</v>
      </c>
      <c r="R1452" s="214">
        <f>Q1452*H1452</f>
        <v>0</v>
      </c>
      <c r="S1452" s="214">
        <v>0</v>
      </c>
      <c r="T1452" s="215">
        <f>S1452*H1452</f>
        <v>0</v>
      </c>
      <c r="U1452" s="39"/>
      <c r="V1452" s="39"/>
      <c r="W1452" s="39"/>
      <c r="X1452" s="39"/>
      <c r="Y1452" s="39"/>
      <c r="Z1452" s="39"/>
      <c r="AA1452" s="39"/>
      <c r="AB1452" s="39"/>
      <c r="AC1452" s="39"/>
      <c r="AD1452" s="39"/>
      <c r="AE1452" s="39"/>
      <c r="AR1452" s="216" t="s">
        <v>164</v>
      </c>
      <c r="AT1452" s="216" t="s">
        <v>252</v>
      </c>
      <c r="AU1452" s="216" t="s">
        <v>86</v>
      </c>
      <c r="AY1452" s="18" t="s">
        <v>149</v>
      </c>
      <c r="BE1452" s="217">
        <f>IF(N1452="základní",J1452,0)</f>
        <v>0</v>
      </c>
      <c r="BF1452" s="217">
        <f>IF(N1452="snížená",J1452,0)</f>
        <v>0</v>
      </c>
      <c r="BG1452" s="217">
        <f>IF(N1452="zákl. přenesená",J1452,0)</f>
        <v>0</v>
      </c>
      <c r="BH1452" s="217">
        <f>IF(N1452="sníž. přenesená",J1452,0)</f>
        <v>0</v>
      </c>
      <c r="BI1452" s="217">
        <f>IF(N1452="nulová",J1452,0)</f>
        <v>0</v>
      </c>
      <c r="BJ1452" s="18" t="s">
        <v>148</v>
      </c>
      <c r="BK1452" s="217">
        <f>ROUND(I1452*H1452,2)</f>
        <v>0</v>
      </c>
      <c r="BL1452" s="18" t="s">
        <v>148</v>
      </c>
      <c r="BM1452" s="216" t="s">
        <v>2727</v>
      </c>
    </row>
    <row r="1453" spans="1:47" s="2" customFormat="1" ht="12">
      <c r="A1453" s="39"/>
      <c r="B1453" s="40"/>
      <c r="C1453" s="41"/>
      <c r="D1453" s="218" t="s">
        <v>155</v>
      </c>
      <c r="E1453" s="41"/>
      <c r="F1453" s="219" t="s">
        <v>2702</v>
      </c>
      <c r="G1453" s="41"/>
      <c r="H1453" s="41"/>
      <c r="I1453" s="220"/>
      <c r="J1453" s="41"/>
      <c r="K1453" s="41"/>
      <c r="L1453" s="45"/>
      <c r="M1453" s="221"/>
      <c r="N1453" s="222"/>
      <c r="O1453" s="85"/>
      <c r="P1453" s="85"/>
      <c r="Q1453" s="85"/>
      <c r="R1453" s="85"/>
      <c r="S1453" s="85"/>
      <c r="T1453" s="86"/>
      <c r="U1453" s="39"/>
      <c r="V1453" s="39"/>
      <c r="W1453" s="39"/>
      <c r="X1453" s="39"/>
      <c r="Y1453" s="39"/>
      <c r="Z1453" s="39"/>
      <c r="AA1453" s="39"/>
      <c r="AB1453" s="39"/>
      <c r="AC1453" s="39"/>
      <c r="AD1453" s="39"/>
      <c r="AE1453" s="39"/>
      <c r="AT1453" s="18" t="s">
        <v>155</v>
      </c>
      <c r="AU1453" s="18" t="s">
        <v>86</v>
      </c>
    </row>
    <row r="1454" spans="1:65" s="2" customFormat="1" ht="16.5" customHeight="1">
      <c r="A1454" s="39"/>
      <c r="B1454" s="40"/>
      <c r="C1454" s="249" t="s">
        <v>1845</v>
      </c>
      <c r="D1454" s="249" t="s">
        <v>252</v>
      </c>
      <c r="E1454" s="250" t="s">
        <v>2728</v>
      </c>
      <c r="F1454" s="251" t="s">
        <v>2706</v>
      </c>
      <c r="G1454" s="252" t="s">
        <v>363</v>
      </c>
      <c r="H1454" s="253">
        <v>50</v>
      </c>
      <c r="I1454" s="254"/>
      <c r="J1454" s="255">
        <f>ROUND(I1454*H1454,2)</f>
        <v>0</v>
      </c>
      <c r="K1454" s="251" t="s">
        <v>37</v>
      </c>
      <c r="L1454" s="256"/>
      <c r="M1454" s="257" t="s">
        <v>37</v>
      </c>
      <c r="N1454" s="258" t="s">
        <v>50</v>
      </c>
      <c r="O1454" s="85"/>
      <c r="P1454" s="214">
        <f>O1454*H1454</f>
        <v>0</v>
      </c>
      <c r="Q1454" s="214">
        <v>0</v>
      </c>
      <c r="R1454" s="214">
        <f>Q1454*H1454</f>
        <v>0</v>
      </c>
      <c r="S1454" s="214">
        <v>0</v>
      </c>
      <c r="T1454" s="215">
        <f>S1454*H1454</f>
        <v>0</v>
      </c>
      <c r="U1454" s="39"/>
      <c r="V1454" s="39"/>
      <c r="W1454" s="39"/>
      <c r="X1454" s="39"/>
      <c r="Y1454" s="39"/>
      <c r="Z1454" s="39"/>
      <c r="AA1454" s="39"/>
      <c r="AB1454" s="39"/>
      <c r="AC1454" s="39"/>
      <c r="AD1454" s="39"/>
      <c r="AE1454" s="39"/>
      <c r="AR1454" s="216" t="s">
        <v>164</v>
      </c>
      <c r="AT1454" s="216" t="s">
        <v>252</v>
      </c>
      <c r="AU1454" s="216" t="s">
        <v>86</v>
      </c>
      <c r="AY1454" s="18" t="s">
        <v>149</v>
      </c>
      <c r="BE1454" s="217">
        <f>IF(N1454="základní",J1454,0)</f>
        <v>0</v>
      </c>
      <c r="BF1454" s="217">
        <f>IF(N1454="snížená",J1454,0)</f>
        <v>0</v>
      </c>
      <c r="BG1454" s="217">
        <f>IF(N1454="zákl. přenesená",J1454,0)</f>
        <v>0</v>
      </c>
      <c r="BH1454" s="217">
        <f>IF(N1454="sníž. přenesená",J1454,0)</f>
        <v>0</v>
      </c>
      <c r="BI1454" s="217">
        <f>IF(N1454="nulová",J1454,0)</f>
        <v>0</v>
      </c>
      <c r="BJ1454" s="18" t="s">
        <v>148</v>
      </c>
      <c r="BK1454" s="217">
        <f>ROUND(I1454*H1454,2)</f>
        <v>0</v>
      </c>
      <c r="BL1454" s="18" t="s">
        <v>148</v>
      </c>
      <c r="BM1454" s="216" t="s">
        <v>2729</v>
      </c>
    </row>
    <row r="1455" spans="1:47" s="2" customFormat="1" ht="12">
      <c r="A1455" s="39"/>
      <c r="B1455" s="40"/>
      <c r="C1455" s="41"/>
      <c r="D1455" s="218" t="s">
        <v>155</v>
      </c>
      <c r="E1455" s="41"/>
      <c r="F1455" s="219" t="s">
        <v>2706</v>
      </c>
      <c r="G1455" s="41"/>
      <c r="H1455" s="41"/>
      <c r="I1455" s="220"/>
      <c r="J1455" s="41"/>
      <c r="K1455" s="41"/>
      <c r="L1455" s="45"/>
      <c r="M1455" s="221"/>
      <c r="N1455" s="222"/>
      <c r="O1455" s="85"/>
      <c r="P1455" s="85"/>
      <c r="Q1455" s="85"/>
      <c r="R1455" s="85"/>
      <c r="S1455" s="85"/>
      <c r="T1455" s="86"/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39"/>
      <c r="AE1455" s="39"/>
      <c r="AT1455" s="18" t="s">
        <v>155</v>
      </c>
      <c r="AU1455" s="18" t="s">
        <v>86</v>
      </c>
    </row>
    <row r="1456" spans="1:63" s="12" customFormat="1" ht="22.8" customHeight="1">
      <c r="A1456" s="12"/>
      <c r="B1456" s="189"/>
      <c r="C1456" s="190"/>
      <c r="D1456" s="191" t="s">
        <v>76</v>
      </c>
      <c r="E1456" s="203" t="s">
        <v>2730</v>
      </c>
      <c r="F1456" s="203" t="s">
        <v>2731</v>
      </c>
      <c r="G1456" s="190"/>
      <c r="H1456" s="190"/>
      <c r="I1456" s="193"/>
      <c r="J1456" s="204">
        <f>BK1456</f>
        <v>0</v>
      </c>
      <c r="K1456" s="190"/>
      <c r="L1456" s="195"/>
      <c r="M1456" s="196"/>
      <c r="N1456" s="197"/>
      <c r="O1456" s="197"/>
      <c r="P1456" s="198">
        <f>SUM(P1457:P1472)</f>
        <v>0</v>
      </c>
      <c r="Q1456" s="197"/>
      <c r="R1456" s="198">
        <f>SUM(R1457:R1472)</f>
        <v>0</v>
      </c>
      <c r="S1456" s="197"/>
      <c r="T1456" s="199">
        <f>SUM(T1457:T1472)</f>
        <v>0</v>
      </c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R1456" s="200" t="s">
        <v>21</v>
      </c>
      <c r="AT1456" s="201" t="s">
        <v>76</v>
      </c>
      <c r="AU1456" s="201" t="s">
        <v>21</v>
      </c>
      <c r="AY1456" s="200" t="s">
        <v>149</v>
      </c>
      <c r="BK1456" s="202">
        <f>SUM(BK1457:BK1472)</f>
        <v>0</v>
      </c>
    </row>
    <row r="1457" spans="1:65" s="2" customFormat="1" ht="12">
      <c r="A1457" s="39"/>
      <c r="B1457" s="40"/>
      <c r="C1457" s="205" t="s">
        <v>2732</v>
      </c>
      <c r="D1457" s="205" t="s">
        <v>151</v>
      </c>
      <c r="E1457" s="206" t="s">
        <v>2733</v>
      </c>
      <c r="F1457" s="207" t="s">
        <v>2734</v>
      </c>
      <c r="G1457" s="208" t="s">
        <v>232</v>
      </c>
      <c r="H1457" s="209">
        <v>1</v>
      </c>
      <c r="I1457" s="210"/>
      <c r="J1457" s="211">
        <f>ROUND(I1457*H1457,2)</f>
        <v>0</v>
      </c>
      <c r="K1457" s="207" t="s">
        <v>37</v>
      </c>
      <c r="L1457" s="45"/>
      <c r="M1457" s="212" t="s">
        <v>37</v>
      </c>
      <c r="N1457" s="213" t="s">
        <v>50</v>
      </c>
      <c r="O1457" s="85"/>
      <c r="P1457" s="214">
        <f>O1457*H1457</f>
        <v>0</v>
      </c>
      <c r="Q1457" s="214">
        <v>0</v>
      </c>
      <c r="R1457" s="214">
        <f>Q1457*H1457</f>
        <v>0</v>
      </c>
      <c r="S1457" s="214">
        <v>0</v>
      </c>
      <c r="T1457" s="215">
        <f>S1457*H1457</f>
        <v>0</v>
      </c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39"/>
      <c r="AE1457" s="39"/>
      <c r="AR1457" s="216" t="s">
        <v>148</v>
      </c>
      <c r="AT1457" s="216" t="s">
        <v>151</v>
      </c>
      <c r="AU1457" s="216" t="s">
        <v>86</v>
      </c>
      <c r="AY1457" s="18" t="s">
        <v>149</v>
      </c>
      <c r="BE1457" s="217">
        <f>IF(N1457="základní",J1457,0)</f>
        <v>0</v>
      </c>
      <c r="BF1457" s="217">
        <f>IF(N1457="snížená",J1457,0)</f>
        <v>0</v>
      </c>
      <c r="BG1457" s="217">
        <f>IF(N1457="zákl. přenesená",J1457,0)</f>
        <v>0</v>
      </c>
      <c r="BH1457" s="217">
        <f>IF(N1457="sníž. přenesená",J1457,0)</f>
        <v>0</v>
      </c>
      <c r="BI1457" s="217">
        <f>IF(N1457="nulová",J1457,0)</f>
        <v>0</v>
      </c>
      <c r="BJ1457" s="18" t="s">
        <v>148</v>
      </c>
      <c r="BK1457" s="217">
        <f>ROUND(I1457*H1457,2)</f>
        <v>0</v>
      </c>
      <c r="BL1457" s="18" t="s">
        <v>148</v>
      </c>
      <c r="BM1457" s="216" t="s">
        <v>2735</v>
      </c>
    </row>
    <row r="1458" spans="1:47" s="2" customFormat="1" ht="12">
      <c r="A1458" s="39"/>
      <c r="B1458" s="40"/>
      <c r="C1458" s="41"/>
      <c r="D1458" s="218" t="s">
        <v>155</v>
      </c>
      <c r="E1458" s="41"/>
      <c r="F1458" s="219" t="s">
        <v>2734</v>
      </c>
      <c r="G1458" s="41"/>
      <c r="H1458" s="41"/>
      <c r="I1458" s="220"/>
      <c r="J1458" s="41"/>
      <c r="K1458" s="41"/>
      <c r="L1458" s="45"/>
      <c r="M1458" s="221"/>
      <c r="N1458" s="222"/>
      <c r="O1458" s="85"/>
      <c r="P1458" s="85"/>
      <c r="Q1458" s="85"/>
      <c r="R1458" s="85"/>
      <c r="S1458" s="85"/>
      <c r="T1458" s="86"/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  <c r="AT1458" s="18" t="s">
        <v>155</v>
      </c>
      <c r="AU1458" s="18" t="s">
        <v>86</v>
      </c>
    </row>
    <row r="1459" spans="1:65" s="2" customFormat="1" ht="16.5" customHeight="1">
      <c r="A1459" s="39"/>
      <c r="B1459" s="40"/>
      <c r="C1459" s="205" t="s">
        <v>1850</v>
      </c>
      <c r="D1459" s="205" t="s">
        <v>151</v>
      </c>
      <c r="E1459" s="206" t="s">
        <v>2736</v>
      </c>
      <c r="F1459" s="207" t="s">
        <v>2684</v>
      </c>
      <c r="G1459" s="208" t="s">
        <v>232</v>
      </c>
      <c r="H1459" s="209">
        <v>2</v>
      </c>
      <c r="I1459" s="210"/>
      <c r="J1459" s="211">
        <f>ROUND(I1459*H1459,2)</f>
        <v>0</v>
      </c>
      <c r="K1459" s="207" t="s">
        <v>37</v>
      </c>
      <c r="L1459" s="45"/>
      <c r="M1459" s="212" t="s">
        <v>37</v>
      </c>
      <c r="N1459" s="213" t="s">
        <v>50</v>
      </c>
      <c r="O1459" s="85"/>
      <c r="P1459" s="214">
        <f>O1459*H1459</f>
        <v>0</v>
      </c>
      <c r="Q1459" s="214">
        <v>0</v>
      </c>
      <c r="R1459" s="214">
        <f>Q1459*H1459</f>
        <v>0</v>
      </c>
      <c r="S1459" s="214">
        <v>0</v>
      </c>
      <c r="T1459" s="215">
        <f>S1459*H1459</f>
        <v>0</v>
      </c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39"/>
      <c r="AE1459" s="39"/>
      <c r="AR1459" s="216" t="s">
        <v>148</v>
      </c>
      <c r="AT1459" s="216" t="s">
        <v>151</v>
      </c>
      <c r="AU1459" s="216" t="s">
        <v>86</v>
      </c>
      <c r="AY1459" s="18" t="s">
        <v>149</v>
      </c>
      <c r="BE1459" s="217">
        <f>IF(N1459="základní",J1459,0)</f>
        <v>0</v>
      </c>
      <c r="BF1459" s="217">
        <f>IF(N1459="snížená",J1459,0)</f>
        <v>0</v>
      </c>
      <c r="BG1459" s="217">
        <f>IF(N1459="zákl. přenesená",J1459,0)</f>
        <v>0</v>
      </c>
      <c r="BH1459" s="217">
        <f>IF(N1459="sníž. přenesená",J1459,0)</f>
        <v>0</v>
      </c>
      <c r="BI1459" s="217">
        <f>IF(N1459="nulová",J1459,0)</f>
        <v>0</v>
      </c>
      <c r="BJ1459" s="18" t="s">
        <v>148</v>
      </c>
      <c r="BK1459" s="217">
        <f>ROUND(I1459*H1459,2)</f>
        <v>0</v>
      </c>
      <c r="BL1459" s="18" t="s">
        <v>148</v>
      </c>
      <c r="BM1459" s="216" t="s">
        <v>2737</v>
      </c>
    </row>
    <row r="1460" spans="1:47" s="2" customFormat="1" ht="12">
      <c r="A1460" s="39"/>
      <c r="B1460" s="40"/>
      <c r="C1460" s="41"/>
      <c r="D1460" s="218" t="s">
        <v>155</v>
      </c>
      <c r="E1460" s="41"/>
      <c r="F1460" s="219" t="s">
        <v>2684</v>
      </c>
      <c r="G1460" s="41"/>
      <c r="H1460" s="41"/>
      <c r="I1460" s="220"/>
      <c r="J1460" s="41"/>
      <c r="K1460" s="41"/>
      <c r="L1460" s="45"/>
      <c r="M1460" s="221"/>
      <c r="N1460" s="222"/>
      <c r="O1460" s="85"/>
      <c r="P1460" s="85"/>
      <c r="Q1460" s="85"/>
      <c r="R1460" s="85"/>
      <c r="S1460" s="85"/>
      <c r="T1460" s="86"/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T1460" s="18" t="s">
        <v>155</v>
      </c>
      <c r="AU1460" s="18" t="s">
        <v>86</v>
      </c>
    </row>
    <row r="1461" spans="1:65" s="2" customFormat="1" ht="16.5" customHeight="1">
      <c r="A1461" s="39"/>
      <c r="B1461" s="40"/>
      <c r="C1461" s="205" t="s">
        <v>1997</v>
      </c>
      <c r="D1461" s="205" t="s">
        <v>151</v>
      </c>
      <c r="E1461" s="206" t="s">
        <v>2738</v>
      </c>
      <c r="F1461" s="207" t="s">
        <v>2739</v>
      </c>
      <c r="G1461" s="208" t="s">
        <v>232</v>
      </c>
      <c r="H1461" s="209">
        <v>2</v>
      </c>
      <c r="I1461" s="210"/>
      <c r="J1461" s="211">
        <f>ROUND(I1461*H1461,2)</f>
        <v>0</v>
      </c>
      <c r="K1461" s="207" t="s">
        <v>37</v>
      </c>
      <c r="L1461" s="45"/>
      <c r="M1461" s="212" t="s">
        <v>37</v>
      </c>
      <c r="N1461" s="213" t="s">
        <v>50</v>
      </c>
      <c r="O1461" s="85"/>
      <c r="P1461" s="214">
        <f>O1461*H1461</f>
        <v>0</v>
      </c>
      <c r="Q1461" s="214">
        <v>0</v>
      </c>
      <c r="R1461" s="214">
        <f>Q1461*H1461</f>
        <v>0</v>
      </c>
      <c r="S1461" s="214">
        <v>0</v>
      </c>
      <c r="T1461" s="215">
        <f>S1461*H1461</f>
        <v>0</v>
      </c>
      <c r="U1461" s="39"/>
      <c r="V1461" s="39"/>
      <c r="W1461" s="39"/>
      <c r="X1461" s="39"/>
      <c r="Y1461" s="39"/>
      <c r="Z1461" s="39"/>
      <c r="AA1461" s="39"/>
      <c r="AB1461" s="39"/>
      <c r="AC1461" s="39"/>
      <c r="AD1461" s="39"/>
      <c r="AE1461" s="39"/>
      <c r="AR1461" s="216" t="s">
        <v>148</v>
      </c>
      <c r="AT1461" s="216" t="s">
        <v>151</v>
      </c>
      <c r="AU1461" s="216" t="s">
        <v>86</v>
      </c>
      <c r="AY1461" s="18" t="s">
        <v>149</v>
      </c>
      <c r="BE1461" s="217">
        <f>IF(N1461="základní",J1461,0)</f>
        <v>0</v>
      </c>
      <c r="BF1461" s="217">
        <f>IF(N1461="snížená",J1461,0)</f>
        <v>0</v>
      </c>
      <c r="BG1461" s="217">
        <f>IF(N1461="zákl. přenesená",J1461,0)</f>
        <v>0</v>
      </c>
      <c r="BH1461" s="217">
        <f>IF(N1461="sníž. přenesená",J1461,0)</f>
        <v>0</v>
      </c>
      <c r="BI1461" s="217">
        <f>IF(N1461="nulová",J1461,0)</f>
        <v>0</v>
      </c>
      <c r="BJ1461" s="18" t="s">
        <v>148</v>
      </c>
      <c r="BK1461" s="217">
        <f>ROUND(I1461*H1461,2)</f>
        <v>0</v>
      </c>
      <c r="BL1461" s="18" t="s">
        <v>148</v>
      </c>
      <c r="BM1461" s="216" t="s">
        <v>2740</v>
      </c>
    </row>
    <row r="1462" spans="1:47" s="2" customFormat="1" ht="12">
      <c r="A1462" s="39"/>
      <c r="B1462" s="40"/>
      <c r="C1462" s="41"/>
      <c r="D1462" s="218" t="s">
        <v>155</v>
      </c>
      <c r="E1462" s="41"/>
      <c r="F1462" s="219" t="s">
        <v>2739</v>
      </c>
      <c r="G1462" s="41"/>
      <c r="H1462" s="41"/>
      <c r="I1462" s="220"/>
      <c r="J1462" s="41"/>
      <c r="K1462" s="41"/>
      <c r="L1462" s="45"/>
      <c r="M1462" s="221"/>
      <c r="N1462" s="222"/>
      <c r="O1462" s="85"/>
      <c r="P1462" s="85"/>
      <c r="Q1462" s="85"/>
      <c r="R1462" s="85"/>
      <c r="S1462" s="85"/>
      <c r="T1462" s="86"/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39"/>
      <c r="AE1462" s="39"/>
      <c r="AT1462" s="18" t="s">
        <v>155</v>
      </c>
      <c r="AU1462" s="18" t="s">
        <v>86</v>
      </c>
    </row>
    <row r="1463" spans="1:65" s="2" customFormat="1" ht="16.5" customHeight="1">
      <c r="A1463" s="39"/>
      <c r="B1463" s="40"/>
      <c r="C1463" s="205" t="s">
        <v>1853</v>
      </c>
      <c r="D1463" s="205" t="s">
        <v>151</v>
      </c>
      <c r="E1463" s="206" t="s">
        <v>2741</v>
      </c>
      <c r="F1463" s="207" t="s">
        <v>2742</v>
      </c>
      <c r="G1463" s="208" t="s">
        <v>232</v>
      </c>
      <c r="H1463" s="209">
        <v>2</v>
      </c>
      <c r="I1463" s="210"/>
      <c r="J1463" s="211">
        <f>ROUND(I1463*H1463,2)</f>
        <v>0</v>
      </c>
      <c r="K1463" s="207" t="s">
        <v>37</v>
      </c>
      <c r="L1463" s="45"/>
      <c r="M1463" s="212" t="s">
        <v>37</v>
      </c>
      <c r="N1463" s="213" t="s">
        <v>50</v>
      </c>
      <c r="O1463" s="85"/>
      <c r="P1463" s="214">
        <f>O1463*H1463</f>
        <v>0</v>
      </c>
      <c r="Q1463" s="214">
        <v>0</v>
      </c>
      <c r="R1463" s="214">
        <f>Q1463*H1463</f>
        <v>0</v>
      </c>
      <c r="S1463" s="214">
        <v>0</v>
      </c>
      <c r="T1463" s="215">
        <f>S1463*H1463</f>
        <v>0</v>
      </c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39"/>
      <c r="AE1463" s="39"/>
      <c r="AR1463" s="216" t="s">
        <v>148</v>
      </c>
      <c r="AT1463" s="216" t="s">
        <v>151</v>
      </c>
      <c r="AU1463" s="216" t="s">
        <v>86</v>
      </c>
      <c r="AY1463" s="18" t="s">
        <v>149</v>
      </c>
      <c r="BE1463" s="217">
        <f>IF(N1463="základní",J1463,0)</f>
        <v>0</v>
      </c>
      <c r="BF1463" s="217">
        <f>IF(N1463="snížená",J1463,0)</f>
        <v>0</v>
      </c>
      <c r="BG1463" s="217">
        <f>IF(N1463="zákl. přenesená",J1463,0)</f>
        <v>0</v>
      </c>
      <c r="BH1463" s="217">
        <f>IF(N1463="sníž. přenesená",J1463,0)</f>
        <v>0</v>
      </c>
      <c r="BI1463" s="217">
        <f>IF(N1463="nulová",J1463,0)</f>
        <v>0</v>
      </c>
      <c r="BJ1463" s="18" t="s">
        <v>148</v>
      </c>
      <c r="BK1463" s="217">
        <f>ROUND(I1463*H1463,2)</f>
        <v>0</v>
      </c>
      <c r="BL1463" s="18" t="s">
        <v>148</v>
      </c>
      <c r="BM1463" s="216" t="s">
        <v>2743</v>
      </c>
    </row>
    <row r="1464" spans="1:47" s="2" customFormat="1" ht="12">
      <c r="A1464" s="39"/>
      <c r="B1464" s="40"/>
      <c r="C1464" s="41"/>
      <c r="D1464" s="218" t="s">
        <v>155</v>
      </c>
      <c r="E1464" s="41"/>
      <c r="F1464" s="219" t="s">
        <v>2742</v>
      </c>
      <c r="G1464" s="41"/>
      <c r="H1464" s="41"/>
      <c r="I1464" s="220"/>
      <c r="J1464" s="41"/>
      <c r="K1464" s="41"/>
      <c r="L1464" s="45"/>
      <c r="M1464" s="221"/>
      <c r="N1464" s="222"/>
      <c r="O1464" s="85"/>
      <c r="P1464" s="85"/>
      <c r="Q1464" s="85"/>
      <c r="R1464" s="85"/>
      <c r="S1464" s="85"/>
      <c r="T1464" s="86"/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  <c r="AT1464" s="18" t="s">
        <v>155</v>
      </c>
      <c r="AU1464" s="18" t="s">
        <v>86</v>
      </c>
    </row>
    <row r="1465" spans="1:65" s="2" customFormat="1" ht="16.5" customHeight="1">
      <c r="A1465" s="39"/>
      <c r="B1465" s="40"/>
      <c r="C1465" s="205" t="s">
        <v>2744</v>
      </c>
      <c r="D1465" s="205" t="s">
        <v>151</v>
      </c>
      <c r="E1465" s="206" t="s">
        <v>2745</v>
      </c>
      <c r="F1465" s="207" t="s">
        <v>2746</v>
      </c>
      <c r="G1465" s="208" t="s">
        <v>232</v>
      </c>
      <c r="H1465" s="209">
        <v>2</v>
      </c>
      <c r="I1465" s="210"/>
      <c r="J1465" s="211">
        <f>ROUND(I1465*H1465,2)</f>
        <v>0</v>
      </c>
      <c r="K1465" s="207" t="s">
        <v>37</v>
      </c>
      <c r="L1465" s="45"/>
      <c r="M1465" s="212" t="s">
        <v>37</v>
      </c>
      <c r="N1465" s="213" t="s">
        <v>50</v>
      </c>
      <c r="O1465" s="85"/>
      <c r="P1465" s="214">
        <f>O1465*H1465</f>
        <v>0</v>
      </c>
      <c r="Q1465" s="214">
        <v>0</v>
      </c>
      <c r="R1465" s="214">
        <f>Q1465*H1465</f>
        <v>0</v>
      </c>
      <c r="S1465" s="214">
        <v>0</v>
      </c>
      <c r="T1465" s="215">
        <f>S1465*H1465</f>
        <v>0</v>
      </c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39"/>
      <c r="AE1465" s="39"/>
      <c r="AR1465" s="216" t="s">
        <v>148</v>
      </c>
      <c r="AT1465" s="216" t="s">
        <v>151</v>
      </c>
      <c r="AU1465" s="216" t="s">
        <v>86</v>
      </c>
      <c r="AY1465" s="18" t="s">
        <v>149</v>
      </c>
      <c r="BE1465" s="217">
        <f>IF(N1465="základní",J1465,0)</f>
        <v>0</v>
      </c>
      <c r="BF1465" s="217">
        <f>IF(N1465="snížená",J1465,0)</f>
        <v>0</v>
      </c>
      <c r="BG1465" s="217">
        <f>IF(N1465="zákl. přenesená",J1465,0)</f>
        <v>0</v>
      </c>
      <c r="BH1465" s="217">
        <f>IF(N1465="sníž. přenesená",J1465,0)</f>
        <v>0</v>
      </c>
      <c r="BI1465" s="217">
        <f>IF(N1465="nulová",J1465,0)</f>
        <v>0</v>
      </c>
      <c r="BJ1465" s="18" t="s">
        <v>148</v>
      </c>
      <c r="BK1465" s="217">
        <f>ROUND(I1465*H1465,2)</f>
        <v>0</v>
      </c>
      <c r="BL1465" s="18" t="s">
        <v>148</v>
      </c>
      <c r="BM1465" s="216" t="s">
        <v>2747</v>
      </c>
    </row>
    <row r="1466" spans="1:47" s="2" customFormat="1" ht="12">
      <c r="A1466" s="39"/>
      <c r="B1466" s="40"/>
      <c r="C1466" s="41"/>
      <c r="D1466" s="218" t="s">
        <v>155</v>
      </c>
      <c r="E1466" s="41"/>
      <c r="F1466" s="219" t="s">
        <v>2746</v>
      </c>
      <c r="G1466" s="41"/>
      <c r="H1466" s="41"/>
      <c r="I1466" s="220"/>
      <c r="J1466" s="41"/>
      <c r="K1466" s="41"/>
      <c r="L1466" s="45"/>
      <c r="M1466" s="221"/>
      <c r="N1466" s="222"/>
      <c r="O1466" s="85"/>
      <c r="P1466" s="85"/>
      <c r="Q1466" s="85"/>
      <c r="R1466" s="85"/>
      <c r="S1466" s="85"/>
      <c r="T1466" s="86"/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39"/>
      <c r="AE1466" s="39"/>
      <c r="AT1466" s="18" t="s">
        <v>155</v>
      </c>
      <c r="AU1466" s="18" t="s">
        <v>86</v>
      </c>
    </row>
    <row r="1467" spans="1:65" s="2" customFormat="1" ht="16.5" customHeight="1">
      <c r="A1467" s="39"/>
      <c r="B1467" s="40"/>
      <c r="C1467" s="205" t="s">
        <v>1857</v>
      </c>
      <c r="D1467" s="205" t="s">
        <v>151</v>
      </c>
      <c r="E1467" s="206" t="s">
        <v>2748</v>
      </c>
      <c r="F1467" s="207" t="s">
        <v>2749</v>
      </c>
      <c r="G1467" s="208" t="s">
        <v>232</v>
      </c>
      <c r="H1467" s="209">
        <v>2</v>
      </c>
      <c r="I1467" s="210"/>
      <c r="J1467" s="211">
        <f>ROUND(I1467*H1467,2)</f>
        <v>0</v>
      </c>
      <c r="K1467" s="207" t="s">
        <v>37</v>
      </c>
      <c r="L1467" s="45"/>
      <c r="M1467" s="212" t="s">
        <v>37</v>
      </c>
      <c r="N1467" s="213" t="s">
        <v>50</v>
      </c>
      <c r="O1467" s="85"/>
      <c r="P1467" s="214">
        <f>O1467*H1467</f>
        <v>0</v>
      </c>
      <c r="Q1467" s="214">
        <v>0</v>
      </c>
      <c r="R1467" s="214">
        <f>Q1467*H1467</f>
        <v>0</v>
      </c>
      <c r="S1467" s="214">
        <v>0</v>
      </c>
      <c r="T1467" s="215">
        <f>S1467*H1467</f>
        <v>0</v>
      </c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39"/>
      <c r="AE1467" s="39"/>
      <c r="AR1467" s="216" t="s">
        <v>148</v>
      </c>
      <c r="AT1467" s="216" t="s">
        <v>151</v>
      </c>
      <c r="AU1467" s="216" t="s">
        <v>86</v>
      </c>
      <c r="AY1467" s="18" t="s">
        <v>149</v>
      </c>
      <c r="BE1467" s="217">
        <f>IF(N1467="základní",J1467,0)</f>
        <v>0</v>
      </c>
      <c r="BF1467" s="217">
        <f>IF(N1467="snížená",J1467,0)</f>
        <v>0</v>
      </c>
      <c r="BG1467" s="217">
        <f>IF(N1467="zákl. přenesená",J1467,0)</f>
        <v>0</v>
      </c>
      <c r="BH1467" s="217">
        <f>IF(N1467="sníž. přenesená",J1467,0)</f>
        <v>0</v>
      </c>
      <c r="BI1467" s="217">
        <f>IF(N1467="nulová",J1467,0)</f>
        <v>0</v>
      </c>
      <c r="BJ1467" s="18" t="s">
        <v>148</v>
      </c>
      <c r="BK1467" s="217">
        <f>ROUND(I1467*H1467,2)</f>
        <v>0</v>
      </c>
      <c r="BL1467" s="18" t="s">
        <v>148</v>
      </c>
      <c r="BM1467" s="216" t="s">
        <v>2750</v>
      </c>
    </row>
    <row r="1468" spans="1:47" s="2" customFormat="1" ht="12">
      <c r="A1468" s="39"/>
      <c r="B1468" s="40"/>
      <c r="C1468" s="41"/>
      <c r="D1468" s="218" t="s">
        <v>155</v>
      </c>
      <c r="E1468" s="41"/>
      <c r="F1468" s="219" t="s">
        <v>2749</v>
      </c>
      <c r="G1468" s="41"/>
      <c r="H1468" s="41"/>
      <c r="I1468" s="220"/>
      <c r="J1468" s="41"/>
      <c r="K1468" s="41"/>
      <c r="L1468" s="45"/>
      <c r="M1468" s="221"/>
      <c r="N1468" s="222"/>
      <c r="O1468" s="85"/>
      <c r="P1468" s="85"/>
      <c r="Q1468" s="85"/>
      <c r="R1468" s="85"/>
      <c r="S1468" s="85"/>
      <c r="T1468" s="86"/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  <c r="AT1468" s="18" t="s">
        <v>155</v>
      </c>
      <c r="AU1468" s="18" t="s">
        <v>86</v>
      </c>
    </row>
    <row r="1469" spans="1:65" s="2" customFormat="1" ht="16.5" customHeight="1">
      <c r="A1469" s="39"/>
      <c r="B1469" s="40"/>
      <c r="C1469" s="205" t="s">
        <v>2018</v>
      </c>
      <c r="D1469" s="205" t="s">
        <v>151</v>
      </c>
      <c r="E1469" s="206" t="s">
        <v>2751</v>
      </c>
      <c r="F1469" s="207" t="s">
        <v>2702</v>
      </c>
      <c r="G1469" s="208" t="s">
        <v>320</v>
      </c>
      <c r="H1469" s="209">
        <v>4</v>
      </c>
      <c r="I1469" s="210"/>
      <c r="J1469" s="211">
        <f>ROUND(I1469*H1469,2)</f>
        <v>0</v>
      </c>
      <c r="K1469" s="207" t="s">
        <v>37</v>
      </c>
      <c r="L1469" s="45"/>
      <c r="M1469" s="212" t="s">
        <v>37</v>
      </c>
      <c r="N1469" s="213" t="s">
        <v>50</v>
      </c>
      <c r="O1469" s="85"/>
      <c r="P1469" s="214">
        <f>O1469*H1469</f>
        <v>0</v>
      </c>
      <c r="Q1469" s="214">
        <v>0</v>
      </c>
      <c r="R1469" s="214">
        <f>Q1469*H1469</f>
        <v>0</v>
      </c>
      <c r="S1469" s="214">
        <v>0</v>
      </c>
      <c r="T1469" s="215">
        <f>S1469*H1469</f>
        <v>0</v>
      </c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  <c r="AR1469" s="216" t="s">
        <v>148</v>
      </c>
      <c r="AT1469" s="216" t="s">
        <v>151</v>
      </c>
      <c r="AU1469" s="216" t="s">
        <v>86</v>
      </c>
      <c r="AY1469" s="18" t="s">
        <v>149</v>
      </c>
      <c r="BE1469" s="217">
        <f>IF(N1469="základní",J1469,0)</f>
        <v>0</v>
      </c>
      <c r="BF1469" s="217">
        <f>IF(N1469="snížená",J1469,0)</f>
        <v>0</v>
      </c>
      <c r="BG1469" s="217">
        <f>IF(N1469="zákl. přenesená",J1469,0)</f>
        <v>0</v>
      </c>
      <c r="BH1469" s="217">
        <f>IF(N1469="sníž. přenesená",J1469,0)</f>
        <v>0</v>
      </c>
      <c r="BI1469" s="217">
        <f>IF(N1469="nulová",J1469,0)</f>
        <v>0</v>
      </c>
      <c r="BJ1469" s="18" t="s">
        <v>148</v>
      </c>
      <c r="BK1469" s="217">
        <f>ROUND(I1469*H1469,2)</f>
        <v>0</v>
      </c>
      <c r="BL1469" s="18" t="s">
        <v>148</v>
      </c>
      <c r="BM1469" s="216" t="s">
        <v>2752</v>
      </c>
    </row>
    <row r="1470" spans="1:47" s="2" customFormat="1" ht="12">
      <c r="A1470" s="39"/>
      <c r="B1470" s="40"/>
      <c r="C1470" s="41"/>
      <c r="D1470" s="218" t="s">
        <v>155</v>
      </c>
      <c r="E1470" s="41"/>
      <c r="F1470" s="219" t="s">
        <v>2702</v>
      </c>
      <c r="G1470" s="41"/>
      <c r="H1470" s="41"/>
      <c r="I1470" s="220"/>
      <c r="J1470" s="41"/>
      <c r="K1470" s="41"/>
      <c r="L1470" s="45"/>
      <c r="M1470" s="221"/>
      <c r="N1470" s="222"/>
      <c r="O1470" s="85"/>
      <c r="P1470" s="85"/>
      <c r="Q1470" s="85"/>
      <c r="R1470" s="85"/>
      <c r="S1470" s="85"/>
      <c r="T1470" s="86"/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T1470" s="18" t="s">
        <v>155</v>
      </c>
      <c r="AU1470" s="18" t="s">
        <v>86</v>
      </c>
    </row>
    <row r="1471" spans="1:65" s="2" customFormat="1" ht="16.5" customHeight="1">
      <c r="A1471" s="39"/>
      <c r="B1471" s="40"/>
      <c r="C1471" s="205" t="s">
        <v>1860</v>
      </c>
      <c r="D1471" s="205" t="s">
        <v>151</v>
      </c>
      <c r="E1471" s="206" t="s">
        <v>2753</v>
      </c>
      <c r="F1471" s="207" t="s">
        <v>2706</v>
      </c>
      <c r="G1471" s="208" t="s">
        <v>363</v>
      </c>
      <c r="H1471" s="209">
        <v>50</v>
      </c>
      <c r="I1471" s="210"/>
      <c r="J1471" s="211">
        <f>ROUND(I1471*H1471,2)</f>
        <v>0</v>
      </c>
      <c r="K1471" s="207" t="s">
        <v>37</v>
      </c>
      <c r="L1471" s="45"/>
      <c r="M1471" s="212" t="s">
        <v>37</v>
      </c>
      <c r="N1471" s="213" t="s">
        <v>50</v>
      </c>
      <c r="O1471" s="85"/>
      <c r="P1471" s="214">
        <f>O1471*H1471</f>
        <v>0</v>
      </c>
      <c r="Q1471" s="214">
        <v>0</v>
      </c>
      <c r="R1471" s="214">
        <f>Q1471*H1471</f>
        <v>0</v>
      </c>
      <c r="S1471" s="214">
        <v>0</v>
      </c>
      <c r="T1471" s="215">
        <f>S1471*H1471</f>
        <v>0</v>
      </c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39"/>
      <c r="AE1471" s="39"/>
      <c r="AR1471" s="216" t="s">
        <v>148</v>
      </c>
      <c r="AT1471" s="216" t="s">
        <v>151</v>
      </c>
      <c r="AU1471" s="216" t="s">
        <v>86</v>
      </c>
      <c r="AY1471" s="18" t="s">
        <v>149</v>
      </c>
      <c r="BE1471" s="217">
        <f>IF(N1471="základní",J1471,0)</f>
        <v>0</v>
      </c>
      <c r="BF1471" s="217">
        <f>IF(N1471="snížená",J1471,0)</f>
        <v>0</v>
      </c>
      <c r="BG1471" s="217">
        <f>IF(N1471="zákl. přenesená",J1471,0)</f>
        <v>0</v>
      </c>
      <c r="BH1471" s="217">
        <f>IF(N1471="sníž. přenesená",J1471,0)</f>
        <v>0</v>
      </c>
      <c r="BI1471" s="217">
        <f>IF(N1471="nulová",J1471,0)</f>
        <v>0</v>
      </c>
      <c r="BJ1471" s="18" t="s">
        <v>148</v>
      </c>
      <c r="BK1471" s="217">
        <f>ROUND(I1471*H1471,2)</f>
        <v>0</v>
      </c>
      <c r="BL1471" s="18" t="s">
        <v>148</v>
      </c>
      <c r="BM1471" s="216" t="s">
        <v>2754</v>
      </c>
    </row>
    <row r="1472" spans="1:47" s="2" customFormat="1" ht="12">
      <c r="A1472" s="39"/>
      <c r="B1472" s="40"/>
      <c r="C1472" s="41"/>
      <c r="D1472" s="218" t="s">
        <v>155</v>
      </c>
      <c r="E1472" s="41"/>
      <c r="F1472" s="219" t="s">
        <v>2706</v>
      </c>
      <c r="G1472" s="41"/>
      <c r="H1472" s="41"/>
      <c r="I1472" s="220"/>
      <c r="J1472" s="41"/>
      <c r="K1472" s="41"/>
      <c r="L1472" s="45"/>
      <c r="M1472" s="221"/>
      <c r="N1472" s="222"/>
      <c r="O1472" s="85"/>
      <c r="P1472" s="85"/>
      <c r="Q1472" s="85"/>
      <c r="R1472" s="85"/>
      <c r="S1472" s="85"/>
      <c r="T1472" s="86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T1472" s="18" t="s">
        <v>155</v>
      </c>
      <c r="AU1472" s="18" t="s">
        <v>86</v>
      </c>
    </row>
    <row r="1473" spans="1:63" s="12" customFormat="1" ht="22.8" customHeight="1">
      <c r="A1473" s="12"/>
      <c r="B1473" s="189"/>
      <c r="C1473" s="190"/>
      <c r="D1473" s="191" t="s">
        <v>76</v>
      </c>
      <c r="E1473" s="203" t="s">
        <v>2755</v>
      </c>
      <c r="F1473" s="203" t="s">
        <v>2756</v>
      </c>
      <c r="G1473" s="190"/>
      <c r="H1473" s="190"/>
      <c r="I1473" s="193"/>
      <c r="J1473" s="204">
        <f>BK1473</f>
        <v>0</v>
      </c>
      <c r="K1473" s="190"/>
      <c r="L1473" s="195"/>
      <c r="M1473" s="196"/>
      <c r="N1473" s="197"/>
      <c r="O1473" s="197"/>
      <c r="P1473" s="198">
        <f>SUM(P1474:P1489)</f>
        <v>0</v>
      </c>
      <c r="Q1473" s="197"/>
      <c r="R1473" s="198">
        <f>SUM(R1474:R1489)</f>
        <v>0</v>
      </c>
      <c r="S1473" s="197"/>
      <c r="T1473" s="199">
        <f>SUM(T1474:T1489)</f>
        <v>0</v>
      </c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R1473" s="200" t="s">
        <v>21</v>
      </c>
      <c r="AT1473" s="201" t="s">
        <v>76</v>
      </c>
      <c r="AU1473" s="201" t="s">
        <v>21</v>
      </c>
      <c r="AY1473" s="200" t="s">
        <v>149</v>
      </c>
      <c r="BK1473" s="202">
        <f>SUM(BK1474:BK1489)</f>
        <v>0</v>
      </c>
    </row>
    <row r="1474" spans="1:65" s="2" customFormat="1" ht="12">
      <c r="A1474" s="39"/>
      <c r="B1474" s="40"/>
      <c r="C1474" s="249" t="s">
        <v>2757</v>
      </c>
      <c r="D1474" s="249" t="s">
        <v>252</v>
      </c>
      <c r="E1474" s="250" t="s">
        <v>2733</v>
      </c>
      <c r="F1474" s="251" t="s">
        <v>2734</v>
      </c>
      <c r="G1474" s="252" t="s">
        <v>232</v>
      </c>
      <c r="H1474" s="253">
        <v>1</v>
      </c>
      <c r="I1474" s="254"/>
      <c r="J1474" s="255">
        <f>ROUND(I1474*H1474,2)</f>
        <v>0</v>
      </c>
      <c r="K1474" s="251" t="s">
        <v>37</v>
      </c>
      <c r="L1474" s="256"/>
      <c r="M1474" s="257" t="s">
        <v>37</v>
      </c>
      <c r="N1474" s="258" t="s">
        <v>50</v>
      </c>
      <c r="O1474" s="85"/>
      <c r="P1474" s="214">
        <f>O1474*H1474</f>
        <v>0</v>
      </c>
      <c r="Q1474" s="214">
        <v>0</v>
      </c>
      <c r="R1474" s="214">
        <f>Q1474*H1474</f>
        <v>0</v>
      </c>
      <c r="S1474" s="214">
        <v>0</v>
      </c>
      <c r="T1474" s="215">
        <f>S1474*H1474</f>
        <v>0</v>
      </c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R1474" s="216" t="s">
        <v>164</v>
      </c>
      <c r="AT1474" s="216" t="s">
        <v>252</v>
      </c>
      <c r="AU1474" s="216" t="s">
        <v>86</v>
      </c>
      <c r="AY1474" s="18" t="s">
        <v>149</v>
      </c>
      <c r="BE1474" s="217">
        <f>IF(N1474="základní",J1474,0)</f>
        <v>0</v>
      </c>
      <c r="BF1474" s="217">
        <f>IF(N1474="snížená",J1474,0)</f>
        <v>0</v>
      </c>
      <c r="BG1474" s="217">
        <f>IF(N1474="zákl. přenesená",J1474,0)</f>
        <v>0</v>
      </c>
      <c r="BH1474" s="217">
        <f>IF(N1474="sníž. přenesená",J1474,0)</f>
        <v>0</v>
      </c>
      <c r="BI1474" s="217">
        <f>IF(N1474="nulová",J1474,0)</f>
        <v>0</v>
      </c>
      <c r="BJ1474" s="18" t="s">
        <v>148</v>
      </c>
      <c r="BK1474" s="217">
        <f>ROUND(I1474*H1474,2)</f>
        <v>0</v>
      </c>
      <c r="BL1474" s="18" t="s">
        <v>148</v>
      </c>
      <c r="BM1474" s="216" t="s">
        <v>2758</v>
      </c>
    </row>
    <row r="1475" spans="1:47" s="2" customFormat="1" ht="12">
      <c r="A1475" s="39"/>
      <c r="B1475" s="40"/>
      <c r="C1475" s="41"/>
      <c r="D1475" s="218" t="s">
        <v>155</v>
      </c>
      <c r="E1475" s="41"/>
      <c r="F1475" s="219" t="s">
        <v>2734</v>
      </c>
      <c r="G1475" s="41"/>
      <c r="H1475" s="41"/>
      <c r="I1475" s="220"/>
      <c r="J1475" s="41"/>
      <c r="K1475" s="41"/>
      <c r="L1475" s="45"/>
      <c r="M1475" s="221"/>
      <c r="N1475" s="222"/>
      <c r="O1475" s="85"/>
      <c r="P1475" s="85"/>
      <c r="Q1475" s="85"/>
      <c r="R1475" s="85"/>
      <c r="S1475" s="85"/>
      <c r="T1475" s="86"/>
      <c r="U1475" s="39"/>
      <c r="V1475" s="39"/>
      <c r="W1475" s="39"/>
      <c r="X1475" s="39"/>
      <c r="Y1475" s="39"/>
      <c r="Z1475" s="39"/>
      <c r="AA1475" s="39"/>
      <c r="AB1475" s="39"/>
      <c r="AC1475" s="39"/>
      <c r="AD1475" s="39"/>
      <c r="AE1475" s="39"/>
      <c r="AT1475" s="18" t="s">
        <v>155</v>
      </c>
      <c r="AU1475" s="18" t="s">
        <v>86</v>
      </c>
    </row>
    <row r="1476" spans="1:65" s="2" customFormat="1" ht="16.5" customHeight="1">
      <c r="A1476" s="39"/>
      <c r="B1476" s="40"/>
      <c r="C1476" s="249" t="s">
        <v>1863</v>
      </c>
      <c r="D1476" s="249" t="s">
        <v>252</v>
      </c>
      <c r="E1476" s="250" t="s">
        <v>2736</v>
      </c>
      <c r="F1476" s="251" t="s">
        <v>2684</v>
      </c>
      <c r="G1476" s="252" t="s">
        <v>232</v>
      </c>
      <c r="H1476" s="253">
        <v>2</v>
      </c>
      <c r="I1476" s="254"/>
      <c r="J1476" s="255">
        <f>ROUND(I1476*H1476,2)</f>
        <v>0</v>
      </c>
      <c r="K1476" s="251" t="s">
        <v>37</v>
      </c>
      <c r="L1476" s="256"/>
      <c r="M1476" s="257" t="s">
        <v>37</v>
      </c>
      <c r="N1476" s="258" t="s">
        <v>50</v>
      </c>
      <c r="O1476" s="85"/>
      <c r="P1476" s="214">
        <f>O1476*H1476</f>
        <v>0</v>
      </c>
      <c r="Q1476" s="214">
        <v>0</v>
      </c>
      <c r="R1476" s="214">
        <f>Q1476*H1476</f>
        <v>0</v>
      </c>
      <c r="S1476" s="214">
        <v>0</v>
      </c>
      <c r="T1476" s="215">
        <f>S1476*H1476</f>
        <v>0</v>
      </c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39"/>
      <c r="AE1476" s="39"/>
      <c r="AR1476" s="216" t="s">
        <v>164</v>
      </c>
      <c r="AT1476" s="216" t="s">
        <v>252</v>
      </c>
      <c r="AU1476" s="216" t="s">
        <v>86</v>
      </c>
      <c r="AY1476" s="18" t="s">
        <v>149</v>
      </c>
      <c r="BE1476" s="217">
        <f>IF(N1476="základní",J1476,0)</f>
        <v>0</v>
      </c>
      <c r="BF1476" s="217">
        <f>IF(N1476="snížená",J1476,0)</f>
        <v>0</v>
      </c>
      <c r="BG1476" s="217">
        <f>IF(N1476="zákl. přenesená",J1476,0)</f>
        <v>0</v>
      </c>
      <c r="BH1476" s="217">
        <f>IF(N1476="sníž. přenesená",J1476,0)</f>
        <v>0</v>
      </c>
      <c r="BI1476" s="217">
        <f>IF(N1476="nulová",J1476,0)</f>
        <v>0</v>
      </c>
      <c r="BJ1476" s="18" t="s">
        <v>148</v>
      </c>
      <c r="BK1476" s="217">
        <f>ROUND(I1476*H1476,2)</f>
        <v>0</v>
      </c>
      <c r="BL1476" s="18" t="s">
        <v>148</v>
      </c>
      <c r="BM1476" s="216" t="s">
        <v>2759</v>
      </c>
    </row>
    <row r="1477" spans="1:47" s="2" customFormat="1" ht="12">
      <c r="A1477" s="39"/>
      <c r="B1477" s="40"/>
      <c r="C1477" s="41"/>
      <c r="D1477" s="218" t="s">
        <v>155</v>
      </c>
      <c r="E1477" s="41"/>
      <c r="F1477" s="219" t="s">
        <v>2684</v>
      </c>
      <c r="G1477" s="41"/>
      <c r="H1477" s="41"/>
      <c r="I1477" s="220"/>
      <c r="J1477" s="41"/>
      <c r="K1477" s="41"/>
      <c r="L1477" s="45"/>
      <c r="M1477" s="221"/>
      <c r="N1477" s="222"/>
      <c r="O1477" s="85"/>
      <c r="P1477" s="85"/>
      <c r="Q1477" s="85"/>
      <c r="R1477" s="85"/>
      <c r="S1477" s="85"/>
      <c r="T1477" s="86"/>
      <c r="U1477" s="39"/>
      <c r="V1477" s="39"/>
      <c r="W1477" s="39"/>
      <c r="X1477" s="39"/>
      <c r="Y1477" s="39"/>
      <c r="Z1477" s="39"/>
      <c r="AA1477" s="39"/>
      <c r="AB1477" s="39"/>
      <c r="AC1477" s="39"/>
      <c r="AD1477" s="39"/>
      <c r="AE1477" s="39"/>
      <c r="AT1477" s="18" t="s">
        <v>155</v>
      </c>
      <c r="AU1477" s="18" t="s">
        <v>86</v>
      </c>
    </row>
    <row r="1478" spans="1:65" s="2" customFormat="1" ht="16.5" customHeight="1">
      <c r="A1478" s="39"/>
      <c r="B1478" s="40"/>
      <c r="C1478" s="249" t="s">
        <v>2760</v>
      </c>
      <c r="D1478" s="249" t="s">
        <v>252</v>
      </c>
      <c r="E1478" s="250" t="s">
        <v>2761</v>
      </c>
      <c r="F1478" s="251" t="s">
        <v>2739</v>
      </c>
      <c r="G1478" s="252" t="s">
        <v>232</v>
      </c>
      <c r="H1478" s="253">
        <v>2</v>
      </c>
      <c r="I1478" s="254"/>
      <c r="J1478" s="255">
        <f>ROUND(I1478*H1478,2)</f>
        <v>0</v>
      </c>
      <c r="K1478" s="251" t="s">
        <v>37</v>
      </c>
      <c r="L1478" s="256"/>
      <c r="M1478" s="257" t="s">
        <v>37</v>
      </c>
      <c r="N1478" s="258" t="s">
        <v>50</v>
      </c>
      <c r="O1478" s="85"/>
      <c r="P1478" s="214">
        <f>O1478*H1478</f>
        <v>0</v>
      </c>
      <c r="Q1478" s="214">
        <v>0</v>
      </c>
      <c r="R1478" s="214">
        <f>Q1478*H1478</f>
        <v>0</v>
      </c>
      <c r="S1478" s="214">
        <v>0</v>
      </c>
      <c r="T1478" s="215">
        <f>S1478*H1478</f>
        <v>0</v>
      </c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  <c r="AR1478" s="216" t="s">
        <v>164</v>
      </c>
      <c r="AT1478" s="216" t="s">
        <v>252</v>
      </c>
      <c r="AU1478" s="216" t="s">
        <v>86</v>
      </c>
      <c r="AY1478" s="18" t="s">
        <v>149</v>
      </c>
      <c r="BE1478" s="217">
        <f>IF(N1478="základní",J1478,0)</f>
        <v>0</v>
      </c>
      <c r="BF1478" s="217">
        <f>IF(N1478="snížená",J1478,0)</f>
        <v>0</v>
      </c>
      <c r="BG1478" s="217">
        <f>IF(N1478="zákl. přenesená",J1478,0)</f>
        <v>0</v>
      </c>
      <c r="BH1478" s="217">
        <f>IF(N1478="sníž. přenesená",J1478,0)</f>
        <v>0</v>
      </c>
      <c r="BI1478" s="217">
        <f>IF(N1478="nulová",J1478,0)</f>
        <v>0</v>
      </c>
      <c r="BJ1478" s="18" t="s">
        <v>148</v>
      </c>
      <c r="BK1478" s="217">
        <f>ROUND(I1478*H1478,2)</f>
        <v>0</v>
      </c>
      <c r="BL1478" s="18" t="s">
        <v>148</v>
      </c>
      <c r="BM1478" s="216" t="s">
        <v>2762</v>
      </c>
    </row>
    <row r="1479" spans="1:47" s="2" customFormat="1" ht="12">
      <c r="A1479" s="39"/>
      <c r="B1479" s="40"/>
      <c r="C1479" s="41"/>
      <c r="D1479" s="218" t="s">
        <v>155</v>
      </c>
      <c r="E1479" s="41"/>
      <c r="F1479" s="219" t="s">
        <v>2739</v>
      </c>
      <c r="G1479" s="41"/>
      <c r="H1479" s="41"/>
      <c r="I1479" s="220"/>
      <c r="J1479" s="41"/>
      <c r="K1479" s="41"/>
      <c r="L1479" s="45"/>
      <c r="M1479" s="221"/>
      <c r="N1479" s="222"/>
      <c r="O1479" s="85"/>
      <c r="P1479" s="85"/>
      <c r="Q1479" s="85"/>
      <c r="R1479" s="85"/>
      <c r="S1479" s="85"/>
      <c r="T1479" s="86"/>
      <c r="U1479" s="39"/>
      <c r="V1479" s="39"/>
      <c r="W1479" s="39"/>
      <c r="X1479" s="39"/>
      <c r="Y1479" s="39"/>
      <c r="Z1479" s="39"/>
      <c r="AA1479" s="39"/>
      <c r="AB1479" s="39"/>
      <c r="AC1479" s="39"/>
      <c r="AD1479" s="39"/>
      <c r="AE1479" s="39"/>
      <c r="AT1479" s="18" t="s">
        <v>155</v>
      </c>
      <c r="AU1479" s="18" t="s">
        <v>86</v>
      </c>
    </row>
    <row r="1480" spans="1:65" s="2" customFormat="1" ht="16.5" customHeight="1">
      <c r="A1480" s="39"/>
      <c r="B1480" s="40"/>
      <c r="C1480" s="249" t="s">
        <v>1866</v>
      </c>
      <c r="D1480" s="249" t="s">
        <v>252</v>
      </c>
      <c r="E1480" s="250" t="s">
        <v>2741</v>
      </c>
      <c r="F1480" s="251" t="s">
        <v>2742</v>
      </c>
      <c r="G1480" s="252" t="s">
        <v>232</v>
      </c>
      <c r="H1480" s="253">
        <v>2</v>
      </c>
      <c r="I1480" s="254"/>
      <c r="J1480" s="255">
        <f>ROUND(I1480*H1480,2)</f>
        <v>0</v>
      </c>
      <c r="K1480" s="251" t="s">
        <v>37</v>
      </c>
      <c r="L1480" s="256"/>
      <c r="M1480" s="257" t="s">
        <v>37</v>
      </c>
      <c r="N1480" s="258" t="s">
        <v>50</v>
      </c>
      <c r="O1480" s="85"/>
      <c r="P1480" s="214">
        <f>O1480*H1480</f>
        <v>0</v>
      </c>
      <c r="Q1480" s="214">
        <v>0</v>
      </c>
      <c r="R1480" s="214">
        <f>Q1480*H1480</f>
        <v>0</v>
      </c>
      <c r="S1480" s="214">
        <v>0</v>
      </c>
      <c r="T1480" s="215">
        <f>S1480*H1480</f>
        <v>0</v>
      </c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39"/>
      <c r="AE1480" s="39"/>
      <c r="AR1480" s="216" t="s">
        <v>164</v>
      </c>
      <c r="AT1480" s="216" t="s">
        <v>252</v>
      </c>
      <c r="AU1480" s="216" t="s">
        <v>86</v>
      </c>
      <c r="AY1480" s="18" t="s">
        <v>149</v>
      </c>
      <c r="BE1480" s="217">
        <f>IF(N1480="základní",J1480,0)</f>
        <v>0</v>
      </c>
      <c r="BF1480" s="217">
        <f>IF(N1480="snížená",J1480,0)</f>
        <v>0</v>
      </c>
      <c r="BG1480" s="217">
        <f>IF(N1480="zákl. přenesená",J1480,0)</f>
        <v>0</v>
      </c>
      <c r="BH1480" s="217">
        <f>IF(N1480="sníž. přenesená",J1480,0)</f>
        <v>0</v>
      </c>
      <c r="BI1480" s="217">
        <f>IF(N1480="nulová",J1480,0)</f>
        <v>0</v>
      </c>
      <c r="BJ1480" s="18" t="s">
        <v>148</v>
      </c>
      <c r="BK1480" s="217">
        <f>ROUND(I1480*H1480,2)</f>
        <v>0</v>
      </c>
      <c r="BL1480" s="18" t="s">
        <v>148</v>
      </c>
      <c r="BM1480" s="216" t="s">
        <v>2763</v>
      </c>
    </row>
    <row r="1481" spans="1:47" s="2" customFormat="1" ht="12">
      <c r="A1481" s="39"/>
      <c r="B1481" s="40"/>
      <c r="C1481" s="41"/>
      <c r="D1481" s="218" t="s">
        <v>155</v>
      </c>
      <c r="E1481" s="41"/>
      <c r="F1481" s="219" t="s">
        <v>2742</v>
      </c>
      <c r="G1481" s="41"/>
      <c r="H1481" s="41"/>
      <c r="I1481" s="220"/>
      <c r="J1481" s="41"/>
      <c r="K1481" s="41"/>
      <c r="L1481" s="45"/>
      <c r="M1481" s="221"/>
      <c r="N1481" s="222"/>
      <c r="O1481" s="85"/>
      <c r="P1481" s="85"/>
      <c r="Q1481" s="85"/>
      <c r="R1481" s="85"/>
      <c r="S1481" s="85"/>
      <c r="T1481" s="86"/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39"/>
      <c r="AE1481" s="39"/>
      <c r="AT1481" s="18" t="s">
        <v>155</v>
      </c>
      <c r="AU1481" s="18" t="s">
        <v>86</v>
      </c>
    </row>
    <row r="1482" spans="1:65" s="2" customFormat="1" ht="16.5" customHeight="1">
      <c r="A1482" s="39"/>
      <c r="B1482" s="40"/>
      <c r="C1482" s="249" t="s">
        <v>2764</v>
      </c>
      <c r="D1482" s="249" t="s">
        <v>252</v>
      </c>
      <c r="E1482" s="250" t="s">
        <v>2745</v>
      </c>
      <c r="F1482" s="251" t="s">
        <v>2746</v>
      </c>
      <c r="G1482" s="252" t="s">
        <v>232</v>
      </c>
      <c r="H1482" s="253">
        <v>2</v>
      </c>
      <c r="I1482" s="254"/>
      <c r="J1482" s="255">
        <f>ROUND(I1482*H1482,2)</f>
        <v>0</v>
      </c>
      <c r="K1482" s="251" t="s">
        <v>37</v>
      </c>
      <c r="L1482" s="256"/>
      <c r="M1482" s="257" t="s">
        <v>37</v>
      </c>
      <c r="N1482" s="258" t="s">
        <v>50</v>
      </c>
      <c r="O1482" s="85"/>
      <c r="P1482" s="214">
        <f>O1482*H1482</f>
        <v>0</v>
      </c>
      <c r="Q1482" s="214">
        <v>0</v>
      </c>
      <c r="R1482" s="214">
        <f>Q1482*H1482</f>
        <v>0</v>
      </c>
      <c r="S1482" s="214">
        <v>0</v>
      </c>
      <c r="T1482" s="215">
        <f>S1482*H1482</f>
        <v>0</v>
      </c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  <c r="AR1482" s="216" t="s">
        <v>164</v>
      </c>
      <c r="AT1482" s="216" t="s">
        <v>252</v>
      </c>
      <c r="AU1482" s="216" t="s">
        <v>86</v>
      </c>
      <c r="AY1482" s="18" t="s">
        <v>149</v>
      </c>
      <c r="BE1482" s="217">
        <f>IF(N1482="základní",J1482,0)</f>
        <v>0</v>
      </c>
      <c r="BF1482" s="217">
        <f>IF(N1482="snížená",J1482,0)</f>
        <v>0</v>
      </c>
      <c r="BG1482" s="217">
        <f>IF(N1482="zákl. přenesená",J1482,0)</f>
        <v>0</v>
      </c>
      <c r="BH1482" s="217">
        <f>IF(N1482="sníž. přenesená",J1482,0)</f>
        <v>0</v>
      </c>
      <c r="BI1482" s="217">
        <f>IF(N1482="nulová",J1482,0)</f>
        <v>0</v>
      </c>
      <c r="BJ1482" s="18" t="s">
        <v>148</v>
      </c>
      <c r="BK1482" s="217">
        <f>ROUND(I1482*H1482,2)</f>
        <v>0</v>
      </c>
      <c r="BL1482" s="18" t="s">
        <v>148</v>
      </c>
      <c r="BM1482" s="216" t="s">
        <v>2765</v>
      </c>
    </row>
    <row r="1483" spans="1:47" s="2" customFormat="1" ht="12">
      <c r="A1483" s="39"/>
      <c r="B1483" s="40"/>
      <c r="C1483" s="41"/>
      <c r="D1483" s="218" t="s">
        <v>155</v>
      </c>
      <c r="E1483" s="41"/>
      <c r="F1483" s="219" t="s">
        <v>2746</v>
      </c>
      <c r="G1483" s="41"/>
      <c r="H1483" s="41"/>
      <c r="I1483" s="220"/>
      <c r="J1483" s="41"/>
      <c r="K1483" s="41"/>
      <c r="L1483" s="45"/>
      <c r="M1483" s="221"/>
      <c r="N1483" s="222"/>
      <c r="O1483" s="85"/>
      <c r="P1483" s="85"/>
      <c r="Q1483" s="85"/>
      <c r="R1483" s="85"/>
      <c r="S1483" s="85"/>
      <c r="T1483" s="86"/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  <c r="AT1483" s="18" t="s">
        <v>155</v>
      </c>
      <c r="AU1483" s="18" t="s">
        <v>86</v>
      </c>
    </row>
    <row r="1484" spans="1:65" s="2" customFormat="1" ht="16.5" customHeight="1">
      <c r="A1484" s="39"/>
      <c r="B1484" s="40"/>
      <c r="C1484" s="249" t="s">
        <v>1870</v>
      </c>
      <c r="D1484" s="249" t="s">
        <v>252</v>
      </c>
      <c r="E1484" s="250" t="s">
        <v>2748</v>
      </c>
      <c r="F1484" s="251" t="s">
        <v>2749</v>
      </c>
      <c r="G1484" s="252" t="s">
        <v>232</v>
      </c>
      <c r="H1484" s="253">
        <v>2</v>
      </c>
      <c r="I1484" s="254"/>
      <c r="J1484" s="255">
        <f>ROUND(I1484*H1484,2)</f>
        <v>0</v>
      </c>
      <c r="K1484" s="251" t="s">
        <v>37</v>
      </c>
      <c r="L1484" s="256"/>
      <c r="M1484" s="257" t="s">
        <v>37</v>
      </c>
      <c r="N1484" s="258" t="s">
        <v>50</v>
      </c>
      <c r="O1484" s="85"/>
      <c r="P1484" s="214">
        <f>O1484*H1484</f>
        <v>0</v>
      </c>
      <c r="Q1484" s="214">
        <v>0</v>
      </c>
      <c r="R1484" s="214">
        <f>Q1484*H1484</f>
        <v>0</v>
      </c>
      <c r="S1484" s="214">
        <v>0</v>
      </c>
      <c r="T1484" s="215">
        <f>S1484*H1484</f>
        <v>0</v>
      </c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39"/>
      <c r="AE1484" s="39"/>
      <c r="AR1484" s="216" t="s">
        <v>164</v>
      </c>
      <c r="AT1484" s="216" t="s">
        <v>252</v>
      </c>
      <c r="AU1484" s="216" t="s">
        <v>86</v>
      </c>
      <c r="AY1484" s="18" t="s">
        <v>149</v>
      </c>
      <c r="BE1484" s="217">
        <f>IF(N1484="základní",J1484,0)</f>
        <v>0</v>
      </c>
      <c r="BF1484" s="217">
        <f>IF(N1484="snížená",J1484,0)</f>
        <v>0</v>
      </c>
      <c r="BG1484" s="217">
        <f>IF(N1484="zákl. přenesená",J1484,0)</f>
        <v>0</v>
      </c>
      <c r="BH1484" s="217">
        <f>IF(N1484="sníž. přenesená",J1484,0)</f>
        <v>0</v>
      </c>
      <c r="BI1484" s="217">
        <f>IF(N1484="nulová",J1484,0)</f>
        <v>0</v>
      </c>
      <c r="BJ1484" s="18" t="s">
        <v>148</v>
      </c>
      <c r="BK1484" s="217">
        <f>ROUND(I1484*H1484,2)</f>
        <v>0</v>
      </c>
      <c r="BL1484" s="18" t="s">
        <v>148</v>
      </c>
      <c r="BM1484" s="216" t="s">
        <v>2766</v>
      </c>
    </row>
    <row r="1485" spans="1:47" s="2" customFormat="1" ht="12">
      <c r="A1485" s="39"/>
      <c r="B1485" s="40"/>
      <c r="C1485" s="41"/>
      <c r="D1485" s="218" t="s">
        <v>155</v>
      </c>
      <c r="E1485" s="41"/>
      <c r="F1485" s="219" t="s">
        <v>2749</v>
      </c>
      <c r="G1485" s="41"/>
      <c r="H1485" s="41"/>
      <c r="I1485" s="220"/>
      <c r="J1485" s="41"/>
      <c r="K1485" s="41"/>
      <c r="L1485" s="45"/>
      <c r="M1485" s="221"/>
      <c r="N1485" s="222"/>
      <c r="O1485" s="85"/>
      <c r="P1485" s="85"/>
      <c r="Q1485" s="85"/>
      <c r="R1485" s="85"/>
      <c r="S1485" s="85"/>
      <c r="T1485" s="86"/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  <c r="AT1485" s="18" t="s">
        <v>155</v>
      </c>
      <c r="AU1485" s="18" t="s">
        <v>86</v>
      </c>
    </row>
    <row r="1486" spans="1:65" s="2" customFormat="1" ht="16.5" customHeight="1">
      <c r="A1486" s="39"/>
      <c r="B1486" s="40"/>
      <c r="C1486" s="249" t="s">
        <v>2767</v>
      </c>
      <c r="D1486" s="249" t="s">
        <v>252</v>
      </c>
      <c r="E1486" s="250" t="s">
        <v>2768</v>
      </c>
      <c r="F1486" s="251" t="s">
        <v>2702</v>
      </c>
      <c r="G1486" s="252" t="s">
        <v>320</v>
      </c>
      <c r="H1486" s="253">
        <v>4</v>
      </c>
      <c r="I1486" s="254"/>
      <c r="J1486" s="255">
        <f>ROUND(I1486*H1486,2)</f>
        <v>0</v>
      </c>
      <c r="K1486" s="251" t="s">
        <v>37</v>
      </c>
      <c r="L1486" s="256"/>
      <c r="M1486" s="257" t="s">
        <v>37</v>
      </c>
      <c r="N1486" s="258" t="s">
        <v>50</v>
      </c>
      <c r="O1486" s="85"/>
      <c r="P1486" s="214">
        <f>O1486*H1486</f>
        <v>0</v>
      </c>
      <c r="Q1486" s="214">
        <v>0</v>
      </c>
      <c r="R1486" s="214">
        <f>Q1486*H1486</f>
        <v>0</v>
      </c>
      <c r="S1486" s="214">
        <v>0</v>
      </c>
      <c r="T1486" s="215">
        <f>S1486*H1486</f>
        <v>0</v>
      </c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R1486" s="216" t="s">
        <v>164</v>
      </c>
      <c r="AT1486" s="216" t="s">
        <v>252</v>
      </c>
      <c r="AU1486" s="216" t="s">
        <v>86</v>
      </c>
      <c r="AY1486" s="18" t="s">
        <v>149</v>
      </c>
      <c r="BE1486" s="217">
        <f>IF(N1486="základní",J1486,0)</f>
        <v>0</v>
      </c>
      <c r="BF1486" s="217">
        <f>IF(N1486="snížená",J1486,0)</f>
        <v>0</v>
      </c>
      <c r="BG1486" s="217">
        <f>IF(N1486="zákl. přenesená",J1486,0)</f>
        <v>0</v>
      </c>
      <c r="BH1486" s="217">
        <f>IF(N1486="sníž. přenesená",J1486,0)</f>
        <v>0</v>
      </c>
      <c r="BI1486" s="217">
        <f>IF(N1486="nulová",J1486,0)</f>
        <v>0</v>
      </c>
      <c r="BJ1486" s="18" t="s">
        <v>148</v>
      </c>
      <c r="BK1486" s="217">
        <f>ROUND(I1486*H1486,2)</f>
        <v>0</v>
      </c>
      <c r="BL1486" s="18" t="s">
        <v>148</v>
      </c>
      <c r="BM1486" s="216" t="s">
        <v>2769</v>
      </c>
    </row>
    <row r="1487" spans="1:47" s="2" customFormat="1" ht="12">
      <c r="A1487" s="39"/>
      <c r="B1487" s="40"/>
      <c r="C1487" s="41"/>
      <c r="D1487" s="218" t="s">
        <v>155</v>
      </c>
      <c r="E1487" s="41"/>
      <c r="F1487" s="219" t="s">
        <v>2702</v>
      </c>
      <c r="G1487" s="41"/>
      <c r="H1487" s="41"/>
      <c r="I1487" s="220"/>
      <c r="J1487" s="41"/>
      <c r="K1487" s="41"/>
      <c r="L1487" s="45"/>
      <c r="M1487" s="221"/>
      <c r="N1487" s="222"/>
      <c r="O1487" s="85"/>
      <c r="P1487" s="85"/>
      <c r="Q1487" s="85"/>
      <c r="R1487" s="85"/>
      <c r="S1487" s="85"/>
      <c r="T1487" s="86"/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  <c r="AT1487" s="18" t="s">
        <v>155</v>
      </c>
      <c r="AU1487" s="18" t="s">
        <v>86</v>
      </c>
    </row>
    <row r="1488" spans="1:65" s="2" customFormat="1" ht="16.5" customHeight="1">
      <c r="A1488" s="39"/>
      <c r="B1488" s="40"/>
      <c r="C1488" s="249" t="s">
        <v>1873</v>
      </c>
      <c r="D1488" s="249" t="s">
        <v>252</v>
      </c>
      <c r="E1488" s="250" t="s">
        <v>2753</v>
      </c>
      <c r="F1488" s="251" t="s">
        <v>2706</v>
      </c>
      <c r="G1488" s="252" t="s">
        <v>363</v>
      </c>
      <c r="H1488" s="253">
        <v>50</v>
      </c>
      <c r="I1488" s="254"/>
      <c r="J1488" s="255">
        <f>ROUND(I1488*H1488,2)</f>
        <v>0</v>
      </c>
      <c r="K1488" s="251" t="s">
        <v>37</v>
      </c>
      <c r="L1488" s="256"/>
      <c r="M1488" s="257" t="s">
        <v>37</v>
      </c>
      <c r="N1488" s="258" t="s">
        <v>50</v>
      </c>
      <c r="O1488" s="85"/>
      <c r="P1488" s="214">
        <f>O1488*H1488</f>
        <v>0</v>
      </c>
      <c r="Q1488" s="214">
        <v>0</v>
      </c>
      <c r="R1488" s="214">
        <f>Q1488*H1488</f>
        <v>0</v>
      </c>
      <c r="S1488" s="214">
        <v>0</v>
      </c>
      <c r="T1488" s="215">
        <f>S1488*H1488</f>
        <v>0</v>
      </c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  <c r="AR1488" s="216" t="s">
        <v>164</v>
      </c>
      <c r="AT1488" s="216" t="s">
        <v>252</v>
      </c>
      <c r="AU1488" s="216" t="s">
        <v>86</v>
      </c>
      <c r="AY1488" s="18" t="s">
        <v>149</v>
      </c>
      <c r="BE1488" s="217">
        <f>IF(N1488="základní",J1488,0)</f>
        <v>0</v>
      </c>
      <c r="BF1488" s="217">
        <f>IF(N1488="snížená",J1488,0)</f>
        <v>0</v>
      </c>
      <c r="BG1488" s="217">
        <f>IF(N1488="zákl. přenesená",J1488,0)</f>
        <v>0</v>
      </c>
      <c r="BH1488" s="217">
        <f>IF(N1488="sníž. přenesená",J1488,0)</f>
        <v>0</v>
      </c>
      <c r="BI1488" s="217">
        <f>IF(N1488="nulová",J1488,0)</f>
        <v>0</v>
      </c>
      <c r="BJ1488" s="18" t="s">
        <v>148</v>
      </c>
      <c r="BK1488" s="217">
        <f>ROUND(I1488*H1488,2)</f>
        <v>0</v>
      </c>
      <c r="BL1488" s="18" t="s">
        <v>148</v>
      </c>
      <c r="BM1488" s="216" t="s">
        <v>2770</v>
      </c>
    </row>
    <row r="1489" spans="1:47" s="2" customFormat="1" ht="12">
      <c r="A1489" s="39"/>
      <c r="B1489" s="40"/>
      <c r="C1489" s="41"/>
      <c r="D1489" s="218" t="s">
        <v>155</v>
      </c>
      <c r="E1489" s="41"/>
      <c r="F1489" s="219" t="s">
        <v>2706</v>
      </c>
      <c r="G1489" s="41"/>
      <c r="H1489" s="41"/>
      <c r="I1489" s="220"/>
      <c r="J1489" s="41"/>
      <c r="K1489" s="41"/>
      <c r="L1489" s="45"/>
      <c r="M1489" s="221"/>
      <c r="N1489" s="222"/>
      <c r="O1489" s="85"/>
      <c r="P1489" s="85"/>
      <c r="Q1489" s="85"/>
      <c r="R1489" s="85"/>
      <c r="S1489" s="85"/>
      <c r="T1489" s="86"/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39"/>
      <c r="AE1489" s="39"/>
      <c r="AT1489" s="18" t="s">
        <v>155</v>
      </c>
      <c r="AU1489" s="18" t="s">
        <v>86</v>
      </c>
    </row>
    <row r="1490" spans="1:63" s="12" customFormat="1" ht="22.8" customHeight="1">
      <c r="A1490" s="12"/>
      <c r="B1490" s="189"/>
      <c r="C1490" s="190"/>
      <c r="D1490" s="191" t="s">
        <v>76</v>
      </c>
      <c r="E1490" s="203" t="s">
        <v>2771</v>
      </c>
      <c r="F1490" s="203" t="s">
        <v>2772</v>
      </c>
      <c r="G1490" s="190"/>
      <c r="H1490" s="190"/>
      <c r="I1490" s="193"/>
      <c r="J1490" s="204">
        <f>BK1490</f>
        <v>0</v>
      </c>
      <c r="K1490" s="190"/>
      <c r="L1490" s="195"/>
      <c r="M1490" s="196"/>
      <c r="N1490" s="197"/>
      <c r="O1490" s="197"/>
      <c r="P1490" s="198">
        <f>SUM(P1491:P1512)</f>
        <v>0</v>
      </c>
      <c r="Q1490" s="197"/>
      <c r="R1490" s="198">
        <f>SUM(R1491:R1512)</f>
        <v>0</v>
      </c>
      <c r="S1490" s="197"/>
      <c r="T1490" s="199">
        <f>SUM(T1491:T1512)</f>
        <v>0</v>
      </c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R1490" s="200" t="s">
        <v>21</v>
      </c>
      <c r="AT1490" s="201" t="s">
        <v>76</v>
      </c>
      <c r="AU1490" s="201" t="s">
        <v>21</v>
      </c>
      <c r="AY1490" s="200" t="s">
        <v>149</v>
      </c>
      <c r="BK1490" s="202">
        <f>SUM(BK1491:BK1512)</f>
        <v>0</v>
      </c>
    </row>
    <row r="1491" spans="1:65" s="2" customFormat="1" ht="21.75" customHeight="1">
      <c r="A1491" s="39"/>
      <c r="B1491" s="40"/>
      <c r="C1491" s="205" t="s">
        <v>2773</v>
      </c>
      <c r="D1491" s="205" t="s">
        <v>151</v>
      </c>
      <c r="E1491" s="206" t="s">
        <v>2774</v>
      </c>
      <c r="F1491" s="207" t="s">
        <v>2775</v>
      </c>
      <c r="G1491" s="208" t="s">
        <v>232</v>
      </c>
      <c r="H1491" s="209">
        <v>1</v>
      </c>
      <c r="I1491" s="210"/>
      <c r="J1491" s="211">
        <f>ROUND(I1491*H1491,2)</f>
        <v>0</v>
      </c>
      <c r="K1491" s="207" t="s">
        <v>37</v>
      </c>
      <c r="L1491" s="45"/>
      <c r="M1491" s="212" t="s">
        <v>37</v>
      </c>
      <c r="N1491" s="213" t="s">
        <v>50</v>
      </c>
      <c r="O1491" s="85"/>
      <c r="P1491" s="214">
        <f>O1491*H1491</f>
        <v>0</v>
      </c>
      <c r="Q1491" s="214">
        <v>0</v>
      </c>
      <c r="R1491" s="214">
        <f>Q1491*H1491</f>
        <v>0</v>
      </c>
      <c r="S1491" s="214">
        <v>0</v>
      </c>
      <c r="T1491" s="215">
        <f>S1491*H1491</f>
        <v>0</v>
      </c>
      <c r="U1491" s="39"/>
      <c r="V1491" s="39"/>
      <c r="W1491" s="39"/>
      <c r="X1491" s="39"/>
      <c r="Y1491" s="39"/>
      <c r="Z1491" s="39"/>
      <c r="AA1491" s="39"/>
      <c r="AB1491" s="39"/>
      <c r="AC1491" s="39"/>
      <c r="AD1491" s="39"/>
      <c r="AE1491" s="39"/>
      <c r="AR1491" s="216" t="s">
        <v>148</v>
      </c>
      <c r="AT1491" s="216" t="s">
        <v>151</v>
      </c>
      <c r="AU1491" s="216" t="s">
        <v>86</v>
      </c>
      <c r="AY1491" s="18" t="s">
        <v>149</v>
      </c>
      <c r="BE1491" s="217">
        <f>IF(N1491="základní",J1491,0)</f>
        <v>0</v>
      </c>
      <c r="BF1491" s="217">
        <f>IF(N1491="snížená",J1491,0)</f>
        <v>0</v>
      </c>
      <c r="BG1491" s="217">
        <f>IF(N1491="zákl. přenesená",J1491,0)</f>
        <v>0</v>
      </c>
      <c r="BH1491" s="217">
        <f>IF(N1491="sníž. přenesená",J1491,0)</f>
        <v>0</v>
      </c>
      <c r="BI1491" s="217">
        <f>IF(N1491="nulová",J1491,0)</f>
        <v>0</v>
      </c>
      <c r="BJ1491" s="18" t="s">
        <v>148</v>
      </c>
      <c r="BK1491" s="217">
        <f>ROUND(I1491*H1491,2)</f>
        <v>0</v>
      </c>
      <c r="BL1491" s="18" t="s">
        <v>148</v>
      </c>
      <c r="BM1491" s="216" t="s">
        <v>2776</v>
      </c>
    </row>
    <row r="1492" spans="1:47" s="2" customFormat="1" ht="12">
      <c r="A1492" s="39"/>
      <c r="B1492" s="40"/>
      <c r="C1492" s="41"/>
      <c r="D1492" s="218" t="s">
        <v>155</v>
      </c>
      <c r="E1492" s="41"/>
      <c r="F1492" s="219" t="s">
        <v>2775</v>
      </c>
      <c r="G1492" s="41"/>
      <c r="H1492" s="41"/>
      <c r="I1492" s="220"/>
      <c r="J1492" s="41"/>
      <c r="K1492" s="41"/>
      <c r="L1492" s="45"/>
      <c r="M1492" s="221"/>
      <c r="N1492" s="222"/>
      <c r="O1492" s="85"/>
      <c r="P1492" s="85"/>
      <c r="Q1492" s="85"/>
      <c r="R1492" s="85"/>
      <c r="S1492" s="85"/>
      <c r="T1492" s="86"/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  <c r="AT1492" s="18" t="s">
        <v>155</v>
      </c>
      <c r="AU1492" s="18" t="s">
        <v>86</v>
      </c>
    </row>
    <row r="1493" spans="1:65" s="2" customFormat="1" ht="12">
      <c r="A1493" s="39"/>
      <c r="B1493" s="40"/>
      <c r="C1493" s="205" t="s">
        <v>1877</v>
      </c>
      <c r="D1493" s="205" t="s">
        <v>151</v>
      </c>
      <c r="E1493" s="206" t="s">
        <v>2777</v>
      </c>
      <c r="F1493" s="207" t="s">
        <v>2778</v>
      </c>
      <c r="G1493" s="208" t="s">
        <v>232</v>
      </c>
      <c r="H1493" s="209">
        <v>2</v>
      </c>
      <c r="I1493" s="210"/>
      <c r="J1493" s="211">
        <f>ROUND(I1493*H1493,2)</f>
        <v>0</v>
      </c>
      <c r="K1493" s="207" t="s">
        <v>37</v>
      </c>
      <c r="L1493" s="45"/>
      <c r="M1493" s="212" t="s">
        <v>37</v>
      </c>
      <c r="N1493" s="213" t="s">
        <v>50</v>
      </c>
      <c r="O1493" s="85"/>
      <c r="P1493" s="214">
        <f>O1493*H1493</f>
        <v>0</v>
      </c>
      <c r="Q1493" s="214">
        <v>0</v>
      </c>
      <c r="R1493" s="214">
        <f>Q1493*H1493</f>
        <v>0</v>
      </c>
      <c r="S1493" s="214">
        <v>0</v>
      </c>
      <c r="T1493" s="215">
        <f>S1493*H1493</f>
        <v>0</v>
      </c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39"/>
      <c r="AE1493" s="39"/>
      <c r="AR1493" s="216" t="s">
        <v>148</v>
      </c>
      <c r="AT1493" s="216" t="s">
        <v>151</v>
      </c>
      <c r="AU1493" s="216" t="s">
        <v>86</v>
      </c>
      <c r="AY1493" s="18" t="s">
        <v>149</v>
      </c>
      <c r="BE1493" s="217">
        <f>IF(N1493="základní",J1493,0)</f>
        <v>0</v>
      </c>
      <c r="BF1493" s="217">
        <f>IF(N1493="snížená",J1493,0)</f>
        <v>0</v>
      </c>
      <c r="BG1493" s="217">
        <f>IF(N1493="zákl. přenesená",J1493,0)</f>
        <v>0</v>
      </c>
      <c r="BH1493" s="217">
        <f>IF(N1493="sníž. přenesená",J1493,0)</f>
        <v>0</v>
      </c>
      <c r="BI1493" s="217">
        <f>IF(N1493="nulová",J1493,0)</f>
        <v>0</v>
      </c>
      <c r="BJ1493" s="18" t="s">
        <v>148</v>
      </c>
      <c r="BK1493" s="217">
        <f>ROUND(I1493*H1493,2)</f>
        <v>0</v>
      </c>
      <c r="BL1493" s="18" t="s">
        <v>148</v>
      </c>
      <c r="BM1493" s="216" t="s">
        <v>2779</v>
      </c>
    </row>
    <row r="1494" spans="1:47" s="2" customFormat="1" ht="12">
      <c r="A1494" s="39"/>
      <c r="B1494" s="40"/>
      <c r="C1494" s="41"/>
      <c r="D1494" s="218" t="s">
        <v>155</v>
      </c>
      <c r="E1494" s="41"/>
      <c r="F1494" s="219" t="s">
        <v>2778</v>
      </c>
      <c r="G1494" s="41"/>
      <c r="H1494" s="41"/>
      <c r="I1494" s="220"/>
      <c r="J1494" s="41"/>
      <c r="K1494" s="41"/>
      <c r="L1494" s="45"/>
      <c r="M1494" s="221"/>
      <c r="N1494" s="222"/>
      <c r="O1494" s="85"/>
      <c r="P1494" s="85"/>
      <c r="Q1494" s="85"/>
      <c r="R1494" s="85"/>
      <c r="S1494" s="85"/>
      <c r="T1494" s="86"/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39"/>
      <c r="AE1494" s="39"/>
      <c r="AT1494" s="18" t="s">
        <v>155</v>
      </c>
      <c r="AU1494" s="18" t="s">
        <v>86</v>
      </c>
    </row>
    <row r="1495" spans="1:65" s="2" customFormat="1" ht="16.5" customHeight="1">
      <c r="A1495" s="39"/>
      <c r="B1495" s="40"/>
      <c r="C1495" s="205" t="s">
        <v>2780</v>
      </c>
      <c r="D1495" s="205" t="s">
        <v>151</v>
      </c>
      <c r="E1495" s="206" t="s">
        <v>2781</v>
      </c>
      <c r="F1495" s="207" t="s">
        <v>2782</v>
      </c>
      <c r="G1495" s="208" t="s">
        <v>232</v>
      </c>
      <c r="H1495" s="209">
        <v>2</v>
      </c>
      <c r="I1495" s="210"/>
      <c r="J1495" s="211">
        <f>ROUND(I1495*H1495,2)</f>
        <v>0</v>
      </c>
      <c r="K1495" s="207" t="s">
        <v>37</v>
      </c>
      <c r="L1495" s="45"/>
      <c r="M1495" s="212" t="s">
        <v>37</v>
      </c>
      <c r="N1495" s="213" t="s">
        <v>50</v>
      </c>
      <c r="O1495" s="85"/>
      <c r="P1495" s="214">
        <f>O1495*H1495</f>
        <v>0</v>
      </c>
      <c r="Q1495" s="214">
        <v>0</v>
      </c>
      <c r="R1495" s="214">
        <f>Q1495*H1495</f>
        <v>0</v>
      </c>
      <c r="S1495" s="214">
        <v>0</v>
      </c>
      <c r="T1495" s="215">
        <f>S1495*H1495</f>
        <v>0</v>
      </c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39"/>
      <c r="AE1495" s="39"/>
      <c r="AR1495" s="216" t="s">
        <v>148</v>
      </c>
      <c r="AT1495" s="216" t="s">
        <v>151</v>
      </c>
      <c r="AU1495" s="216" t="s">
        <v>86</v>
      </c>
      <c r="AY1495" s="18" t="s">
        <v>149</v>
      </c>
      <c r="BE1495" s="217">
        <f>IF(N1495="základní",J1495,0)</f>
        <v>0</v>
      </c>
      <c r="BF1495" s="217">
        <f>IF(N1495="snížená",J1495,0)</f>
        <v>0</v>
      </c>
      <c r="BG1495" s="217">
        <f>IF(N1495="zákl. přenesená",J1495,0)</f>
        <v>0</v>
      </c>
      <c r="BH1495" s="217">
        <f>IF(N1495="sníž. přenesená",J1495,0)</f>
        <v>0</v>
      </c>
      <c r="BI1495" s="217">
        <f>IF(N1495="nulová",J1495,0)</f>
        <v>0</v>
      </c>
      <c r="BJ1495" s="18" t="s">
        <v>148</v>
      </c>
      <c r="BK1495" s="217">
        <f>ROUND(I1495*H1495,2)</f>
        <v>0</v>
      </c>
      <c r="BL1495" s="18" t="s">
        <v>148</v>
      </c>
      <c r="BM1495" s="216" t="s">
        <v>2783</v>
      </c>
    </row>
    <row r="1496" spans="1:47" s="2" customFormat="1" ht="12">
      <c r="A1496" s="39"/>
      <c r="B1496" s="40"/>
      <c r="C1496" s="41"/>
      <c r="D1496" s="218" t="s">
        <v>155</v>
      </c>
      <c r="E1496" s="41"/>
      <c r="F1496" s="219" t="s">
        <v>2782</v>
      </c>
      <c r="G1496" s="41"/>
      <c r="H1496" s="41"/>
      <c r="I1496" s="220"/>
      <c r="J1496" s="41"/>
      <c r="K1496" s="41"/>
      <c r="L1496" s="45"/>
      <c r="M1496" s="221"/>
      <c r="N1496" s="222"/>
      <c r="O1496" s="85"/>
      <c r="P1496" s="85"/>
      <c r="Q1496" s="85"/>
      <c r="R1496" s="85"/>
      <c r="S1496" s="85"/>
      <c r="T1496" s="86"/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39"/>
      <c r="AE1496" s="39"/>
      <c r="AT1496" s="18" t="s">
        <v>155</v>
      </c>
      <c r="AU1496" s="18" t="s">
        <v>86</v>
      </c>
    </row>
    <row r="1497" spans="1:65" s="2" customFormat="1" ht="21.75" customHeight="1">
      <c r="A1497" s="39"/>
      <c r="B1497" s="40"/>
      <c r="C1497" s="205" t="s">
        <v>1880</v>
      </c>
      <c r="D1497" s="205" t="s">
        <v>151</v>
      </c>
      <c r="E1497" s="206" t="s">
        <v>2784</v>
      </c>
      <c r="F1497" s="207" t="s">
        <v>2785</v>
      </c>
      <c r="G1497" s="208" t="s">
        <v>232</v>
      </c>
      <c r="H1497" s="209">
        <v>2</v>
      </c>
      <c r="I1497" s="210"/>
      <c r="J1497" s="211">
        <f>ROUND(I1497*H1497,2)</f>
        <v>0</v>
      </c>
      <c r="K1497" s="207" t="s">
        <v>37</v>
      </c>
      <c r="L1497" s="45"/>
      <c r="M1497" s="212" t="s">
        <v>37</v>
      </c>
      <c r="N1497" s="213" t="s">
        <v>50</v>
      </c>
      <c r="O1497" s="85"/>
      <c r="P1497" s="214">
        <f>O1497*H1497</f>
        <v>0</v>
      </c>
      <c r="Q1497" s="214">
        <v>0</v>
      </c>
      <c r="R1497" s="214">
        <f>Q1497*H1497</f>
        <v>0</v>
      </c>
      <c r="S1497" s="214">
        <v>0</v>
      </c>
      <c r="T1497" s="215">
        <f>S1497*H1497</f>
        <v>0</v>
      </c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39"/>
      <c r="AE1497" s="39"/>
      <c r="AR1497" s="216" t="s">
        <v>148</v>
      </c>
      <c r="AT1497" s="216" t="s">
        <v>151</v>
      </c>
      <c r="AU1497" s="216" t="s">
        <v>86</v>
      </c>
      <c r="AY1497" s="18" t="s">
        <v>149</v>
      </c>
      <c r="BE1497" s="217">
        <f>IF(N1497="základní",J1497,0)</f>
        <v>0</v>
      </c>
      <c r="BF1497" s="217">
        <f>IF(N1497="snížená",J1497,0)</f>
        <v>0</v>
      </c>
      <c r="BG1497" s="217">
        <f>IF(N1497="zákl. přenesená",J1497,0)</f>
        <v>0</v>
      </c>
      <c r="BH1497" s="217">
        <f>IF(N1497="sníž. přenesená",J1497,0)</f>
        <v>0</v>
      </c>
      <c r="BI1497" s="217">
        <f>IF(N1497="nulová",J1497,0)</f>
        <v>0</v>
      </c>
      <c r="BJ1497" s="18" t="s">
        <v>148</v>
      </c>
      <c r="BK1497" s="217">
        <f>ROUND(I1497*H1497,2)</f>
        <v>0</v>
      </c>
      <c r="BL1497" s="18" t="s">
        <v>148</v>
      </c>
      <c r="BM1497" s="216" t="s">
        <v>2786</v>
      </c>
    </row>
    <row r="1498" spans="1:47" s="2" customFormat="1" ht="12">
      <c r="A1498" s="39"/>
      <c r="B1498" s="40"/>
      <c r="C1498" s="41"/>
      <c r="D1498" s="218" t="s">
        <v>155</v>
      </c>
      <c r="E1498" s="41"/>
      <c r="F1498" s="219" t="s">
        <v>2785</v>
      </c>
      <c r="G1498" s="41"/>
      <c r="H1498" s="41"/>
      <c r="I1498" s="220"/>
      <c r="J1498" s="41"/>
      <c r="K1498" s="41"/>
      <c r="L1498" s="45"/>
      <c r="M1498" s="221"/>
      <c r="N1498" s="222"/>
      <c r="O1498" s="85"/>
      <c r="P1498" s="85"/>
      <c r="Q1498" s="85"/>
      <c r="R1498" s="85"/>
      <c r="S1498" s="85"/>
      <c r="T1498" s="86"/>
      <c r="U1498" s="39"/>
      <c r="V1498" s="39"/>
      <c r="W1498" s="39"/>
      <c r="X1498" s="39"/>
      <c r="Y1498" s="39"/>
      <c r="Z1498" s="39"/>
      <c r="AA1498" s="39"/>
      <c r="AB1498" s="39"/>
      <c r="AC1498" s="39"/>
      <c r="AD1498" s="39"/>
      <c r="AE1498" s="39"/>
      <c r="AT1498" s="18" t="s">
        <v>155</v>
      </c>
      <c r="AU1498" s="18" t="s">
        <v>86</v>
      </c>
    </row>
    <row r="1499" spans="1:65" s="2" customFormat="1" ht="16.5" customHeight="1">
      <c r="A1499" s="39"/>
      <c r="B1499" s="40"/>
      <c r="C1499" s="205" t="s">
        <v>2787</v>
      </c>
      <c r="D1499" s="205" t="s">
        <v>151</v>
      </c>
      <c r="E1499" s="206" t="s">
        <v>2788</v>
      </c>
      <c r="F1499" s="207" t="s">
        <v>2789</v>
      </c>
      <c r="G1499" s="208" t="s">
        <v>232</v>
      </c>
      <c r="H1499" s="209">
        <v>1</v>
      </c>
      <c r="I1499" s="210"/>
      <c r="J1499" s="211">
        <f>ROUND(I1499*H1499,2)</f>
        <v>0</v>
      </c>
      <c r="K1499" s="207" t="s">
        <v>37</v>
      </c>
      <c r="L1499" s="45"/>
      <c r="M1499" s="212" t="s">
        <v>37</v>
      </c>
      <c r="N1499" s="213" t="s">
        <v>50</v>
      </c>
      <c r="O1499" s="85"/>
      <c r="P1499" s="214">
        <f>O1499*H1499</f>
        <v>0</v>
      </c>
      <c r="Q1499" s="214">
        <v>0</v>
      </c>
      <c r="R1499" s="214">
        <f>Q1499*H1499</f>
        <v>0</v>
      </c>
      <c r="S1499" s="214">
        <v>0</v>
      </c>
      <c r="T1499" s="215">
        <f>S1499*H1499</f>
        <v>0</v>
      </c>
      <c r="U1499" s="39"/>
      <c r="V1499" s="39"/>
      <c r="W1499" s="39"/>
      <c r="X1499" s="39"/>
      <c r="Y1499" s="39"/>
      <c r="Z1499" s="39"/>
      <c r="AA1499" s="39"/>
      <c r="AB1499" s="39"/>
      <c r="AC1499" s="39"/>
      <c r="AD1499" s="39"/>
      <c r="AE1499" s="39"/>
      <c r="AR1499" s="216" t="s">
        <v>148</v>
      </c>
      <c r="AT1499" s="216" t="s">
        <v>151</v>
      </c>
      <c r="AU1499" s="216" t="s">
        <v>86</v>
      </c>
      <c r="AY1499" s="18" t="s">
        <v>149</v>
      </c>
      <c r="BE1499" s="217">
        <f>IF(N1499="základní",J1499,0)</f>
        <v>0</v>
      </c>
      <c r="BF1499" s="217">
        <f>IF(N1499="snížená",J1499,0)</f>
        <v>0</v>
      </c>
      <c r="BG1499" s="217">
        <f>IF(N1499="zákl. přenesená",J1499,0)</f>
        <v>0</v>
      </c>
      <c r="BH1499" s="217">
        <f>IF(N1499="sníž. přenesená",J1499,0)</f>
        <v>0</v>
      </c>
      <c r="BI1499" s="217">
        <f>IF(N1499="nulová",J1499,0)</f>
        <v>0</v>
      </c>
      <c r="BJ1499" s="18" t="s">
        <v>148</v>
      </c>
      <c r="BK1499" s="217">
        <f>ROUND(I1499*H1499,2)</f>
        <v>0</v>
      </c>
      <c r="BL1499" s="18" t="s">
        <v>148</v>
      </c>
      <c r="BM1499" s="216" t="s">
        <v>2790</v>
      </c>
    </row>
    <row r="1500" spans="1:47" s="2" customFormat="1" ht="12">
      <c r="A1500" s="39"/>
      <c r="B1500" s="40"/>
      <c r="C1500" s="41"/>
      <c r="D1500" s="218" t="s">
        <v>155</v>
      </c>
      <c r="E1500" s="41"/>
      <c r="F1500" s="219" t="s">
        <v>2789</v>
      </c>
      <c r="G1500" s="41"/>
      <c r="H1500" s="41"/>
      <c r="I1500" s="220"/>
      <c r="J1500" s="41"/>
      <c r="K1500" s="41"/>
      <c r="L1500" s="45"/>
      <c r="M1500" s="221"/>
      <c r="N1500" s="222"/>
      <c r="O1500" s="85"/>
      <c r="P1500" s="85"/>
      <c r="Q1500" s="85"/>
      <c r="R1500" s="85"/>
      <c r="S1500" s="85"/>
      <c r="T1500" s="86"/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39"/>
      <c r="AE1500" s="39"/>
      <c r="AT1500" s="18" t="s">
        <v>155</v>
      </c>
      <c r="AU1500" s="18" t="s">
        <v>86</v>
      </c>
    </row>
    <row r="1501" spans="1:65" s="2" customFormat="1" ht="16.5" customHeight="1">
      <c r="A1501" s="39"/>
      <c r="B1501" s="40"/>
      <c r="C1501" s="205" t="s">
        <v>2791</v>
      </c>
      <c r="D1501" s="205" t="s">
        <v>151</v>
      </c>
      <c r="E1501" s="206" t="s">
        <v>2792</v>
      </c>
      <c r="F1501" s="207" t="s">
        <v>2739</v>
      </c>
      <c r="G1501" s="208" t="s">
        <v>232</v>
      </c>
      <c r="H1501" s="209">
        <v>2</v>
      </c>
      <c r="I1501" s="210"/>
      <c r="J1501" s="211">
        <f>ROUND(I1501*H1501,2)</f>
        <v>0</v>
      </c>
      <c r="K1501" s="207" t="s">
        <v>37</v>
      </c>
      <c r="L1501" s="45"/>
      <c r="M1501" s="212" t="s">
        <v>37</v>
      </c>
      <c r="N1501" s="213" t="s">
        <v>50</v>
      </c>
      <c r="O1501" s="85"/>
      <c r="P1501" s="214">
        <f>O1501*H1501</f>
        <v>0</v>
      </c>
      <c r="Q1501" s="214">
        <v>0</v>
      </c>
      <c r="R1501" s="214">
        <f>Q1501*H1501</f>
        <v>0</v>
      </c>
      <c r="S1501" s="214">
        <v>0</v>
      </c>
      <c r="T1501" s="215">
        <f>S1501*H1501</f>
        <v>0</v>
      </c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R1501" s="216" t="s">
        <v>148</v>
      </c>
      <c r="AT1501" s="216" t="s">
        <v>151</v>
      </c>
      <c r="AU1501" s="216" t="s">
        <v>86</v>
      </c>
      <c r="AY1501" s="18" t="s">
        <v>149</v>
      </c>
      <c r="BE1501" s="217">
        <f>IF(N1501="základní",J1501,0)</f>
        <v>0</v>
      </c>
      <c r="BF1501" s="217">
        <f>IF(N1501="snížená",J1501,0)</f>
        <v>0</v>
      </c>
      <c r="BG1501" s="217">
        <f>IF(N1501="zákl. přenesená",J1501,0)</f>
        <v>0</v>
      </c>
      <c r="BH1501" s="217">
        <f>IF(N1501="sníž. přenesená",J1501,0)</f>
        <v>0</v>
      </c>
      <c r="BI1501" s="217">
        <f>IF(N1501="nulová",J1501,0)</f>
        <v>0</v>
      </c>
      <c r="BJ1501" s="18" t="s">
        <v>148</v>
      </c>
      <c r="BK1501" s="217">
        <f>ROUND(I1501*H1501,2)</f>
        <v>0</v>
      </c>
      <c r="BL1501" s="18" t="s">
        <v>148</v>
      </c>
      <c r="BM1501" s="216" t="s">
        <v>2793</v>
      </c>
    </row>
    <row r="1502" spans="1:47" s="2" customFormat="1" ht="12">
      <c r="A1502" s="39"/>
      <c r="B1502" s="40"/>
      <c r="C1502" s="41"/>
      <c r="D1502" s="218" t="s">
        <v>155</v>
      </c>
      <c r="E1502" s="41"/>
      <c r="F1502" s="219" t="s">
        <v>2739</v>
      </c>
      <c r="G1502" s="41"/>
      <c r="H1502" s="41"/>
      <c r="I1502" s="220"/>
      <c r="J1502" s="41"/>
      <c r="K1502" s="41"/>
      <c r="L1502" s="45"/>
      <c r="M1502" s="221"/>
      <c r="N1502" s="222"/>
      <c r="O1502" s="85"/>
      <c r="P1502" s="85"/>
      <c r="Q1502" s="85"/>
      <c r="R1502" s="85"/>
      <c r="S1502" s="85"/>
      <c r="T1502" s="86"/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39"/>
      <c r="AE1502" s="39"/>
      <c r="AT1502" s="18" t="s">
        <v>155</v>
      </c>
      <c r="AU1502" s="18" t="s">
        <v>86</v>
      </c>
    </row>
    <row r="1503" spans="1:65" s="2" customFormat="1" ht="16.5" customHeight="1">
      <c r="A1503" s="39"/>
      <c r="B1503" s="40"/>
      <c r="C1503" s="205" t="s">
        <v>2794</v>
      </c>
      <c r="D1503" s="205" t="s">
        <v>151</v>
      </c>
      <c r="E1503" s="206" t="s">
        <v>2795</v>
      </c>
      <c r="F1503" s="207" t="s">
        <v>2742</v>
      </c>
      <c r="G1503" s="208" t="s">
        <v>232</v>
      </c>
      <c r="H1503" s="209">
        <v>2</v>
      </c>
      <c r="I1503" s="210"/>
      <c r="J1503" s="211">
        <f>ROUND(I1503*H1503,2)</f>
        <v>0</v>
      </c>
      <c r="K1503" s="207" t="s">
        <v>37</v>
      </c>
      <c r="L1503" s="45"/>
      <c r="M1503" s="212" t="s">
        <v>37</v>
      </c>
      <c r="N1503" s="213" t="s">
        <v>50</v>
      </c>
      <c r="O1503" s="85"/>
      <c r="P1503" s="214">
        <f>O1503*H1503</f>
        <v>0</v>
      </c>
      <c r="Q1503" s="214">
        <v>0</v>
      </c>
      <c r="R1503" s="214">
        <f>Q1503*H1503</f>
        <v>0</v>
      </c>
      <c r="S1503" s="214">
        <v>0</v>
      </c>
      <c r="T1503" s="215">
        <f>S1503*H1503</f>
        <v>0</v>
      </c>
      <c r="U1503" s="39"/>
      <c r="V1503" s="39"/>
      <c r="W1503" s="39"/>
      <c r="X1503" s="39"/>
      <c r="Y1503" s="39"/>
      <c r="Z1503" s="39"/>
      <c r="AA1503" s="39"/>
      <c r="AB1503" s="39"/>
      <c r="AC1503" s="39"/>
      <c r="AD1503" s="39"/>
      <c r="AE1503" s="39"/>
      <c r="AR1503" s="216" t="s">
        <v>148</v>
      </c>
      <c r="AT1503" s="216" t="s">
        <v>151</v>
      </c>
      <c r="AU1503" s="216" t="s">
        <v>86</v>
      </c>
      <c r="AY1503" s="18" t="s">
        <v>149</v>
      </c>
      <c r="BE1503" s="217">
        <f>IF(N1503="základní",J1503,0)</f>
        <v>0</v>
      </c>
      <c r="BF1503" s="217">
        <f>IF(N1503="snížená",J1503,0)</f>
        <v>0</v>
      </c>
      <c r="BG1503" s="217">
        <f>IF(N1503="zákl. přenesená",J1503,0)</f>
        <v>0</v>
      </c>
      <c r="BH1503" s="217">
        <f>IF(N1503="sníž. přenesená",J1503,0)</f>
        <v>0</v>
      </c>
      <c r="BI1503" s="217">
        <f>IF(N1503="nulová",J1503,0)</f>
        <v>0</v>
      </c>
      <c r="BJ1503" s="18" t="s">
        <v>148</v>
      </c>
      <c r="BK1503" s="217">
        <f>ROUND(I1503*H1503,2)</f>
        <v>0</v>
      </c>
      <c r="BL1503" s="18" t="s">
        <v>148</v>
      </c>
      <c r="BM1503" s="216" t="s">
        <v>2796</v>
      </c>
    </row>
    <row r="1504" spans="1:47" s="2" customFormat="1" ht="12">
      <c r="A1504" s="39"/>
      <c r="B1504" s="40"/>
      <c r="C1504" s="41"/>
      <c r="D1504" s="218" t="s">
        <v>155</v>
      </c>
      <c r="E1504" s="41"/>
      <c r="F1504" s="219" t="s">
        <v>2742</v>
      </c>
      <c r="G1504" s="41"/>
      <c r="H1504" s="41"/>
      <c r="I1504" s="220"/>
      <c r="J1504" s="41"/>
      <c r="K1504" s="41"/>
      <c r="L1504" s="45"/>
      <c r="M1504" s="221"/>
      <c r="N1504" s="222"/>
      <c r="O1504" s="85"/>
      <c r="P1504" s="85"/>
      <c r="Q1504" s="85"/>
      <c r="R1504" s="85"/>
      <c r="S1504" s="85"/>
      <c r="T1504" s="86"/>
      <c r="U1504" s="39"/>
      <c r="V1504" s="39"/>
      <c r="W1504" s="39"/>
      <c r="X1504" s="39"/>
      <c r="Y1504" s="39"/>
      <c r="Z1504" s="39"/>
      <c r="AA1504" s="39"/>
      <c r="AB1504" s="39"/>
      <c r="AC1504" s="39"/>
      <c r="AD1504" s="39"/>
      <c r="AE1504" s="39"/>
      <c r="AT1504" s="18" t="s">
        <v>155</v>
      </c>
      <c r="AU1504" s="18" t="s">
        <v>86</v>
      </c>
    </row>
    <row r="1505" spans="1:65" s="2" customFormat="1" ht="16.5" customHeight="1">
      <c r="A1505" s="39"/>
      <c r="B1505" s="40"/>
      <c r="C1505" s="205" t="s">
        <v>1887</v>
      </c>
      <c r="D1505" s="205" t="s">
        <v>151</v>
      </c>
      <c r="E1505" s="206" t="s">
        <v>2797</v>
      </c>
      <c r="F1505" s="207" t="s">
        <v>2746</v>
      </c>
      <c r="G1505" s="208" t="s">
        <v>232</v>
      </c>
      <c r="H1505" s="209">
        <v>2</v>
      </c>
      <c r="I1505" s="210"/>
      <c r="J1505" s="211">
        <f>ROUND(I1505*H1505,2)</f>
        <v>0</v>
      </c>
      <c r="K1505" s="207" t="s">
        <v>37</v>
      </c>
      <c r="L1505" s="45"/>
      <c r="M1505" s="212" t="s">
        <v>37</v>
      </c>
      <c r="N1505" s="213" t="s">
        <v>50</v>
      </c>
      <c r="O1505" s="85"/>
      <c r="P1505" s="214">
        <f>O1505*H1505</f>
        <v>0</v>
      </c>
      <c r="Q1505" s="214">
        <v>0</v>
      </c>
      <c r="R1505" s="214">
        <f>Q1505*H1505</f>
        <v>0</v>
      </c>
      <c r="S1505" s="214">
        <v>0</v>
      </c>
      <c r="T1505" s="215">
        <f>S1505*H1505</f>
        <v>0</v>
      </c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  <c r="AR1505" s="216" t="s">
        <v>148</v>
      </c>
      <c r="AT1505" s="216" t="s">
        <v>151</v>
      </c>
      <c r="AU1505" s="216" t="s">
        <v>86</v>
      </c>
      <c r="AY1505" s="18" t="s">
        <v>149</v>
      </c>
      <c r="BE1505" s="217">
        <f>IF(N1505="základní",J1505,0)</f>
        <v>0</v>
      </c>
      <c r="BF1505" s="217">
        <f>IF(N1505="snížená",J1505,0)</f>
        <v>0</v>
      </c>
      <c r="BG1505" s="217">
        <f>IF(N1505="zákl. přenesená",J1505,0)</f>
        <v>0</v>
      </c>
      <c r="BH1505" s="217">
        <f>IF(N1505="sníž. přenesená",J1505,0)</f>
        <v>0</v>
      </c>
      <c r="BI1505" s="217">
        <f>IF(N1505="nulová",J1505,0)</f>
        <v>0</v>
      </c>
      <c r="BJ1505" s="18" t="s">
        <v>148</v>
      </c>
      <c r="BK1505" s="217">
        <f>ROUND(I1505*H1505,2)</f>
        <v>0</v>
      </c>
      <c r="BL1505" s="18" t="s">
        <v>148</v>
      </c>
      <c r="BM1505" s="216" t="s">
        <v>2798</v>
      </c>
    </row>
    <row r="1506" spans="1:47" s="2" customFormat="1" ht="12">
      <c r="A1506" s="39"/>
      <c r="B1506" s="40"/>
      <c r="C1506" s="41"/>
      <c r="D1506" s="218" t="s">
        <v>155</v>
      </c>
      <c r="E1506" s="41"/>
      <c r="F1506" s="219" t="s">
        <v>2746</v>
      </c>
      <c r="G1506" s="41"/>
      <c r="H1506" s="41"/>
      <c r="I1506" s="220"/>
      <c r="J1506" s="41"/>
      <c r="K1506" s="41"/>
      <c r="L1506" s="45"/>
      <c r="M1506" s="221"/>
      <c r="N1506" s="222"/>
      <c r="O1506" s="85"/>
      <c r="P1506" s="85"/>
      <c r="Q1506" s="85"/>
      <c r="R1506" s="85"/>
      <c r="S1506" s="85"/>
      <c r="T1506" s="86"/>
      <c r="U1506" s="39"/>
      <c r="V1506" s="39"/>
      <c r="W1506" s="39"/>
      <c r="X1506" s="39"/>
      <c r="Y1506" s="39"/>
      <c r="Z1506" s="39"/>
      <c r="AA1506" s="39"/>
      <c r="AB1506" s="39"/>
      <c r="AC1506" s="39"/>
      <c r="AD1506" s="39"/>
      <c r="AE1506" s="39"/>
      <c r="AT1506" s="18" t="s">
        <v>155</v>
      </c>
      <c r="AU1506" s="18" t="s">
        <v>86</v>
      </c>
    </row>
    <row r="1507" spans="1:65" s="2" customFormat="1" ht="16.5" customHeight="1">
      <c r="A1507" s="39"/>
      <c r="B1507" s="40"/>
      <c r="C1507" s="205" t="s">
        <v>2001</v>
      </c>
      <c r="D1507" s="205" t="s">
        <v>151</v>
      </c>
      <c r="E1507" s="206" t="s">
        <v>2799</v>
      </c>
      <c r="F1507" s="207" t="s">
        <v>2800</v>
      </c>
      <c r="G1507" s="208" t="s">
        <v>232</v>
      </c>
      <c r="H1507" s="209">
        <v>1</v>
      </c>
      <c r="I1507" s="210"/>
      <c r="J1507" s="211">
        <f>ROUND(I1507*H1507,2)</f>
        <v>0</v>
      </c>
      <c r="K1507" s="207" t="s">
        <v>37</v>
      </c>
      <c r="L1507" s="45"/>
      <c r="M1507" s="212" t="s">
        <v>37</v>
      </c>
      <c r="N1507" s="213" t="s">
        <v>50</v>
      </c>
      <c r="O1507" s="85"/>
      <c r="P1507" s="214">
        <f>O1507*H1507</f>
        <v>0</v>
      </c>
      <c r="Q1507" s="214">
        <v>0</v>
      </c>
      <c r="R1507" s="214">
        <f>Q1507*H1507</f>
        <v>0</v>
      </c>
      <c r="S1507" s="214">
        <v>0</v>
      </c>
      <c r="T1507" s="215">
        <f>S1507*H1507</f>
        <v>0</v>
      </c>
      <c r="U1507" s="39"/>
      <c r="V1507" s="39"/>
      <c r="W1507" s="39"/>
      <c r="X1507" s="39"/>
      <c r="Y1507" s="39"/>
      <c r="Z1507" s="39"/>
      <c r="AA1507" s="39"/>
      <c r="AB1507" s="39"/>
      <c r="AC1507" s="39"/>
      <c r="AD1507" s="39"/>
      <c r="AE1507" s="39"/>
      <c r="AR1507" s="216" t="s">
        <v>148</v>
      </c>
      <c r="AT1507" s="216" t="s">
        <v>151</v>
      </c>
      <c r="AU1507" s="216" t="s">
        <v>86</v>
      </c>
      <c r="AY1507" s="18" t="s">
        <v>149</v>
      </c>
      <c r="BE1507" s="217">
        <f>IF(N1507="základní",J1507,0)</f>
        <v>0</v>
      </c>
      <c r="BF1507" s="217">
        <f>IF(N1507="snížená",J1507,0)</f>
        <v>0</v>
      </c>
      <c r="BG1507" s="217">
        <f>IF(N1507="zákl. přenesená",J1507,0)</f>
        <v>0</v>
      </c>
      <c r="BH1507" s="217">
        <f>IF(N1507="sníž. přenesená",J1507,0)</f>
        <v>0</v>
      </c>
      <c r="BI1507" s="217">
        <f>IF(N1507="nulová",J1507,0)</f>
        <v>0</v>
      </c>
      <c r="BJ1507" s="18" t="s">
        <v>148</v>
      </c>
      <c r="BK1507" s="217">
        <f>ROUND(I1507*H1507,2)</f>
        <v>0</v>
      </c>
      <c r="BL1507" s="18" t="s">
        <v>148</v>
      </c>
      <c r="BM1507" s="216" t="s">
        <v>2801</v>
      </c>
    </row>
    <row r="1508" spans="1:47" s="2" customFormat="1" ht="12">
      <c r="A1508" s="39"/>
      <c r="B1508" s="40"/>
      <c r="C1508" s="41"/>
      <c r="D1508" s="218" t="s">
        <v>155</v>
      </c>
      <c r="E1508" s="41"/>
      <c r="F1508" s="219" t="s">
        <v>2800</v>
      </c>
      <c r="G1508" s="41"/>
      <c r="H1508" s="41"/>
      <c r="I1508" s="220"/>
      <c r="J1508" s="41"/>
      <c r="K1508" s="41"/>
      <c r="L1508" s="45"/>
      <c r="M1508" s="221"/>
      <c r="N1508" s="222"/>
      <c r="O1508" s="85"/>
      <c r="P1508" s="85"/>
      <c r="Q1508" s="85"/>
      <c r="R1508" s="85"/>
      <c r="S1508" s="85"/>
      <c r="T1508" s="86"/>
      <c r="U1508" s="39"/>
      <c r="V1508" s="39"/>
      <c r="W1508" s="39"/>
      <c r="X1508" s="39"/>
      <c r="Y1508" s="39"/>
      <c r="Z1508" s="39"/>
      <c r="AA1508" s="39"/>
      <c r="AB1508" s="39"/>
      <c r="AC1508" s="39"/>
      <c r="AD1508" s="39"/>
      <c r="AE1508" s="39"/>
      <c r="AT1508" s="18" t="s">
        <v>155</v>
      </c>
      <c r="AU1508" s="18" t="s">
        <v>86</v>
      </c>
    </row>
    <row r="1509" spans="1:65" s="2" customFormat="1" ht="16.5" customHeight="1">
      <c r="A1509" s="39"/>
      <c r="B1509" s="40"/>
      <c r="C1509" s="205" t="s">
        <v>2802</v>
      </c>
      <c r="D1509" s="205" t="s">
        <v>151</v>
      </c>
      <c r="E1509" s="206" t="s">
        <v>2803</v>
      </c>
      <c r="F1509" s="207" t="s">
        <v>2702</v>
      </c>
      <c r="G1509" s="208" t="s">
        <v>320</v>
      </c>
      <c r="H1509" s="209">
        <v>8</v>
      </c>
      <c r="I1509" s="210"/>
      <c r="J1509" s="211">
        <f>ROUND(I1509*H1509,2)</f>
        <v>0</v>
      </c>
      <c r="K1509" s="207" t="s">
        <v>37</v>
      </c>
      <c r="L1509" s="45"/>
      <c r="M1509" s="212" t="s">
        <v>37</v>
      </c>
      <c r="N1509" s="213" t="s">
        <v>50</v>
      </c>
      <c r="O1509" s="85"/>
      <c r="P1509" s="214">
        <f>O1509*H1509</f>
        <v>0</v>
      </c>
      <c r="Q1509" s="214">
        <v>0</v>
      </c>
      <c r="R1509" s="214">
        <f>Q1509*H1509</f>
        <v>0</v>
      </c>
      <c r="S1509" s="214">
        <v>0</v>
      </c>
      <c r="T1509" s="215">
        <f>S1509*H1509</f>
        <v>0</v>
      </c>
      <c r="U1509" s="39"/>
      <c r="V1509" s="39"/>
      <c r="W1509" s="39"/>
      <c r="X1509" s="39"/>
      <c r="Y1509" s="39"/>
      <c r="Z1509" s="39"/>
      <c r="AA1509" s="39"/>
      <c r="AB1509" s="39"/>
      <c r="AC1509" s="39"/>
      <c r="AD1509" s="39"/>
      <c r="AE1509" s="39"/>
      <c r="AR1509" s="216" t="s">
        <v>148</v>
      </c>
      <c r="AT1509" s="216" t="s">
        <v>151</v>
      </c>
      <c r="AU1509" s="216" t="s">
        <v>86</v>
      </c>
      <c r="AY1509" s="18" t="s">
        <v>149</v>
      </c>
      <c r="BE1509" s="217">
        <f>IF(N1509="základní",J1509,0)</f>
        <v>0</v>
      </c>
      <c r="BF1509" s="217">
        <f>IF(N1509="snížená",J1509,0)</f>
        <v>0</v>
      </c>
      <c r="BG1509" s="217">
        <f>IF(N1509="zákl. přenesená",J1509,0)</f>
        <v>0</v>
      </c>
      <c r="BH1509" s="217">
        <f>IF(N1509="sníž. přenesená",J1509,0)</f>
        <v>0</v>
      </c>
      <c r="BI1509" s="217">
        <f>IF(N1509="nulová",J1509,0)</f>
        <v>0</v>
      </c>
      <c r="BJ1509" s="18" t="s">
        <v>148</v>
      </c>
      <c r="BK1509" s="217">
        <f>ROUND(I1509*H1509,2)</f>
        <v>0</v>
      </c>
      <c r="BL1509" s="18" t="s">
        <v>148</v>
      </c>
      <c r="BM1509" s="216" t="s">
        <v>2804</v>
      </c>
    </row>
    <row r="1510" spans="1:47" s="2" customFormat="1" ht="12">
      <c r="A1510" s="39"/>
      <c r="B1510" s="40"/>
      <c r="C1510" s="41"/>
      <c r="D1510" s="218" t="s">
        <v>155</v>
      </c>
      <c r="E1510" s="41"/>
      <c r="F1510" s="219" t="s">
        <v>2702</v>
      </c>
      <c r="G1510" s="41"/>
      <c r="H1510" s="41"/>
      <c r="I1510" s="220"/>
      <c r="J1510" s="41"/>
      <c r="K1510" s="41"/>
      <c r="L1510" s="45"/>
      <c r="M1510" s="221"/>
      <c r="N1510" s="222"/>
      <c r="O1510" s="85"/>
      <c r="P1510" s="85"/>
      <c r="Q1510" s="85"/>
      <c r="R1510" s="85"/>
      <c r="S1510" s="85"/>
      <c r="T1510" s="86"/>
      <c r="U1510" s="39"/>
      <c r="V1510" s="39"/>
      <c r="W1510" s="39"/>
      <c r="X1510" s="39"/>
      <c r="Y1510" s="39"/>
      <c r="Z1510" s="39"/>
      <c r="AA1510" s="39"/>
      <c r="AB1510" s="39"/>
      <c r="AC1510" s="39"/>
      <c r="AD1510" s="39"/>
      <c r="AE1510" s="39"/>
      <c r="AT1510" s="18" t="s">
        <v>155</v>
      </c>
      <c r="AU1510" s="18" t="s">
        <v>86</v>
      </c>
    </row>
    <row r="1511" spans="1:65" s="2" customFormat="1" ht="16.5" customHeight="1">
      <c r="A1511" s="39"/>
      <c r="B1511" s="40"/>
      <c r="C1511" s="205" t="s">
        <v>2805</v>
      </c>
      <c r="D1511" s="205" t="s">
        <v>151</v>
      </c>
      <c r="E1511" s="206" t="s">
        <v>2806</v>
      </c>
      <c r="F1511" s="207" t="s">
        <v>2706</v>
      </c>
      <c r="G1511" s="208" t="s">
        <v>363</v>
      </c>
      <c r="H1511" s="209">
        <v>50</v>
      </c>
      <c r="I1511" s="210"/>
      <c r="J1511" s="211">
        <f>ROUND(I1511*H1511,2)</f>
        <v>0</v>
      </c>
      <c r="K1511" s="207" t="s">
        <v>37</v>
      </c>
      <c r="L1511" s="45"/>
      <c r="M1511" s="212" t="s">
        <v>37</v>
      </c>
      <c r="N1511" s="213" t="s">
        <v>50</v>
      </c>
      <c r="O1511" s="85"/>
      <c r="P1511" s="214">
        <f>O1511*H1511</f>
        <v>0</v>
      </c>
      <c r="Q1511" s="214">
        <v>0</v>
      </c>
      <c r="R1511" s="214">
        <f>Q1511*H1511</f>
        <v>0</v>
      </c>
      <c r="S1511" s="214">
        <v>0</v>
      </c>
      <c r="T1511" s="215">
        <f>S1511*H1511</f>
        <v>0</v>
      </c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39"/>
      <c r="AE1511" s="39"/>
      <c r="AR1511" s="216" t="s">
        <v>148</v>
      </c>
      <c r="AT1511" s="216" t="s">
        <v>151</v>
      </c>
      <c r="AU1511" s="216" t="s">
        <v>86</v>
      </c>
      <c r="AY1511" s="18" t="s">
        <v>149</v>
      </c>
      <c r="BE1511" s="217">
        <f>IF(N1511="základní",J1511,0)</f>
        <v>0</v>
      </c>
      <c r="BF1511" s="217">
        <f>IF(N1511="snížená",J1511,0)</f>
        <v>0</v>
      </c>
      <c r="BG1511" s="217">
        <f>IF(N1511="zákl. přenesená",J1511,0)</f>
        <v>0</v>
      </c>
      <c r="BH1511" s="217">
        <f>IF(N1511="sníž. přenesená",J1511,0)</f>
        <v>0</v>
      </c>
      <c r="BI1511" s="217">
        <f>IF(N1511="nulová",J1511,0)</f>
        <v>0</v>
      </c>
      <c r="BJ1511" s="18" t="s">
        <v>148</v>
      </c>
      <c r="BK1511" s="217">
        <f>ROUND(I1511*H1511,2)</f>
        <v>0</v>
      </c>
      <c r="BL1511" s="18" t="s">
        <v>148</v>
      </c>
      <c r="BM1511" s="216" t="s">
        <v>2807</v>
      </c>
    </row>
    <row r="1512" spans="1:47" s="2" customFormat="1" ht="12">
      <c r="A1512" s="39"/>
      <c r="B1512" s="40"/>
      <c r="C1512" s="41"/>
      <c r="D1512" s="218" t="s">
        <v>155</v>
      </c>
      <c r="E1512" s="41"/>
      <c r="F1512" s="219" t="s">
        <v>2706</v>
      </c>
      <c r="G1512" s="41"/>
      <c r="H1512" s="41"/>
      <c r="I1512" s="220"/>
      <c r="J1512" s="41"/>
      <c r="K1512" s="41"/>
      <c r="L1512" s="45"/>
      <c r="M1512" s="221"/>
      <c r="N1512" s="222"/>
      <c r="O1512" s="85"/>
      <c r="P1512" s="85"/>
      <c r="Q1512" s="85"/>
      <c r="R1512" s="85"/>
      <c r="S1512" s="85"/>
      <c r="T1512" s="86"/>
      <c r="U1512" s="39"/>
      <c r="V1512" s="39"/>
      <c r="W1512" s="39"/>
      <c r="X1512" s="39"/>
      <c r="Y1512" s="39"/>
      <c r="Z1512" s="39"/>
      <c r="AA1512" s="39"/>
      <c r="AB1512" s="39"/>
      <c r="AC1512" s="39"/>
      <c r="AD1512" s="39"/>
      <c r="AE1512" s="39"/>
      <c r="AT1512" s="18" t="s">
        <v>155</v>
      </c>
      <c r="AU1512" s="18" t="s">
        <v>86</v>
      </c>
    </row>
    <row r="1513" spans="1:63" s="12" customFormat="1" ht="22.8" customHeight="1">
      <c r="A1513" s="12"/>
      <c r="B1513" s="189"/>
      <c r="C1513" s="190"/>
      <c r="D1513" s="191" t="s">
        <v>76</v>
      </c>
      <c r="E1513" s="203" t="s">
        <v>2808</v>
      </c>
      <c r="F1513" s="203" t="s">
        <v>2809</v>
      </c>
      <c r="G1513" s="190"/>
      <c r="H1513" s="190"/>
      <c r="I1513" s="193"/>
      <c r="J1513" s="204">
        <f>BK1513</f>
        <v>0</v>
      </c>
      <c r="K1513" s="190"/>
      <c r="L1513" s="195"/>
      <c r="M1513" s="196"/>
      <c r="N1513" s="197"/>
      <c r="O1513" s="197"/>
      <c r="P1513" s="198">
        <f>SUM(P1514:P1535)</f>
        <v>0</v>
      </c>
      <c r="Q1513" s="197"/>
      <c r="R1513" s="198">
        <f>SUM(R1514:R1535)</f>
        <v>0</v>
      </c>
      <c r="S1513" s="197"/>
      <c r="T1513" s="199">
        <f>SUM(T1514:T1535)</f>
        <v>0</v>
      </c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R1513" s="200" t="s">
        <v>21</v>
      </c>
      <c r="AT1513" s="201" t="s">
        <v>76</v>
      </c>
      <c r="AU1513" s="201" t="s">
        <v>21</v>
      </c>
      <c r="AY1513" s="200" t="s">
        <v>149</v>
      </c>
      <c r="BK1513" s="202">
        <f>SUM(BK1514:BK1535)</f>
        <v>0</v>
      </c>
    </row>
    <row r="1514" spans="1:65" s="2" customFormat="1" ht="21.75" customHeight="1">
      <c r="A1514" s="39"/>
      <c r="B1514" s="40"/>
      <c r="C1514" s="249" t="s">
        <v>1895</v>
      </c>
      <c r="D1514" s="249" t="s">
        <v>252</v>
      </c>
      <c r="E1514" s="250" t="s">
        <v>2810</v>
      </c>
      <c r="F1514" s="251" t="s">
        <v>2775</v>
      </c>
      <c r="G1514" s="252" t="s">
        <v>232</v>
      </c>
      <c r="H1514" s="253">
        <v>1</v>
      </c>
      <c r="I1514" s="254"/>
      <c r="J1514" s="255">
        <f>ROUND(I1514*H1514,2)</f>
        <v>0</v>
      </c>
      <c r="K1514" s="251" t="s">
        <v>37</v>
      </c>
      <c r="L1514" s="256"/>
      <c r="M1514" s="257" t="s">
        <v>37</v>
      </c>
      <c r="N1514" s="258" t="s">
        <v>50</v>
      </c>
      <c r="O1514" s="85"/>
      <c r="P1514" s="214">
        <f>O1514*H1514</f>
        <v>0</v>
      </c>
      <c r="Q1514" s="214">
        <v>0</v>
      </c>
      <c r="R1514" s="214">
        <f>Q1514*H1514</f>
        <v>0</v>
      </c>
      <c r="S1514" s="214">
        <v>0</v>
      </c>
      <c r="T1514" s="215">
        <f>S1514*H1514</f>
        <v>0</v>
      </c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39"/>
      <c r="AE1514" s="39"/>
      <c r="AR1514" s="216" t="s">
        <v>164</v>
      </c>
      <c r="AT1514" s="216" t="s">
        <v>252</v>
      </c>
      <c r="AU1514" s="216" t="s">
        <v>86</v>
      </c>
      <c r="AY1514" s="18" t="s">
        <v>149</v>
      </c>
      <c r="BE1514" s="217">
        <f>IF(N1514="základní",J1514,0)</f>
        <v>0</v>
      </c>
      <c r="BF1514" s="217">
        <f>IF(N1514="snížená",J1514,0)</f>
        <v>0</v>
      </c>
      <c r="BG1514" s="217">
        <f>IF(N1514="zákl. přenesená",J1514,0)</f>
        <v>0</v>
      </c>
      <c r="BH1514" s="217">
        <f>IF(N1514="sníž. přenesená",J1514,0)</f>
        <v>0</v>
      </c>
      <c r="BI1514" s="217">
        <f>IF(N1514="nulová",J1514,0)</f>
        <v>0</v>
      </c>
      <c r="BJ1514" s="18" t="s">
        <v>148</v>
      </c>
      <c r="BK1514" s="217">
        <f>ROUND(I1514*H1514,2)</f>
        <v>0</v>
      </c>
      <c r="BL1514" s="18" t="s">
        <v>148</v>
      </c>
      <c r="BM1514" s="216" t="s">
        <v>2811</v>
      </c>
    </row>
    <row r="1515" spans="1:47" s="2" customFormat="1" ht="12">
      <c r="A1515" s="39"/>
      <c r="B1515" s="40"/>
      <c r="C1515" s="41"/>
      <c r="D1515" s="218" t="s">
        <v>155</v>
      </c>
      <c r="E1515" s="41"/>
      <c r="F1515" s="219" t="s">
        <v>2775</v>
      </c>
      <c r="G1515" s="41"/>
      <c r="H1515" s="41"/>
      <c r="I1515" s="220"/>
      <c r="J1515" s="41"/>
      <c r="K1515" s="41"/>
      <c r="L1515" s="45"/>
      <c r="M1515" s="221"/>
      <c r="N1515" s="222"/>
      <c r="O1515" s="85"/>
      <c r="P1515" s="85"/>
      <c r="Q1515" s="85"/>
      <c r="R1515" s="85"/>
      <c r="S1515" s="85"/>
      <c r="T1515" s="86"/>
      <c r="U1515" s="39"/>
      <c r="V1515" s="39"/>
      <c r="W1515" s="39"/>
      <c r="X1515" s="39"/>
      <c r="Y1515" s="39"/>
      <c r="Z1515" s="39"/>
      <c r="AA1515" s="39"/>
      <c r="AB1515" s="39"/>
      <c r="AC1515" s="39"/>
      <c r="AD1515" s="39"/>
      <c r="AE1515" s="39"/>
      <c r="AT1515" s="18" t="s">
        <v>155</v>
      </c>
      <c r="AU1515" s="18" t="s">
        <v>86</v>
      </c>
    </row>
    <row r="1516" spans="1:65" s="2" customFormat="1" ht="12">
      <c r="A1516" s="39"/>
      <c r="B1516" s="40"/>
      <c r="C1516" s="249" t="s">
        <v>2812</v>
      </c>
      <c r="D1516" s="249" t="s">
        <v>252</v>
      </c>
      <c r="E1516" s="250" t="s">
        <v>2813</v>
      </c>
      <c r="F1516" s="251" t="s">
        <v>2778</v>
      </c>
      <c r="G1516" s="252" t="s">
        <v>232</v>
      </c>
      <c r="H1516" s="253">
        <v>2</v>
      </c>
      <c r="I1516" s="254"/>
      <c r="J1516" s="255">
        <f>ROUND(I1516*H1516,2)</f>
        <v>0</v>
      </c>
      <c r="K1516" s="251" t="s">
        <v>37</v>
      </c>
      <c r="L1516" s="256"/>
      <c r="M1516" s="257" t="s">
        <v>37</v>
      </c>
      <c r="N1516" s="258" t="s">
        <v>50</v>
      </c>
      <c r="O1516" s="85"/>
      <c r="P1516" s="214">
        <f>O1516*H1516</f>
        <v>0</v>
      </c>
      <c r="Q1516" s="214">
        <v>0</v>
      </c>
      <c r="R1516" s="214">
        <f>Q1516*H1516</f>
        <v>0</v>
      </c>
      <c r="S1516" s="214">
        <v>0</v>
      </c>
      <c r="T1516" s="215">
        <f>S1516*H1516</f>
        <v>0</v>
      </c>
      <c r="U1516" s="39"/>
      <c r="V1516" s="39"/>
      <c r="W1516" s="39"/>
      <c r="X1516" s="39"/>
      <c r="Y1516" s="39"/>
      <c r="Z1516" s="39"/>
      <c r="AA1516" s="39"/>
      <c r="AB1516" s="39"/>
      <c r="AC1516" s="39"/>
      <c r="AD1516" s="39"/>
      <c r="AE1516" s="39"/>
      <c r="AR1516" s="216" t="s">
        <v>164</v>
      </c>
      <c r="AT1516" s="216" t="s">
        <v>252</v>
      </c>
      <c r="AU1516" s="216" t="s">
        <v>86</v>
      </c>
      <c r="AY1516" s="18" t="s">
        <v>149</v>
      </c>
      <c r="BE1516" s="217">
        <f>IF(N1516="základní",J1516,0)</f>
        <v>0</v>
      </c>
      <c r="BF1516" s="217">
        <f>IF(N1516="snížená",J1516,0)</f>
        <v>0</v>
      </c>
      <c r="BG1516" s="217">
        <f>IF(N1516="zákl. přenesená",J1516,0)</f>
        <v>0</v>
      </c>
      <c r="BH1516" s="217">
        <f>IF(N1516="sníž. přenesená",J1516,0)</f>
        <v>0</v>
      </c>
      <c r="BI1516" s="217">
        <f>IF(N1516="nulová",J1516,0)</f>
        <v>0</v>
      </c>
      <c r="BJ1516" s="18" t="s">
        <v>148</v>
      </c>
      <c r="BK1516" s="217">
        <f>ROUND(I1516*H1516,2)</f>
        <v>0</v>
      </c>
      <c r="BL1516" s="18" t="s">
        <v>148</v>
      </c>
      <c r="BM1516" s="216" t="s">
        <v>2814</v>
      </c>
    </row>
    <row r="1517" spans="1:47" s="2" customFormat="1" ht="12">
      <c r="A1517" s="39"/>
      <c r="B1517" s="40"/>
      <c r="C1517" s="41"/>
      <c r="D1517" s="218" t="s">
        <v>155</v>
      </c>
      <c r="E1517" s="41"/>
      <c r="F1517" s="219" t="s">
        <v>2778</v>
      </c>
      <c r="G1517" s="41"/>
      <c r="H1517" s="41"/>
      <c r="I1517" s="220"/>
      <c r="J1517" s="41"/>
      <c r="K1517" s="41"/>
      <c r="L1517" s="45"/>
      <c r="M1517" s="221"/>
      <c r="N1517" s="222"/>
      <c r="O1517" s="85"/>
      <c r="P1517" s="85"/>
      <c r="Q1517" s="85"/>
      <c r="R1517" s="85"/>
      <c r="S1517" s="85"/>
      <c r="T1517" s="86"/>
      <c r="U1517" s="39"/>
      <c r="V1517" s="39"/>
      <c r="W1517" s="39"/>
      <c r="X1517" s="39"/>
      <c r="Y1517" s="39"/>
      <c r="Z1517" s="39"/>
      <c r="AA1517" s="39"/>
      <c r="AB1517" s="39"/>
      <c r="AC1517" s="39"/>
      <c r="AD1517" s="39"/>
      <c r="AE1517" s="39"/>
      <c r="AT1517" s="18" t="s">
        <v>155</v>
      </c>
      <c r="AU1517" s="18" t="s">
        <v>86</v>
      </c>
    </row>
    <row r="1518" spans="1:65" s="2" customFormat="1" ht="16.5" customHeight="1">
      <c r="A1518" s="39"/>
      <c r="B1518" s="40"/>
      <c r="C1518" s="249" t="s">
        <v>1900</v>
      </c>
      <c r="D1518" s="249" t="s">
        <v>252</v>
      </c>
      <c r="E1518" s="250" t="s">
        <v>2815</v>
      </c>
      <c r="F1518" s="251" t="s">
        <v>2816</v>
      </c>
      <c r="G1518" s="252" t="s">
        <v>232</v>
      </c>
      <c r="H1518" s="253">
        <v>2</v>
      </c>
      <c r="I1518" s="254"/>
      <c r="J1518" s="255">
        <f>ROUND(I1518*H1518,2)</f>
        <v>0</v>
      </c>
      <c r="K1518" s="251" t="s">
        <v>37</v>
      </c>
      <c r="L1518" s="256"/>
      <c r="M1518" s="257" t="s">
        <v>37</v>
      </c>
      <c r="N1518" s="258" t="s">
        <v>50</v>
      </c>
      <c r="O1518" s="85"/>
      <c r="P1518" s="214">
        <f>O1518*H1518</f>
        <v>0</v>
      </c>
      <c r="Q1518" s="214">
        <v>0</v>
      </c>
      <c r="R1518" s="214">
        <f>Q1518*H1518</f>
        <v>0</v>
      </c>
      <c r="S1518" s="214">
        <v>0</v>
      </c>
      <c r="T1518" s="215">
        <f>S1518*H1518</f>
        <v>0</v>
      </c>
      <c r="U1518" s="39"/>
      <c r="V1518" s="39"/>
      <c r="W1518" s="39"/>
      <c r="X1518" s="39"/>
      <c r="Y1518" s="39"/>
      <c r="Z1518" s="39"/>
      <c r="AA1518" s="39"/>
      <c r="AB1518" s="39"/>
      <c r="AC1518" s="39"/>
      <c r="AD1518" s="39"/>
      <c r="AE1518" s="39"/>
      <c r="AR1518" s="216" t="s">
        <v>164</v>
      </c>
      <c r="AT1518" s="216" t="s">
        <v>252</v>
      </c>
      <c r="AU1518" s="216" t="s">
        <v>86</v>
      </c>
      <c r="AY1518" s="18" t="s">
        <v>149</v>
      </c>
      <c r="BE1518" s="217">
        <f>IF(N1518="základní",J1518,0)</f>
        <v>0</v>
      </c>
      <c r="BF1518" s="217">
        <f>IF(N1518="snížená",J1518,0)</f>
        <v>0</v>
      </c>
      <c r="BG1518" s="217">
        <f>IF(N1518="zákl. přenesená",J1518,0)</f>
        <v>0</v>
      </c>
      <c r="BH1518" s="217">
        <f>IF(N1518="sníž. přenesená",J1518,0)</f>
        <v>0</v>
      </c>
      <c r="BI1518" s="217">
        <f>IF(N1518="nulová",J1518,0)</f>
        <v>0</v>
      </c>
      <c r="BJ1518" s="18" t="s">
        <v>148</v>
      </c>
      <c r="BK1518" s="217">
        <f>ROUND(I1518*H1518,2)</f>
        <v>0</v>
      </c>
      <c r="BL1518" s="18" t="s">
        <v>148</v>
      </c>
      <c r="BM1518" s="216" t="s">
        <v>2817</v>
      </c>
    </row>
    <row r="1519" spans="1:47" s="2" customFormat="1" ht="12">
      <c r="A1519" s="39"/>
      <c r="B1519" s="40"/>
      <c r="C1519" s="41"/>
      <c r="D1519" s="218" t="s">
        <v>155</v>
      </c>
      <c r="E1519" s="41"/>
      <c r="F1519" s="219" t="s">
        <v>2816</v>
      </c>
      <c r="G1519" s="41"/>
      <c r="H1519" s="41"/>
      <c r="I1519" s="220"/>
      <c r="J1519" s="41"/>
      <c r="K1519" s="41"/>
      <c r="L1519" s="45"/>
      <c r="M1519" s="221"/>
      <c r="N1519" s="222"/>
      <c r="O1519" s="85"/>
      <c r="P1519" s="85"/>
      <c r="Q1519" s="85"/>
      <c r="R1519" s="85"/>
      <c r="S1519" s="85"/>
      <c r="T1519" s="86"/>
      <c r="U1519" s="39"/>
      <c r="V1519" s="39"/>
      <c r="W1519" s="39"/>
      <c r="X1519" s="39"/>
      <c r="Y1519" s="39"/>
      <c r="Z1519" s="39"/>
      <c r="AA1519" s="39"/>
      <c r="AB1519" s="39"/>
      <c r="AC1519" s="39"/>
      <c r="AD1519" s="39"/>
      <c r="AE1519" s="39"/>
      <c r="AT1519" s="18" t="s">
        <v>155</v>
      </c>
      <c r="AU1519" s="18" t="s">
        <v>86</v>
      </c>
    </row>
    <row r="1520" spans="1:65" s="2" customFormat="1" ht="21.75" customHeight="1">
      <c r="A1520" s="39"/>
      <c r="B1520" s="40"/>
      <c r="C1520" s="249" t="s">
        <v>2818</v>
      </c>
      <c r="D1520" s="249" t="s">
        <v>252</v>
      </c>
      <c r="E1520" s="250" t="s">
        <v>2819</v>
      </c>
      <c r="F1520" s="251" t="s">
        <v>2785</v>
      </c>
      <c r="G1520" s="252" t="s">
        <v>232</v>
      </c>
      <c r="H1520" s="253">
        <v>2</v>
      </c>
      <c r="I1520" s="254"/>
      <c r="J1520" s="255">
        <f>ROUND(I1520*H1520,2)</f>
        <v>0</v>
      </c>
      <c r="K1520" s="251" t="s">
        <v>37</v>
      </c>
      <c r="L1520" s="256"/>
      <c r="M1520" s="257" t="s">
        <v>37</v>
      </c>
      <c r="N1520" s="258" t="s">
        <v>50</v>
      </c>
      <c r="O1520" s="85"/>
      <c r="P1520" s="214">
        <f>O1520*H1520</f>
        <v>0</v>
      </c>
      <c r="Q1520" s="214">
        <v>0</v>
      </c>
      <c r="R1520" s="214">
        <f>Q1520*H1520</f>
        <v>0</v>
      </c>
      <c r="S1520" s="214">
        <v>0</v>
      </c>
      <c r="T1520" s="215">
        <f>S1520*H1520</f>
        <v>0</v>
      </c>
      <c r="U1520" s="39"/>
      <c r="V1520" s="39"/>
      <c r="W1520" s="39"/>
      <c r="X1520" s="39"/>
      <c r="Y1520" s="39"/>
      <c r="Z1520" s="39"/>
      <c r="AA1520" s="39"/>
      <c r="AB1520" s="39"/>
      <c r="AC1520" s="39"/>
      <c r="AD1520" s="39"/>
      <c r="AE1520" s="39"/>
      <c r="AR1520" s="216" t="s">
        <v>164</v>
      </c>
      <c r="AT1520" s="216" t="s">
        <v>252</v>
      </c>
      <c r="AU1520" s="216" t="s">
        <v>86</v>
      </c>
      <c r="AY1520" s="18" t="s">
        <v>149</v>
      </c>
      <c r="BE1520" s="217">
        <f>IF(N1520="základní",J1520,0)</f>
        <v>0</v>
      </c>
      <c r="BF1520" s="217">
        <f>IF(N1520="snížená",J1520,0)</f>
        <v>0</v>
      </c>
      <c r="BG1520" s="217">
        <f>IF(N1520="zákl. přenesená",J1520,0)</f>
        <v>0</v>
      </c>
      <c r="BH1520" s="217">
        <f>IF(N1520="sníž. přenesená",J1520,0)</f>
        <v>0</v>
      </c>
      <c r="BI1520" s="217">
        <f>IF(N1520="nulová",J1520,0)</f>
        <v>0</v>
      </c>
      <c r="BJ1520" s="18" t="s">
        <v>148</v>
      </c>
      <c r="BK1520" s="217">
        <f>ROUND(I1520*H1520,2)</f>
        <v>0</v>
      </c>
      <c r="BL1520" s="18" t="s">
        <v>148</v>
      </c>
      <c r="BM1520" s="216" t="s">
        <v>2820</v>
      </c>
    </row>
    <row r="1521" spans="1:47" s="2" customFormat="1" ht="12">
      <c r="A1521" s="39"/>
      <c r="B1521" s="40"/>
      <c r="C1521" s="41"/>
      <c r="D1521" s="218" t="s">
        <v>155</v>
      </c>
      <c r="E1521" s="41"/>
      <c r="F1521" s="219" t="s">
        <v>2785</v>
      </c>
      <c r="G1521" s="41"/>
      <c r="H1521" s="41"/>
      <c r="I1521" s="220"/>
      <c r="J1521" s="41"/>
      <c r="K1521" s="41"/>
      <c r="L1521" s="45"/>
      <c r="M1521" s="221"/>
      <c r="N1521" s="222"/>
      <c r="O1521" s="85"/>
      <c r="P1521" s="85"/>
      <c r="Q1521" s="85"/>
      <c r="R1521" s="85"/>
      <c r="S1521" s="85"/>
      <c r="T1521" s="86"/>
      <c r="U1521" s="39"/>
      <c r="V1521" s="39"/>
      <c r="W1521" s="39"/>
      <c r="X1521" s="39"/>
      <c r="Y1521" s="39"/>
      <c r="Z1521" s="39"/>
      <c r="AA1521" s="39"/>
      <c r="AB1521" s="39"/>
      <c r="AC1521" s="39"/>
      <c r="AD1521" s="39"/>
      <c r="AE1521" s="39"/>
      <c r="AT1521" s="18" t="s">
        <v>155</v>
      </c>
      <c r="AU1521" s="18" t="s">
        <v>86</v>
      </c>
    </row>
    <row r="1522" spans="1:65" s="2" customFormat="1" ht="16.5" customHeight="1">
      <c r="A1522" s="39"/>
      <c r="B1522" s="40"/>
      <c r="C1522" s="249" t="s">
        <v>1903</v>
      </c>
      <c r="D1522" s="249" t="s">
        <v>252</v>
      </c>
      <c r="E1522" s="250" t="s">
        <v>2821</v>
      </c>
      <c r="F1522" s="251" t="s">
        <v>2789</v>
      </c>
      <c r="G1522" s="252" t="s">
        <v>232</v>
      </c>
      <c r="H1522" s="253">
        <v>1</v>
      </c>
      <c r="I1522" s="254"/>
      <c r="J1522" s="255">
        <f>ROUND(I1522*H1522,2)</f>
        <v>0</v>
      </c>
      <c r="K1522" s="251" t="s">
        <v>37</v>
      </c>
      <c r="L1522" s="256"/>
      <c r="M1522" s="257" t="s">
        <v>37</v>
      </c>
      <c r="N1522" s="258" t="s">
        <v>50</v>
      </c>
      <c r="O1522" s="85"/>
      <c r="P1522" s="214">
        <f>O1522*H1522</f>
        <v>0</v>
      </c>
      <c r="Q1522" s="214">
        <v>0</v>
      </c>
      <c r="R1522" s="214">
        <f>Q1522*H1522</f>
        <v>0</v>
      </c>
      <c r="S1522" s="214">
        <v>0</v>
      </c>
      <c r="T1522" s="215">
        <f>S1522*H1522</f>
        <v>0</v>
      </c>
      <c r="U1522" s="39"/>
      <c r="V1522" s="39"/>
      <c r="W1522" s="39"/>
      <c r="X1522" s="39"/>
      <c r="Y1522" s="39"/>
      <c r="Z1522" s="39"/>
      <c r="AA1522" s="39"/>
      <c r="AB1522" s="39"/>
      <c r="AC1522" s="39"/>
      <c r="AD1522" s="39"/>
      <c r="AE1522" s="39"/>
      <c r="AR1522" s="216" t="s">
        <v>164</v>
      </c>
      <c r="AT1522" s="216" t="s">
        <v>252</v>
      </c>
      <c r="AU1522" s="216" t="s">
        <v>86</v>
      </c>
      <c r="AY1522" s="18" t="s">
        <v>149</v>
      </c>
      <c r="BE1522" s="217">
        <f>IF(N1522="základní",J1522,0)</f>
        <v>0</v>
      </c>
      <c r="BF1522" s="217">
        <f>IF(N1522="snížená",J1522,0)</f>
        <v>0</v>
      </c>
      <c r="BG1522" s="217">
        <f>IF(N1522="zákl. přenesená",J1522,0)</f>
        <v>0</v>
      </c>
      <c r="BH1522" s="217">
        <f>IF(N1522="sníž. přenesená",J1522,0)</f>
        <v>0</v>
      </c>
      <c r="BI1522" s="217">
        <f>IF(N1522="nulová",J1522,0)</f>
        <v>0</v>
      </c>
      <c r="BJ1522" s="18" t="s">
        <v>148</v>
      </c>
      <c r="BK1522" s="217">
        <f>ROUND(I1522*H1522,2)</f>
        <v>0</v>
      </c>
      <c r="BL1522" s="18" t="s">
        <v>148</v>
      </c>
      <c r="BM1522" s="216" t="s">
        <v>2822</v>
      </c>
    </row>
    <row r="1523" spans="1:47" s="2" customFormat="1" ht="12">
      <c r="A1523" s="39"/>
      <c r="B1523" s="40"/>
      <c r="C1523" s="41"/>
      <c r="D1523" s="218" t="s">
        <v>155</v>
      </c>
      <c r="E1523" s="41"/>
      <c r="F1523" s="219" t="s">
        <v>2789</v>
      </c>
      <c r="G1523" s="41"/>
      <c r="H1523" s="41"/>
      <c r="I1523" s="220"/>
      <c r="J1523" s="41"/>
      <c r="K1523" s="41"/>
      <c r="L1523" s="45"/>
      <c r="M1523" s="221"/>
      <c r="N1523" s="222"/>
      <c r="O1523" s="85"/>
      <c r="P1523" s="85"/>
      <c r="Q1523" s="85"/>
      <c r="R1523" s="85"/>
      <c r="S1523" s="85"/>
      <c r="T1523" s="86"/>
      <c r="U1523" s="39"/>
      <c r="V1523" s="39"/>
      <c r="W1523" s="39"/>
      <c r="X1523" s="39"/>
      <c r="Y1523" s="39"/>
      <c r="Z1523" s="39"/>
      <c r="AA1523" s="39"/>
      <c r="AB1523" s="39"/>
      <c r="AC1523" s="39"/>
      <c r="AD1523" s="39"/>
      <c r="AE1523" s="39"/>
      <c r="AT1523" s="18" t="s">
        <v>155</v>
      </c>
      <c r="AU1523" s="18" t="s">
        <v>86</v>
      </c>
    </row>
    <row r="1524" spans="1:65" s="2" customFormat="1" ht="16.5" customHeight="1">
      <c r="A1524" s="39"/>
      <c r="B1524" s="40"/>
      <c r="C1524" s="249" t="s">
        <v>2823</v>
      </c>
      <c r="D1524" s="249" t="s">
        <v>252</v>
      </c>
      <c r="E1524" s="250" t="s">
        <v>2824</v>
      </c>
      <c r="F1524" s="251" t="s">
        <v>2739</v>
      </c>
      <c r="G1524" s="252" t="s">
        <v>232</v>
      </c>
      <c r="H1524" s="253">
        <v>2</v>
      </c>
      <c r="I1524" s="254"/>
      <c r="J1524" s="255">
        <f>ROUND(I1524*H1524,2)</f>
        <v>0</v>
      </c>
      <c r="K1524" s="251" t="s">
        <v>37</v>
      </c>
      <c r="L1524" s="256"/>
      <c r="M1524" s="257" t="s">
        <v>37</v>
      </c>
      <c r="N1524" s="258" t="s">
        <v>50</v>
      </c>
      <c r="O1524" s="85"/>
      <c r="P1524" s="214">
        <f>O1524*H1524</f>
        <v>0</v>
      </c>
      <c r="Q1524" s="214">
        <v>0</v>
      </c>
      <c r="R1524" s="214">
        <f>Q1524*H1524</f>
        <v>0</v>
      </c>
      <c r="S1524" s="214">
        <v>0</v>
      </c>
      <c r="T1524" s="215">
        <f>S1524*H1524</f>
        <v>0</v>
      </c>
      <c r="U1524" s="39"/>
      <c r="V1524" s="39"/>
      <c r="W1524" s="39"/>
      <c r="X1524" s="39"/>
      <c r="Y1524" s="39"/>
      <c r="Z1524" s="39"/>
      <c r="AA1524" s="39"/>
      <c r="AB1524" s="39"/>
      <c r="AC1524" s="39"/>
      <c r="AD1524" s="39"/>
      <c r="AE1524" s="39"/>
      <c r="AR1524" s="216" t="s">
        <v>164</v>
      </c>
      <c r="AT1524" s="216" t="s">
        <v>252</v>
      </c>
      <c r="AU1524" s="216" t="s">
        <v>86</v>
      </c>
      <c r="AY1524" s="18" t="s">
        <v>149</v>
      </c>
      <c r="BE1524" s="217">
        <f>IF(N1524="základní",J1524,0)</f>
        <v>0</v>
      </c>
      <c r="BF1524" s="217">
        <f>IF(N1524="snížená",J1524,0)</f>
        <v>0</v>
      </c>
      <c r="BG1524" s="217">
        <f>IF(N1524="zákl. přenesená",J1524,0)</f>
        <v>0</v>
      </c>
      <c r="BH1524" s="217">
        <f>IF(N1524="sníž. přenesená",J1524,0)</f>
        <v>0</v>
      </c>
      <c r="BI1524" s="217">
        <f>IF(N1524="nulová",J1524,0)</f>
        <v>0</v>
      </c>
      <c r="BJ1524" s="18" t="s">
        <v>148</v>
      </c>
      <c r="BK1524" s="217">
        <f>ROUND(I1524*H1524,2)</f>
        <v>0</v>
      </c>
      <c r="BL1524" s="18" t="s">
        <v>148</v>
      </c>
      <c r="BM1524" s="216" t="s">
        <v>2825</v>
      </c>
    </row>
    <row r="1525" spans="1:47" s="2" customFormat="1" ht="12">
      <c r="A1525" s="39"/>
      <c r="B1525" s="40"/>
      <c r="C1525" s="41"/>
      <c r="D1525" s="218" t="s">
        <v>155</v>
      </c>
      <c r="E1525" s="41"/>
      <c r="F1525" s="219" t="s">
        <v>2739</v>
      </c>
      <c r="G1525" s="41"/>
      <c r="H1525" s="41"/>
      <c r="I1525" s="220"/>
      <c r="J1525" s="41"/>
      <c r="K1525" s="41"/>
      <c r="L1525" s="45"/>
      <c r="M1525" s="221"/>
      <c r="N1525" s="222"/>
      <c r="O1525" s="85"/>
      <c r="P1525" s="85"/>
      <c r="Q1525" s="85"/>
      <c r="R1525" s="85"/>
      <c r="S1525" s="85"/>
      <c r="T1525" s="86"/>
      <c r="U1525" s="39"/>
      <c r="V1525" s="39"/>
      <c r="W1525" s="39"/>
      <c r="X1525" s="39"/>
      <c r="Y1525" s="39"/>
      <c r="Z1525" s="39"/>
      <c r="AA1525" s="39"/>
      <c r="AB1525" s="39"/>
      <c r="AC1525" s="39"/>
      <c r="AD1525" s="39"/>
      <c r="AE1525" s="39"/>
      <c r="AT1525" s="18" t="s">
        <v>155</v>
      </c>
      <c r="AU1525" s="18" t="s">
        <v>86</v>
      </c>
    </row>
    <row r="1526" spans="1:65" s="2" customFormat="1" ht="16.5" customHeight="1">
      <c r="A1526" s="39"/>
      <c r="B1526" s="40"/>
      <c r="C1526" s="249" t="s">
        <v>1909</v>
      </c>
      <c r="D1526" s="249" t="s">
        <v>252</v>
      </c>
      <c r="E1526" s="250" t="s">
        <v>2826</v>
      </c>
      <c r="F1526" s="251" t="s">
        <v>2742</v>
      </c>
      <c r="G1526" s="252" t="s">
        <v>232</v>
      </c>
      <c r="H1526" s="253">
        <v>2</v>
      </c>
      <c r="I1526" s="254"/>
      <c r="J1526" s="255">
        <f>ROUND(I1526*H1526,2)</f>
        <v>0</v>
      </c>
      <c r="K1526" s="251" t="s">
        <v>37</v>
      </c>
      <c r="L1526" s="256"/>
      <c r="M1526" s="257" t="s">
        <v>37</v>
      </c>
      <c r="N1526" s="258" t="s">
        <v>50</v>
      </c>
      <c r="O1526" s="85"/>
      <c r="P1526" s="214">
        <f>O1526*H1526</f>
        <v>0</v>
      </c>
      <c r="Q1526" s="214">
        <v>0</v>
      </c>
      <c r="R1526" s="214">
        <f>Q1526*H1526</f>
        <v>0</v>
      </c>
      <c r="S1526" s="214">
        <v>0</v>
      </c>
      <c r="T1526" s="215">
        <f>S1526*H1526</f>
        <v>0</v>
      </c>
      <c r="U1526" s="39"/>
      <c r="V1526" s="39"/>
      <c r="W1526" s="39"/>
      <c r="X1526" s="39"/>
      <c r="Y1526" s="39"/>
      <c r="Z1526" s="39"/>
      <c r="AA1526" s="39"/>
      <c r="AB1526" s="39"/>
      <c r="AC1526" s="39"/>
      <c r="AD1526" s="39"/>
      <c r="AE1526" s="39"/>
      <c r="AR1526" s="216" t="s">
        <v>164</v>
      </c>
      <c r="AT1526" s="216" t="s">
        <v>252</v>
      </c>
      <c r="AU1526" s="216" t="s">
        <v>86</v>
      </c>
      <c r="AY1526" s="18" t="s">
        <v>149</v>
      </c>
      <c r="BE1526" s="217">
        <f>IF(N1526="základní",J1526,0)</f>
        <v>0</v>
      </c>
      <c r="BF1526" s="217">
        <f>IF(N1526="snížená",J1526,0)</f>
        <v>0</v>
      </c>
      <c r="BG1526" s="217">
        <f>IF(N1526="zákl. přenesená",J1526,0)</f>
        <v>0</v>
      </c>
      <c r="BH1526" s="217">
        <f>IF(N1526="sníž. přenesená",J1526,0)</f>
        <v>0</v>
      </c>
      <c r="BI1526" s="217">
        <f>IF(N1526="nulová",J1526,0)</f>
        <v>0</v>
      </c>
      <c r="BJ1526" s="18" t="s">
        <v>148</v>
      </c>
      <c r="BK1526" s="217">
        <f>ROUND(I1526*H1526,2)</f>
        <v>0</v>
      </c>
      <c r="BL1526" s="18" t="s">
        <v>148</v>
      </c>
      <c r="BM1526" s="216" t="s">
        <v>2827</v>
      </c>
    </row>
    <row r="1527" spans="1:47" s="2" customFormat="1" ht="12">
      <c r="A1527" s="39"/>
      <c r="B1527" s="40"/>
      <c r="C1527" s="41"/>
      <c r="D1527" s="218" t="s">
        <v>155</v>
      </c>
      <c r="E1527" s="41"/>
      <c r="F1527" s="219" t="s">
        <v>2742</v>
      </c>
      <c r="G1527" s="41"/>
      <c r="H1527" s="41"/>
      <c r="I1527" s="220"/>
      <c r="J1527" s="41"/>
      <c r="K1527" s="41"/>
      <c r="L1527" s="45"/>
      <c r="M1527" s="221"/>
      <c r="N1527" s="222"/>
      <c r="O1527" s="85"/>
      <c r="P1527" s="85"/>
      <c r="Q1527" s="85"/>
      <c r="R1527" s="85"/>
      <c r="S1527" s="85"/>
      <c r="T1527" s="86"/>
      <c r="U1527" s="39"/>
      <c r="V1527" s="39"/>
      <c r="W1527" s="39"/>
      <c r="X1527" s="39"/>
      <c r="Y1527" s="39"/>
      <c r="Z1527" s="39"/>
      <c r="AA1527" s="39"/>
      <c r="AB1527" s="39"/>
      <c r="AC1527" s="39"/>
      <c r="AD1527" s="39"/>
      <c r="AE1527" s="39"/>
      <c r="AT1527" s="18" t="s">
        <v>155</v>
      </c>
      <c r="AU1527" s="18" t="s">
        <v>86</v>
      </c>
    </row>
    <row r="1528" spans="1:65" s="2" customFormat="1" ht="16.5" customHeight="1">
      <c r="A1528" s="39"/>
      <c r="B1528" s="40"/>
      <c r="C1528" s="249" t="s">
        <v>2828</v>
      </c>
      <c r="D1528" s="249" t="s">
        <v>252</v>
      </c>
      <c r="E1528" s="250" t="s">
        <v>2829</v>
      </c>
      <c r="F1528" s="251" t="s">
        <v>2746</v>
      </c>
      <c r="G1528" s="252" t="s">
        <v>232</v>
      </c>
      <c r="H1528" s="253">
        <v>2</v>
      </c>
      <c r="I1528" s="254"/>
      <c r="J1528" s="255">
        <f>ROUND(I1528*H1528,2)</f>
        <v>0</v>
      </c>
      <c r="K1528" s="251" t="s">
        <v>37</v>
      </c>
      <c r="L1528" s="256"/>
      <c r="M1528" s="257" t="s">
        <v>37</v>
      </c>
      <c r="N1528" s="258" t="s">
        <v>50</v>
      </c>
      <c r="O1528" s="85"/>
      <c r="P1528" s="214">
        <f>O1528*H1528</f>
        <v>0</v>
      </c>
      <c r="Q1528" s="214">
        <v>0</v>
      </c>
      <c r="R1528" s="214">
        <f>Q1528*H1528</f>
        <v>0</v>
      </c>
      <c r="S1528" s="214">
        <v>0</v>
      </c>
      <c r="T1528" s="215">
        <f>S1528*H1528</f>
        <v>0</v>
      </c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39"/>
      <c r="AE1528" s="39"/>
      <c r="AR1528" s="216" t="s">
        <v>164</v>
      </c>
      <c r="AT1528" s="216" t="s">
        <v>252</v>
      </c>
      <c r="AU1528" s="216" t="s">
        <v>86</v>
      </c>
      <c r="AY1528" s="18" t="s">
        <v>149</v>
      </c>
      <c r="BE1528" s="217">
        <f>IF(N1528="základní",J1528,0)</f>
        <v>0</v>
      </c>
      <c r="BF1528" s="217">
        <f>IF(N1528="snížená",J1528,0)</f>
        <v>0</v>
      </c>
      <c r="BG1528" s="217">
        <f>IF(N1528="zákl. přenesená",J1528,0)</f>
        <v>0</v>
      </c>
      <c r="BH1528" s="217">
        <f>IF(N1528="sníž. přenesená",J1528,0)</f>
        <v>0</v>
      </c>
      <c r="BI1528" s="217">
        <f>IF(N1528="nulová",J1528,0)</f>
        <v>0</v>
      </c>
      <c r="BJ1528" s="18" t="s">
        <v>148</v>
      </c>
      <c r="BK1528" s="217">
        <f>ROUND(I1528*H1528,2)</f>
        <v>0</v>
      </c>
      <c r="BL1528" s="18" t="s">
        <v>148</v>
      </c>
      <c r="BM1528" s="216" t="s">
        <v>2830</v>
      </c>
    </row>
    <row r="1529" spans="1:47" s="2" customFormat="1" ht="12">
      <c r="A1529" s="39"/>
      <c r="B1529" s="40"/>
      <c r="C1529" s="41"/>
      <c r="D1529" s="218" t="s">
        <v>155</v>
      </c>
      <c r="E1529" s="41"/>
      <c r="F1529" s="219" t="s">
        <v>2746</v>
      </c>
      <c r="G1529" s="41"/>
      <c r="H1529" s="41"/>
      <c r="I1529" s="220"/>
      <c r="J1529" s="41"/>
      <c r="K1529" s="41"/>
      <c r="L1529" s="45"/>
      <c r="M1529" s="221"/>
      <c r="N1529" s="222"/>
      <c r="O1529" s="85"/>
      <c r="P1529" s="85"/>
      <c r="Q1529" s="85"/>
      <c r="R1529" s="85"/>
      <c r="S1529" s="85"/>
      <c r="T1529" s="86"/>
      <c r="U1529" s="39"/>
      <c r="V1529" s="39"/>
      <c r="W1529" s="39"/>
      <c r="X1529" s="39"/>
      <c r="Y1529" s="39"/>
      <c r="Z1529" s="39"/>
      <c r="AA1529" s="39"/>
      <c r="AB1529" s="39"/>
      <c r="AC1529" s="39"/>
      <c r="AD1529" s="39"/>
      <c r="AE1529" s="39"/>
      <c r="AT1529" s="18" t="s">
        <v>155</v>
      </c>
      <c r="AU1529" s="18" t="s">
        <v>86</v>
      </c>
    </row>
    <row r="1530" spans="1:65" s="2" customFormat="1" ht="16.5" customHeight="1">
      <c r="A1530" s="39"/>
      <c r="B1530" s="40"/>
      <c r="C1530" s="249" t="s">
        <v>1912</v>
      </c>
      <c r="D1530" s="249" t="s">
        <v>252</v>
      </c>
      <c r="E1530" s="250" t="s">
        <v>2831</v>
      </c>
      <c r="F1530" s="251" t="s">
        <v>2800</v>
      </c>
      <c r="G1530" s="252" t="s">
        <v>232</v>
      </c>
      <c r="H1530" s="253">
        <v>1</v>
      </c>
      <c r="I1530" s="254"/>
      <c r="J1530" s="255">
        <f>ROUND(I1530*H1530,2)</f>
        <v>0</v>
      </c>
      <c r="K1530" s="251" t="s">
        <v>37</v>
      </c>
      <c r="L1530" s="256"/>
      <c r="M1530" s="257" t="s">
        <v>37</v>
      </c>
      <c r="N1530" s="258" t="s">
        <v>50</v>
      </c>
      <c r="O1530" s="85"/>
      <c r="P1530" s="214">
        <f>O1530*H1530</f>
        <v>0</v>
      </c>
      <c r="Q1530" s="214">
        <v>0</v>
      </c>
      <c r="R1530" s="214">
        <f>Q1530*H1530</f>
        <v>0</v>
      </c>
      <c r="S1530" s="214">
        <v>0</v>
      </c>
      <c r="T1530" s="215">
        <f>S1530*H1530</f>
        <v>0</v>
      </c>
      <c r="U1530" s="39"/>
      <c r="V1530" s="39"/>
      <c r="W1530" s="39"/>
      <c r="X1530" s="39"/>
      <c r="Y1530" s="39"/>
      <c r="Z1530" s="39"/>
      <c r="AA1530" s="39"/>
      <c r="AB1530" s="39"/>
      <c r="AC1530" s="39"/>
      <c r="AD1530" s="39"/>
      <c r="AE1530" s="39"/>
      <c r="AR1530" s="216" t="s">
        <v>164</v>
      </c>
      <c r="AT1530" s="216" t="s">
        <v>252</v>
      </c>
      <c r="AU1530" s="216" t="s">
        <v>86</v>
      </c>
      <c r="AY1530" s="18" t="s">
        <v>149</v>
      </c>
      <c r="BE1530" s="217">
        <f>IF(N1530="základní",J1530,0)</f>
        <v>0</v>
      </c>
      <c r="BF1530" s="217">
        <f>IF(N1530="snížená",J1530,0)</f>
        <v>0</v>
      </c>
      <c r="BG1530" s="217">
        <f>IF(N1530="zákl. přenesená",J1530,0)</f>
        <v>0</v>
      </c>
      <c r="BH1530" s="217">
        <f>IF(N1530="sníž. přenesená",J1530,0)</f>
        <v>0</v>
      </c>
      <c r="BI1530" s="217">
        <f>IF(N1530="nulová",J1530,0)</f>
        <v>0</v>
      </c>
      <c r="BJ1530" s="18" t="s">
        <v>148</v>
      </c>
      <c r="BK1530" s="217">
        <f>ROUND(I1530*H1530,2)</f>
        <v>0</v>
      </c>
      <c r="BL1530" s="18" t="s">
        <v>148</v>
      </c>
      <c r="BM1530" s="216" t="s">
        <v>2832</v>
      </c>
    </row>
    <row r="1531" spans="1:47" s="2" customFormat="1" ht="12">
      <c r="A1531" s="39"/>
      <c r="B1531" s="40"/>
      <c r="C1531" s="41"/>
      <c r="D1531" s="218" t="s">
        <v>155</v>
      </c>
      <c r="E1531" s="41"/>
      <c r="F1531" s="219" t="s">
        <v>2800</v>
      </c>
      <c r="G1531" s="41"/>
      <c r="H1531" s="41"/>
      <c r="I1531" s="220"/>
      <c r="J1531" s="41"/>
      <c r="K1531" s="41"/>
      <c r="L1531" s="45"/>
      <c r="M1531" s="221"/>
      <c r="N1531" s="222"/>
      <c r="O1531" s="85"/>
      <c r="P1531" s="85"/>
      <c r="Q1531" s="85"/>
      <c r="R1531" s="85"/>
      <c r="S1531" s="85"/>
      <c r="T1531" s="86"/>
      <c r="U1531" s="39"/>
      <c r="V1531" s="39"/>
      <c r="W1531" s="39"/>
      <c r="X1531" s="39"/>
      <c r="Y1531" s="39"/>
      <c r="Z1531" s="39"/>
      <c r="AA1531" s="39"/>
      <c r="AB1531" s="39"/>
      <c r="AC1531" s="39"/>
      <c r="AD1531" s="39"/>
      <c r="AE1531" s="39"/>
      <c r="AT1531" s="18" t="s">
        <v>155</v>
      </c>
      <c r="AU1531" s="18" t="s">
        <v>86</v>
      </c>
    </row>
    <row r="1532" spans="1:65" s="2" customFormat="1" ht="16.5" customHeight="1">
      <c r="A1532" s="39"/>
      <c r="B1532" s="40"/>
      <c r="C1532" s="249" t="s">
        <v>2833</v>
      </c>
      <c r="D1532" s="249" t="s">
        <v>252</v>
      </c>
      <c r="E1532" s="250" t="s">
        <v>2834</v>
      </c>
      <c r="F1532" s="251" t="s">
        <v>2702</v>
      </c>
      <c r="G1532" s="252" t="s">
        <v>320</v>
      </c>
      <c r="H1532" s="253">
        <v>8</v>
      </c>
      <c r="I1532" s="254"/>
      <c r="J1532" s="255">
        <f>ROUND(I1532*H1532,2)</f>
        <v>0</v>
      </c>
      <c r="K1532" s="251" t="s">
        <v>37</v>
      </c>
      <c r="L1532" s="256"/>
      <c r="M1532" s="257" t="s">
        <v>37</v>
      </c>
      <c r="N1532" s="258" t="s">
        <v>50</v>
      </c>
      <c r="O1532" s="85"/>
      <c r="P1532" s="214">
        <f>O1532*H1532</f>
        <v>0</v>
      </c>
      <c r="Q1532" s="214">
        <v>0</v>
      </c>
      <c r="R1532" s="214">
        <f>Q1532*H1532</f>
        <v>0</v>
      </c>
      <c r="S1532" s="214">
        <v>0</v>
      </c>
      <c r="T1532" s="215">
        <f>S1532*H1532</f>
        <v>0</v>
      </c>
      <c r="U1532" s="39"/>
      <c r="V1532" s="39"/>
      <c r="W1532" s="39"/>
      <c r="X1532" s="39"/>
      <c r="Y1532" s="39"/>
      <c r="Z1532" s="39"/>
      <c r="AA1532" s="39"/>
      <c r="AB1532" s="39"/>
      <c r="AC1532" s="39"/>
      <c r="AD1532" s="39"/>
      <c r="AE1532" s="39"/>
      <c r="AR1532" s="216" t="s">
        <v>164</v>
      </c>
      <c r="AT1532" s="216" t="s">
        <v>252</v>
      </c>
      <c r="AU1532" s="216" t="s">
        <v>86</v>
      </c>
      <c r="AY1532" s="18" t="s">
        <v>149</v>
      </c>
      <c r="BE1532" s="217">
        <f>IF(N1532="základní",J1532,0)</f>
        <v>0</v>
      </c>
      <c r="BF1532" s="217">
        <f>IF(N1532="snížená",J1532,0)</f>
        <v>0</v>
      </c>
      <c r="BG1532" s="217">
        <f>IF(N1532="zákl. přenesená",J1532,0)</f>
        <v>0</v>
      </c>
      <c r="BH1532" s="217">
        <f>IF(N1532="sníž. přenesená",J1532,0)</f>
        <v>0</v>
      </c>
      <c r="BI1532" s="217">
        <f>IF(N1532="nulová",J1532,0)</f>
        <v>0</v>
      </c>
      <c r="BJ1532" s="18" t="s">
        <v>148</v>
      </c>
      <c r="BK1532" s="217">
        <f>ROUND(I1532*H1532,2)</f>
        <v>0</v>
      </c>
      <c r="BL1532" s="18" t="s">
        <v>148</v>
      </c>
      <c r="BM1532" s="216" t="s">
        <v>2835</v>
      </c>
    </row>
    <row r="1533" spans="1:47" s="2" customFormat="1" ht="12">
      <c r="A1533" s="39"/>
      <c r="B1533" s="40"/>
      <c r="C1533" s="41"/>
      <c r="D1533" s="218" t="s">
        <v>155</v>
      </c>
      <c r="E1533" s="41"/>
      <c r="F1533" s="219" t="s">
        <v>2702</v>
      </c>
      <c r="G1533" s="41"/>
      <c r="H1533" s="41"/>
      <c r="I1533" s="220"/>
      <c r="J1533" s="41"/>
      <c r="K1533" s="41"/>
      <c r="L1533" s="45"/>
      <c r="M1533" s="221"/>
      <c r="N1533" s="222"/>
      <c r="O1533" s="85"/>
      <c r="P1533" s="85"/>
      <c r="Q1533" s="85"/>
      <c r="R1533" s="85"/>
      <c r="S1533" s="85"/>
      <c r="T1533" s="86"/>
      <c r="U1533" s="39"/>
      <c r="V1533" s="39"/>
      <c r="W1533" s="39"/>
      <c r="X1533" s="39"/>
      <c r="Y1533" s="39"/>
      <c r="Z1533" s="39"/>
      <c r="AA1533" s="39"/>
      <c r="AB1533" s="39"/>
      <c r="AC1533" s="39"/>
      <c r="AD1533" s="39"/>
      <c r="AE1533" s="39"/>
      <c r="AT1533" s="18" t="s">
        <v>155</v>
      </c>
      <c r="AU1533" s="18" t="s">
        <v>86</v>
      </c>
    </row>
    <row r="1534" spans="1:65" s="2" customFormat="1" ht="16.5" customHeight="1">
      <c r="A1534" s="39"/>
      <c r="B1534" s="40"/>
      <c r="C1534" s="249" t="s">
        <v>1916</v>
      </c>
      <c r="D1534" s="249" t="s">
        <v>252</v>
      </c>
      <c r="E1534" s="250" t="s">
        <v>2836</v>
      </c>
      <c r="F1534" s="251" t="s">
        <v>2706</v>
      </c>
      <c r="G1534" s="252" t="s">
        <v>363</v>
      </c>
      <c r="H1534" s="253">
        <v>50</v>
      </c>
      <c r="I1534" s="254"/>
      <c r="J1534" s="255">
        <f>ROUND(I1534*H1534,2)</f>
        <v>0</v>
      </c>
      <c r="K1534" s="251" t="s">
        <v>37</v>
      </c>
      <c r="L1534" s="256"/>
      <c r="M1534" s="257" t="s">
        <v>37</v>
      </c>
      <c r="N1534" s="258" t="s">
        <v>50</v>
      </c>
      <c r="O1534" s="85"/>
      <c r="P1534" s="214">
        <f>O1534*H1534</f>
        <v>0</v>
      </c>
      <c r="Q1534" s="214">
        <v>0</v>
      </c>
      <c r="R1534" s="214">
        <f>Q1534*H1534</f>
        <v>0</v>
      </c>
      <c r="S1534" s="214">
        <v>0</v>
      </c>
      <c r="T1534" s="215">
        <f>S1534*H1534</f>
        <v>0</v>
      </c>
      <c r="U1534" s="39"/>
      <c r="V1534" s="39"/>
      <c r="W1534" s="39"/>
      <c r="X1534" s="39"/>
      <c r="Y1534" s="39"/>
      <c r="Z1534" s="39"/>
      <c r="AA1534" s="39"/>
      <c r="AB1534" s="39"/>
      <c r="AC1534" s="39"/>
      <c r="AD1534" s="39"/>
      <c r="AE1534" s="39"/>
      <c r="AR1534" s="216" t="s">
        <v>164</v>
      </c>
      <c r="AT1534" s="216" t="s">
        <v>252</v>
      </c>
      <c r="AU1534" s="216" t="s">
        <v>86</v>
      </c>
      <c r="AY1534" s="18" t="s">
        <v>149</v>
      </c>
      <c r="BE1534" s="217">
        <f>IF(N1534="základní",J1534,0)</f>
        <v>0</v>
      </c>
      <c r="BF1534" s="217">
        <f>IF(N1534="snížená",J1534,0)</f>
        <v>0</v>
      </c>
      <c r="BG1534" s="217">
        <f>IF(N1534="zákl. přenesená",J1534,0)</f>
        <v>0</v>
      </c>
      <c r="BH1534" s="217">
        <f>IF(N1534="sníž. přenesená",J1534,0)</f>
        <v>0</v>
      </c>
      <c r="BI1534" s="217">
        <f>IF(N1534="nulová",J1534,0)</f>
        <v>0</v>
      </c>
      <c r="BJ1534" s="18" t="s">
        <v>148</v>
      </c>
      <c r="BK1534" s="217">
        <f>ROUND(I1534*H1534,2)</f>
        <v>0</v>
      </c>
      <c r="BL1534" s="18" t="s">
        <v>148</v>
      </c>
      <c r="BM1534" s="216" t="s">
        <v>2837</v>
      </c>
    </row>
    <row r="1535" spans="1:47" s="2" customFormat="1" ht="12">
      <c r="A1535" s="39"/>
      <c r="B1535" s="40"/>
      <c r="C1535" s="41"/>
      <c r="D1535" s="218" t="s">
        <v>155</v>
      </c>
      <c r="E1535" s="41"/>
      <c r="F1535" s="219" t="s">
        <v>2706</v>
      </c>
      <c r="G1535" s="41"/>
      <c r="H1535" s="41"/>
      <c r="I1535" s="220"/>
      <c r="J1535" s="41"/>
      <c r="K1535" s="41"/>
      <c r="L1535" s="45"/>
      <c r="M1535" s="221"/>
      <c r="N1535" s="222"/>
      <c r="O1535" s="85"/>
      <c r="P1535" s="85"/>
      <c r="Q1535" s="85"/>
      <c r="R1535" s="85"/>
      <c r="S1535" s="85"/>
      <c r="T1535" s="86"/>
      <c r="U1535" s="39"/>
      <c r="V1535" s="39"/>
      <c r="W1535" s="39"/>
      <c r="X1535" s="39"/>
      <c r="Y1535" s="39"/>
      <c r="Z1535" s="39"/>
      <c r="AA1535" s="39"/>
      <c r="AB1535" s="39"/>
      <c r="AC1535" s="39"/>
      <c r="AD1535" s="39"/>
      <c r="AE1535" s="39"/>
      <c r="AT1535" s="18" t="s">
        <v>155</v>
      </c>
      <c r="AU1535" s="18" t="s">
        <v>86</v>
      </c>
    </row>
    <row r="1536" spans="1:63" s="12" customFormat="1" ht="22.8" customHeight="1">
      <c r="A1536" s="12"/>
      <c r="B1536" s="189"/>
      <c r="C1536" s="190"/>
      <c r="D1536" s="191" t="s">
        <v>76</v>
      </c>
      <c r="E1536" s="203" t="s">
        <v>2838</v>
      </c>
      <c r="F1536" s="203" t="s">
        <v>2839</v>
      </c>
      <c r="G1536" s="190"/>
      <c r="H1536" s="190"/>
      <c r="I1536" s="193"/>
      <c r="J1536" s="204">
        <f>BK1536</f>
        <v>0</v>
      </c>
      <c r="K1536" s="190"/>
      <c r="L1536" s="195"/>
      <c r="M1536" s="196"/>
      <c r="N1536" s="197"/>
      <c r="O1536" s="197"/>
      <c r="P1536" s="198">
        <f>SUM(P1537:P1544)</f>
        <v>0</v>
      </c>
      <c r="Q1536" s="197"/>
      <c r="R1536" s="198">
        <f>SUM(R1537:R1544)</f>
        <v>0</v>
      </c>
      <c r="S1536" s="197"/>
      <c r="T1536" s="199">
        <f>SUM(T1537:T1544)</f>
        <v>0</v>
      </c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R1536" s="200" t="s">
        <v>21</v>
      </c>
      <c r="AT1536" s="201" t="s">
        <v>76</v>
      </c>
      <c r="AU1536" s="201" t="s">
        <v>21</v>
      </c>
      <c r="AY1536" s="200" t="s">
        <v>149</v>
      </c>
      <c r="BK1536" s="202">
        <f>SUM(BK1537:BK1544)</f>
        <v>0</v>
      </c>
    </row>
    <row r="1537" spans="1:65" s="2" customFormat="1" ht="16.5" customHeight="1">
      <c r="A1537" s="39"/>
      <c r="B1537" s="40"/>
      <c r="C1537" s="205" t="s">
        <v>2840</v>
      </c>
      <c r="D1537" s="205" t="s">
        <v>151</v>
      </c>
      <c r="E1537" s="206" t="s">
        <v>2841</v>
      </c>
      <c r="F1537" s="207" t="s">
        <v>2842</v>
      </c>
      <c r="G1537" s="208" t="s">
        <v>1899</v>
      </c>
      <c r="H1537" s="209">
        <v>8</v>
      </c>
      <c r="I1537" s="210"/>
      <c r="J1537" s="211">
        <f>ROUND(I1537*H1537,2)</f>
        <v>0</v>
      </c>
      <c r="K1537" s="207" t="s">
        <v>37</v>
      </c>
      <c r="L1537" s="45"/>
      <c r="M1537" s="212" t="s">
        <v>37</v>
      </c>
      <c r="N1537" s="213" t="s">
        <v>50</v>
      </c>
      <c r="O1537" s="85"/>
      <c r="P1537" s="214">
        <f>O1537*H1537</f>
        <v>0</v>
      </c>
      <c r="Q1537" s="214">
        <v>0</v>
      </c>
      <c r="R1537" s="214">
        <f>Q1537*H1537</f>
        <v>0</v>
      </c>
      <c r="S1537" s="214">
        <v>0</v>
      </c>
      <c r="T1537" s="215">
        <f>S1537*H1537</f>
        <v>0</v>
      </c>
      <c r="U1537" s="39"/>
      <c r="V1537" s="39"/>
      <c r="W1537" s="39"/>
      <c r="X1537" s="39"/>
      <c r="Y1537" s="39"/>
      <c r="Z1537" s="39"/>
      <c r="AA1537" s="39"/>
      <c r="AB1537" s="39"/>
      <c r="AC1537" s="39"/>
      <c r="AD1537" s="39"/>
      <c r="AE1537" s="39"/>
      <c r="AR1537" s="216" t="s">
        <v>148</v>
      </c>
      <c r="AT1537" s="216" t="s">
        <v>151</v>
      </c>
      <c r="AU1537" s="216" t="s">
        <v>86</v>
      </c>
      <c r="AY1537" s="18" t="s">
        <v>149</v>
      </c>
      <c r="BE1537" s="217">
        <f>IF(N1537="základní",J1537,0)</f>
        <v>0</v>
      </c>
      <c r="BF1537" s="217">
        <f>IF(N1537="snížená",J1537,0)</f>
        <v>0</v>
      </c>
      <c r="BG1537" s="217">
        <f>IF(N1537="zákl. přenesená",J1537,0)</f>
        <v>0</v>
      </c>
      <c r="BH1537" s="217">
        <f>IF(N1537="sníž. přenesená",J1537,0)</f>
        <v>0</v>
      </c>
      <c r="BI1537" s="217">
        <f>IF(N1537="nulová",J1537,0)</f>
        <v>0</v>
      </c>
      <c r="BJ1537" s="18" t="s">
        <v>148</v>
      </c>
      <c r="BK1537" s="217">
        <f>ROUND(I1537*H1537,2)</f>
        <v>0</v>
      </c>
      <c r="BL1537" s="18" t="s">
        <v>148</v>
      </c>
      <c r="BM1537" s="216" t="s">
        <v>2843</v>
      </c>
    </row>
    <row r="1538" spans="1:47" s="2" customFormat="1" ht="12">
      <c r="A1538" s="39"/>
      <c r="B1538" s="40"/>
      <c r="C1538" s="41"/>
      <c r="D1538" s="218" t="s">
        <v>155</v>
      </c>
      <c r="E1538" s="41"/>
      <c r="F1538" s="219" t="s">
        <v>2842</v>
      </c>
      <c r="G1538" s="41"/>
      <c r="H1538" s="41"/>
      <c r="I1538" s="220"/>
      <c r="J1538" s="41"/>
      <c r="K1538" s="41"/>
      <c r="L1538" s="45"/>
      <c r="M1538" s="221"/>
      <c r="N1538" s="222"/>
      <c r="O1538" s="85"/>
      <c r="P1538" s="85"/>
      <c r="Q1538" s="85"/>
      <c r="R1538" s="85"/>
      <c r="S1538" s="85"/>
      <c r="T1538" s="86"/>
      <c r="U1538" s="39"/>
      <c r="V1538" s="39"/>
      <c r="W1538" s="39"/>
      <c r="X1538" s="39"/>
      <c r="Y1538" s="39"/>
      <c r="Z1538" s="39"/>
      <c r="AA1538" s="39"/>
      <c r="AB1538" s="39"/>
      <c r="AC1538" s="39"/>
      <c r="AD1538" s="39"/>
      <c r="AE1538" s="39"/>
      <c r="AT1538" s="18" t="s">
        <v>155</v>
      </c>
      <c r="AU1538" s="18" t="s">
        <v>86</v>
      </c>
    </row>
    <row r="1539" spans="1:65" s="2" customFormat="1" ht="16.5" customHeight="1">
      <c r="A1539" s="39"/>
      <c r="B1539" s="40"/>
      <c r="C1539" s="205" t="s">
        <v>1919</v>
      </c>
      <c r="D1539" s="205" t="s">
        <v>151</v>
      </c>
      <c r="E1539" s="206" t="s">
        <v>2844</v>
      </c>
      <c r="F1539" s="207" t="s">
        <v>2845</v>
      </c>
      <c r="G1539" s="208" t="s">
        <v>1899</v>
      </c>
      <c r="H1539" s="209">
        <v>8</v>
      </c>
      <c r="I1539" s="210"/>
      <c r="J1539" s="211">
        <f>ROUND(I1539*H1539,2)</f>
        <v>0</v>
      </c>
      <c r="K1539" s="207" t="s">
        <v>37</v>
      </c>
      <c r="L1539" s="45"/>
      <c r="M1539" s="212" t="s">
        <v>37</v>
      </c>
      <c r="N1539" s="213" t="s">
        <v>50</v>
      </c>
      <c r="O1539" s="85"/>
      <c r="P1539" s="214">
        <f>O1539*H1539</f>
        <v>0</v>
      </c>
      <c r="Q1539" s="214">
        <v>0</v>
      </c>
      <c r="R1539" s="214">
        <f>Q1539*H1539</f>
        <v>0</v>
      </c>
      <c r="S1539" s="214">
        <v>0</v>
      </c>
      <c r="T1539" s="215">
        <f>S1539*H1539</f>
        <v>0</v>
      </c>
      <c r="U1539" s="39"/>
      <c r="V1539" s="39"/>
      <c r="W1539" s="39"/>
      <c r="X1539" s="39"/>
      <c r="Y1539" s="39"/>
      <c r="Z1539" s="39"/>
      <c r="AA1539" s="39"/>
      <c r="AB1539" s="39"/>
      <c r="AC1539" s="39"/>
      <c r="AD1539" s="39"/>
      <c r="AE1539" s="39"/>
      <c r="AR1539" s="216" t="s">
        <v>148</v>
      </c>
      <c r="AT1539" s="216" t="s">
        <v>151</v>
      </c>
      <c r="AU1539" s="216" t="s">
        <v>86</v>
      </c>
      <c r="AY1539" s="18" t="s">
        <v>149</v>
      </c>
      <c r="BE1539" s="217">
        <f>IF(N1539="základní",J1539,0)</f>
        <v>0</v>
      </c>
      <c r="BF1539" s="217">
        <f>IF(N1539="snížená",J1539,0)</f>
        <v>0</v>
      </c>
      <c r="BG1539" s="217">
        <f>IF(N1539="zákl. přenesená",J1539,0)</f>
        <v>0</v>
      </c>
      <c r="BH1539" s="217">
        <f>IF(N1539="sníž. přenesená",J1539,0)</f>
        <v>0</v>
      </c>
      <c r="BI1539" s="217">
        <f>IF(N1539="nulová",J1539,0)</f>
        <v>0</v>
      </c>
      <c r="BJ1539" s="18" t="s">
        <v>148</v>
      </c>
      <c r="BK1539" s="217">
        <f>ROUND(I1539*H1539,2)</f>
        <v>0</v>
      </c>
      <c r="BL1539" s="18" t="s">
        <v>148</v>
      </c>
      <c r="BM1539" s="216" t="s">
        <v>2846</v>
      </c>
    </row>
    <row r="1540" spans="1:47" s="2" customFormat="1" ht="12">
      <c r="A1540" s="39"/>
      <c r="B1540" s="40"/>
      <c r="C1540" s="41"/>
      <c r="D1540" s="218" t="s">
        <v>155</v>
      </c>
      <c r="E1540" s="41"/>
      <c r="F1540" s="219" t="s">
        <v>2845</v>
      </c>
      <c r="G1540" s="41"/>
      <c r="H1540" s="41"/>
      <c r="I1540" s="220"/>
      <c r="J1540" s="41"/>
      <c r="K1540" s="41"/>
      <c r="L1540" s="45"/>
      <c r="M1540" s="221"/>
      <c r="N1540" s="222"/>
      <c r="O1540" s="85"/>
      <c r="P1540" s="85"/>
      <c r="Q1540" s="85"/>
      <c r="R1540" s="85"/>
      <c r="S1540" s="85"/>
      <c r="T1540" s="86"/>
      <c r="U1540" s="39"/>
      <c r="V1540" s="39"/>
      <c r="W1540" s="39"/>
      <c r="X1540" s="39"/>
      <c r="Y1540" s="39"/>
      <c r="Z1540" s="39"/>
      <c r="AA1540" s="39"/>
      <c r="AB1540" s="39"/>
      <c r="AC1540" s="39"/>
      <c r="AD1540" s="39"/>
      <c r="AE1540" s="39"/>
      <c r="AT1540" s="18" t="s">
        <v>155</v>
      </c>
      <c r="AU1540" s="18" t="s">
        <v>86</v>
      </c>
    </row>
    <row r="1541" spans="1:65" s="2" customFormat="1" ht="16.5" customHeight="1">
      <c r="A1541" s="39"/>
      <c r="B1541" s="40"/>
      <c r="C1541" s="205" t="s">
        <v>2847</v>
      </c>
      <c r="D1541" s="205" t="s">
        <v>151</v>
      </c>
      <c r="E1541" s="206" t="s">
        <v>2848</v>
      </c>
      <c r="F1541" s="207" t="s">
        <v>2849</v>
      </c>
      <c r="G1541" s="208" t="s">
        <v>174</v>
      </c>
      <c r="H1541" s="209">
        <v>40</v>
      </c>
      <c r="I1541" s="210"/>
      <c r="J1541" s="211">
        <f>ROUND(I1541*H1541,2)</f>
        <v>0</v>
      </c>
      <c r="K1541" s="207" t="s">
        <v>37</v>
      </c>
      <c r="L1541" s="45"/>
      <c r="M1541" s="212" t="s">
        <v>37</v>
      </c>
      <c r="N1541" s="213" t="s">
        <v>50</v>
      </c>
      <c r="O1541" s="85"/>
      <c r="P1541" s="214">
        <f>O1541*H1541</f>
        <v>0</v>
      </c>
      <c r="Q1541" s="214">
        <v>0</v>
      </c>
      <c r="R1541" s="214">
        <f>Q1541*H1541</f>
        <v>0</v>
      </c>
      <c r="S1541" s="214">
        <v>0</v>
      </c>
      <c r="T1541" s="215">
        <f>S1541*H1541</f>
        <v>0</v>
      </c>
      <c r="U1541" s="39"/>
      <c r="V1541" s="39"/>
      <c r="W1541" s="39"/>
      <c r="X1541" s="39"/>
      <c r="Y1541" s="39"/>
      <c r="Z1541" s="39"/>
      <c r="AA1541" s="39"/>
      <c r="AB1541" s="39"/>
      <c r="AC1541" s="39"/>
      <c r="AD1541" s="39"/>
      <c r="AE1541" s="39"/>
      <c r="AR1541" s="216" t="s">
        <v>148</v>
      </c>
      <c r="AT1541" s="216" t="s">
        <v>151</v>
      </c>
      <c r="AU1541" s="216" t="s">
        <v>86</v>
      </c>
      <c r="AY1541" s="18" t="s">
        <v>149</v>
      </c>
      <c r="BE1541" s="217">
        <f>IF(N1541="základní",J1541,0)</f>
        <v>0</v>
      </c>
      <c r="BF1541" s="217">
        <f>IF(N1541="snížená",J1541,0)</f>
        <v>0</v>
      </c>
      <c r="BG1541" s="217">
        <f>IF(N1541="zákl. přenesená",J1541,0)</f>
        <v>0</v>
      </c>
      <c r="BH1541" s="217">
        <f>IF(N1541="sníž. přenesená",J1541,0)</f>
        <v>0</v>
      </c>
      <c r="BI1541" s="217">
        <f>IF(N1541="nulová",J1541,0)</f>
        <v>0</v>
      </c>
      <c r="BJ1541" s="18" t="s">
        <v>148</v>
      </c>
      <c r="BK1541" s="217">
        <f>ROUND(I1541*H1541,2)</f>
        <v>0</v>
      </c>
      <c r="BL1541" s="18" t="s">
        <v>148</v>
      </c>
      <c r="BM1541" s="216" t="s">
        <v>2850</v>
      </c>
    </row>
    <row r="1542" spans="1:47" s="2" customFormat="1" ht="12">
      <c r="A1542" s="39"/>
      <c r="B1542" s="40"/>
      <c r="C1542" s="41"/>
      <c r="D1542" s="218" t="s">
        <v>155</v>
      </c>
      <c r="E1542" s="41"/>
      <c r="F1542" s="219" t="s">
        <v>2849</v>
      </c>
      <c r="G1542" s="41"/>
      <c r="H1542" s="41"/>
      <c r="I1542" s="220"/>
      <c r="J1542" s="41"/>
      <c r="K1542" s="41"/>
      <c r="L1542" s="45"/>
      <c r="M1542" s="221"/>
      <c r="N1542" s="222"/>
      <c r="O1542" s="85"/>
      <c r="P1542" s="85"/>
      <c r="Q1542" s="85"/>
      <c r="R1542" s="85"/>
      <c r="S1542" s="85"/>
      <c r="T1542" s="86"/>
      <c r="U1542" s="39"/>
      <c r="V1542" s="39"/>
      <c r="W1542" s="39"/>
      <c r="X1542" s="39"/>
      <c r="Y1542" s="39"/>
      <c r="Z1542" s="39"/>
      <c r="AA1542" s="39"/>
      <c r="AB1542" s="39"/>
      <c r="AC1542" s="39"/>
      <c r="AD1542" s="39"/>
      <c r="AE1542" s="39"/>
      <c r="AT1542" s="18" t="s">
        <v>155</v>
      </c>
      <c r="AU1542" s="18" t="s">
        <v>86</v>
      </c>
    </row>
    <row r="1543" spans="1:65" s="2" customFormat="1" ht="16.5" customHeight="1">
      <c r="A1543" s="39"/>
      <c r="B1543" s="40"/>
      <c r="C1543" s="205" t="s">
        <v>1923</v>
      </c>
      <c r="D1543" s="205" t="s">
        <v>151</v>
      </c>
      <c r="E1543" s="206" t="s">
        <v>2851</v>
      </c>
      <c r="F1543" s="207" t="s">
        <v>2852</v>
      </c>
      <c r="G1543" s="208" t="s">
        <v>174</v>
      </c>
      <c r="H1543" s="209">
        <v>15</v>
      </c>
      <c r="I1543" s="210"/>
      <c r="J1543" s="211">
        <f>ROUND(I1543*H1543,2)</f>
        <v>0</v>
      </c>
      <c r="K1543" s="207" t="s">
        <v>37</v>
      </c>
      <c r="L1543" s="45"/>
      <c r="M1543" s="212" t="s">
        <v>37</v>
      </c>
      <c r="N1543" s="213" t="s">
        <v>50</v>
      </c>
      <c r="O1543" s="85"/>
      <c r="P1543" s="214">
        <f>O1543*H1543</f>
        <v>0</v>
      </c>
      <c r="Q1543" s="214">
        <v>0</v>
      </c>
      <c r="R1543" s="214">
        <f>Q1543*H1543</f>
        <v>0</v>
      </c>
      <c r="S1543" s="214">
        <v>0</v>
      </c>
      <c r="T1543" s="215">
        <f>S1543*H1543</f>
        <v>0</v>
      </c>
      <c r="U1543" s="39"/>
      <c r="V1543" s="39"/>
      <c r="W1543" s="39"/>
      <c r="X1543" s="39"/>
      <c r="Y1543" s="39"/>
      <c r="Z1543" s="39"/>
      <c r="AA1543" s="39"/>
      <c r="AB1543" s="39"/>
      <c r="AC1543" s="39"/>
      <c r="AD1543" s="39"/>
      <c r="AE1543" s="39"/>
      <c r="AR1543" s="216" t="s">
        <v>148</v>
      </c>
      <c r="AT1543" s="216" t="s">
        <v>151</v>
      </c>
      <c r="AU1543" s="216" t="s">
        <v>86</v>
      </c>
      <c r="AY1543" s="18" t="s">
        <v>149</v>
      </c>
      <c r="BE1543" s="217">
        <f>IF(N1543="základní",J1543,0)</f>
        <v>0</v>
      </c>
      <c r="BF1543" s="217">
        <f>IF(N1543="snížená",J1543,0)</f>
        <v>0</v>
      </c>
      <c r="BG1543" s="217">
        <f>IF(N1543="zákl. přenesená",J1543,0)</f>
        <v>0</v>
      </c>
      <c r="BH1543" s="217">
        <f>IF(N1543="sníž. přenesená",J1543,0)</f>
        <v>0</v>
      </c>
      <c r="BI1543" s="217">
        <f>IF(N1543="nulová",J1543,0)</f>
        <v>0</v>
      </c>
      <c r="BJ1543" s="18" t="s">
        <v>148</v>
      </c>
      <c r="BK1543" s="217">
        <f>ROUND(I1543*H1543,2)</f>
        <v>0</v>
      </c>
      <c r="BL1543" s="18" t="s">
        <v>148</v>
      </c>
      <c r="BM1543" s="216" t="s">
        <v>2853</v>
      </c>
    </row>
    <row r="1544" spans="1:47" s="2" customFormat="1" ht="12">
      <c r="A1544" s="39"/>
      <c r="B1544" s="40"/>
      <c r="C1544" s="41"/>
      <c r="D1544" s="218" t="s">
        <v>155</v>
      </c>
      <c r="E1544" s="41"/>
      <c r="F1544" s="219" t="s">
        <v>2852</v>
      </c>
      <c r="G1544" s="41"/>
      <c r="H1544" s="41"/>
      <c r="I1544" s="220"/>
      <c r="J1544" s="41"/>
      <c r="K1544" s="41"/>
      <c r="L1544" s="45"/>
      <c r="M1544" s="221"/>
      <c r="N1544" s="222"/>
      <c r="O1544" s="85"/>
      <c r="P1544" s="85"/>
      <c r="Q1544" s="85"/>
      <c r="R1544" s="85"/>
      <c r="S1544" s="85"/>
      <c r="T1544" s="86"/>
      <c r="U1544" s="39"/>
      <c r="V1544" s="39"/>
      <c r="W1544" s="39"/>
      <c r="X1544" s="39"/>
      <c r="Y1544" s="39"/>
      <c r="Z1544" s="39"/>
      <c r="AA1544" s="39"/>
      <c r="AB1544" s="39"/>
      <c r="AC1544" s="39"/>
      <c r="AD1544" s="39"/>
      <c r="AE1544" s="39"/>
      <c r="AT1544" s="18" t="s">
        <v>155</v>
      </c>
      <c r="AU1544" s="18" t="s">
        <v>86</v>
      </c>
    </row>
    <row r="1545" spans="1:63" s="12" customFormat="1" ht="22.8" customHeight="1">
      <c r="A1545" s="12"/>
      <c r="B1545" s="189"/>
      <c r="C1545" s="190"/>
      <c r="D1545" s="191" t="s">
        <v>76</v>
      </c>
      <c r="E1545" s="203" t="s">
        <v>2175</v>
      </c>
      <c r="F1545" s="203" t="s">
        <v>2854</v>
      </c>
      <c r="G1545" s="190"/>
      <c r="H1545" s="190"/>
      <c r="I1545" s="193"/>
      <c r="J1545" s="204">
        <f>BK1545</f>
        <v>0</v>
      </c>
      <c r="K1545" s="190"/>
      <c r="L1545" s="195"/>
      <c r="M1545" s="196"/>
      <c r="N1545" s="197"/>
      <c r="O1545" s="197"/>
      <c r="P1545" s="198">
        <f>SUM(P1546:P1577)</f>
        <v>0</v>
      </c>
      <c r="Q1545" s="197"/>
      <c r="R1545" s="198">
        <f>SUM(R1546:R1577)</f>
        <v>0</v>
      </c>
      <c r="S1545" s="197"/>
      <c r="T1545" s="199">
        <f>SUM(T1546:T1577)</f>
        <v>0</v>
      </c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R1545" s="200" t="s">
        <v>86</v>
      </c>
      <c r="AT1545" s="201" t="s">
        <v>76</v>
      </c>
      <c r="AU1545" s="201" t="s">
        <v>21</v>
      </c>
      <c r="AY1545" s="200" t="s">
        <v>149</v>
      </c>
      <c r="BK1545" s="202">
        <f>SUM(BK1546:BK1577)</f>
        <v>0</v>
      </c>
    </row>
    <row r="1546" spans="1:65" s="2" customFormat="1" ht="16.5" customHeight="1">
      <c r="A1546" s="39"/>
      <c r="B1546" s="40"/>
      <c r="C1546" s="205" t="s">
        <v>1813</v>
      </c>
      <c r="D1546" s="205" t="s">
        <v>151</v>
      </c>
      <c r="E1546" s="206" t="s">
        <v>2855</v>
      </c>
      <c r="F1546" s="207" t="s">
        <v>2856</v>
      </c>
      <c r="G1546" s="208" t="s">
        <v>539</v>
      </c>
      <c r="H1546" s="209">
        <v>17.552</v>
      </c>
      <c r="I1546" s="210"/>
      <c r="J1546" s="211">
        <f>ROUND(I1546*H1546,2)</f>
        <v>0</v>
      </c>
      <c r="K1546" s="207" t="s">
        <v>37</v>
      </c>
      <c r="L1546" s="45"/>
      <c r="M1546" s="212" t="s">
        <v>37</v>
      </c>
      <c r="N1546" s="213" t="s">
        <v>50</v>
      </c>
      <c r="O1546" s="85"/>
      <c r="P1546" s="214">
        <f>O1546*H1546</f>
        <v>0</v>
      </c>
      <c r="Q1546" s="214">
        <v>0</v>
      </c>
      <c r="R1546" s="214">
        <f>Q1546*H1546</f>
        <v>0</v>
      </c>
      <c r="S1546" s="214">
        <v>0</v>
      </c>
      <c r="T1546" s="215">
        <f>S1546*H1546</f>
        <v>0</v>
      </c>
      <c r="U1546" s="39"/>
      <c r="V1546" s="39"/>
      <c r="W1546" s="39"/>
      <c r="X1546" s="39"/>
      <c r="Y1546" s="39"/>
      <c r="Z1546" s="39"/>
      <c r="AA1546" s="39"/>
      <c r="AB1546" s="39"/>
      <c r="AC1546" s="39"/>
      <c r="AD1546" s="39"/>
      <c r="AE1546" s="39"/>
      <c r="AR1546" s="216" t="s">
        <v>239</v>
      </c>
      <c r="AT1546" s="216" t="s">
        <v>151</v>
      </c>
      <c r="AU1546" s="216" t="s">
        <v>86</v>
      </c>
      <c r="AY1546" s="18" t="s">
        <v>149</v>
      </c>
      <c r="BE1546" s="217">
        <f>IF(N1546="základní",J1546,0)</f>
        <v>0</v>
      </c>
      <c r="BF1546" s="217">
        <f>IF(N1546="snížená",J1546,0)</f>
        <v>0</v>
      </c>
      <c r="BG1546" s="217">
        <f>IF(N1546="zákl. přenesená",J1546,0)</f>
        <v>0</v>
      </c>
      <c r="BH1546" s="217">
        <f>IF(N1546="sníž. přenesená",J1546,0)</f>
        <v>0</v>
      </c>
      <c r="BI1546" s="217">
        <f>IF(N1546="nulová",J1546,0)</f>
        <v>0</v>
      </c>
      <c r="BJ1546" s="18" t="s">
        <v>148</v>
      </c>
      <c r="BK1546" s="217">
        <f>ROUND(I1546*H1546,2)</f>
        <v>0</v>
      </c>
      <c r="BL1546" s="18" t="s">
        <v>239</v>
      </c>
      <c r="BM1546" s="216" t="s">
        <v>2857</v>
      </c>
    </row>
    <row r="1547" spans="1:47" s="2" customFormat="1" ht="12">
      <c r="A1547" s="39"/>
      <c r="B1547" s="40"/>
      <c r="C1547" s="41"/>
      <c r="D1547" s="218" t="s">
        <v>155</v>
      </c>
      <c r="E1547" s="41"/>
      <c r="F1547" s="219" t="s">
        <v>2856</v>
      </c>
      <c r="G1547" s="41"/>
      <c r="H1547" s="41"/>
      <c r="I1547" s="220"/>
      <c r="J1547" s="41"/>
      <c r="K1547" s="41"/>
      <c r="L1547" s="45"/>
      <c r="M1547" s="221"/>
      <c r="N1547" s="222"/>
      <c r="O1547" s="85"/>
      <c r="P1547" s="85"/>
      <c r="Q1547" s="85"/>
      <c r="R1547" s="85"/>
      <c r="S1547" s="85"/>
      <c r="T1547" s="86"/>
      <c r="U1547" s="39"/>
      <c r="V1547" s="39"/>
      <c r="W1547" s="39"/>
      <c r="X1547" s="39"/>
      <c r="Y1547" s="39"/>
      <c r="Z1547" s="39"/>
      <c r="AA1547" s="39"/>
      <c r="AB1547" s="39"/>
      <c r="AC1547" s="39"/>
      <c r="AD1547" s="39"/>
      <c r="AE1547" s="39"/>
      <c r="AT1547" s="18" t="s">
        <v>155</v>
      </c>
      <c r="AU1547" s="18" t="s">
        <v>86</v>
      </c>
    </row>
    <row r="1548" spans="1:51" s="13" customFormat="1" ht="12">
      <c r="A1548" s="13"/>
      <c r="B1548" s="227"/>
      <c r="C1548" s="228"/>
      <c r="D1548" s="218" t="s">
        <v>182</v>
      </c>
      <c r="E1548" s="229" t="s">
        <v>37</v>
      </c>
      <c r="F1548" s="230" t="s">
        <v>2858</v>
      </c>
      <c r="G1548" s="228"/>
      <c r="H1548" s="231">
        <v>14.666</v>
      </c>
      <c r="I1548" s="232"/>
      <c r="J1548" s="228"/>
      <c r="K1548" s="228"/>
      <c r="L1548" s="233"/>
      <c r="M1548" s="234"/>
      <c r="N1548" s="235"/>
      <c r="O1548" s="235"/>
      <c r="P1548" s="235"/>
      <c r="Q1548" s="235"/>
      <c r="R1548" s="235"/>
      <c r="S1548" s="235"/>
      <c r="T1548" s="236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T1548" s="237" t="s">
        <v>182</v>
      </c>
      <c r="AU1548" s="237" t="s">
        <v>86</v>
      </c>
      <c r="AV1548" s="13" t="s">
        <v>86</v>
      </c>
      <c r="AW1548" s="13" t="s">
        <v>38</v>
      </c>
      <c r="AX1548" s="13" t="s">
        <v>77</v>
      </c>
      <c r="AY1548" s="237" t="s">
        <v>149</v>
      </c>
    </row>
    <row r="1549" spans="1:51" s="13" customFormat="1" ht="12">
      <c r="A1549" s="13"/>
      <c r="B1549" s="227"/>
      <c r="C1549" s="228"/>
      <c r="D1549" s="218" t="s">
        <v>182</v>
      </c>
      <c r="E1549" s="229" t="s">
        <v>37</v>
      </c>
      <c r="F1549" s="230" t="s">
        <v>2859</v>
      </c>
      <c r="G1549" s="228"/>
      <c r="H1549" s="231">
        <v>2.886</v>
      </c>
      <c r="I1549" s="232"/>
      <c r="J1549" s="228"/>
      <c r="K1549" s="228"/>
      <c r="L1549" s="233"/>
      <c r="M1549" s="234"/>
      <c r="N1549" s="235"/>
      <c r="O1549" s="235"/>
      <c r="P1549" s="235"/>
      <c r="Q1549" s="235"/>
      <c r="R1549" s="235"/>
      <c r="S1549" s="235"/>
      <c r="T1549" s="236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T1549" s="237" t="s">
        <v>182</v>
      </c>
      <c r="AU1549" s="237" t="s">
        <v>86</v>
      </c>
      <c r="AV1549" s="13" t="s">
        <v>86</v>
      </c>
      <c r="AW1549" s="13" t="s">
        <v>38</v>
      </c>
      <c r="AX1549" s="13" t="s">
        <v>77</v>
      </c>
      <c r="AY1549" s="237" t="s">
        <v>149</v>
      </c>
    </row>
    <row r="1550" spans="1:51" s="14" customFormat="1" ht="12">
      <c r="A1550" s="14"/>
      <c r="B1550" s="238"/>
      <c r="C1550" s="239"/>
      <c r="D1550" s="218" t="s">
        <v>182</v>
      </c>
      <c r="E1550" s="240" t="s">
        <v>37</v>
      </c>
      <c r="F1550" s="241" t="s">
        <v>187</v>
      </c>
      <c r="G1550" s="239"/>
      <c r="H1550" s="242">
        <v>17.552</v>
      </c>
      <c r="I1550" s="243"/>
      <c r="J1550" s="239"/>
      <c r="K1550" s="239"/>
      <c r="L1550" s="244"/>
      <c r="M1550" s="245"/>
      <c r="N1550" s="246"/>
      <c r="O1550" s="246"/>
      <c r="P1550" s="246"/>
      <c r="Q1550" s="246"/>
      <c r="R1550" s="246"/>
      <c r="S1550" s="246"/>
      <c r="T1550" s="247"/>
      <c r="U1550" s="14"/>
      <c r="V1550" s="14"/>
      <c r="W1550" s="14"/>
      <c r="X1550" s="14"/>
      <c r="Y1550" s="14"/>
      <c r="Z1550" s="14"/>
      <c r="AA1550" s="14"/>
      <c r="AB1550" s="14"/>
      <c r="AC1550" s="14"/>
      <c r="AD1550" s="14"/>
      <c r="AE1550" s="14"/>
      <c r="AT1550" s="248" t="s">
        <v>182</v>
      </c>
      <c r="AU1550" s="248" t="s">
        <v>86</v>
      </c>
      <c r="AV1550" s="14" t="s">
        <v>148</v>
      </c>
      <c r="AW1550" s="14" t="s">
        <v>38</v>
      </c>
      <c r="AX1550" s="14" t="s">
        <v>21</v>
      </c>
      <c r="AY1550" s="248" t="s">
        <v>149</v>
      </c>
    </row>
    <row r="1551" spans="1:65" s="2" customFormat="1" ht="16.5" customHeight="1">
      <c r="A1551" s="39"/>
      <c r="B1551" s="40"/>
      <c r="C1551" s="205" t="s">
        <v>2670</v>
      </c>
      <c r="D1551" s="205" t="s">
        <v>151</v>
      </c>
      <c r="E1551" s="206" t="s">
        <v>2860</v>
      </c>
      <c r="F1551" s="207" t="s">
        <v>2861</v>
      </c>
      <c r="G1551" s="208" t="s">
        <v>174</v>
      </c>
      <c r="H1551" s="209">
        <v>533.299</v>
      </c>
      <c r="I1551" s="210"/>
      <c r="J1551" s="211">
        <f>ROUND(I1551*H1551,2)</f>
        <v>0</v>
      </c>
      <c r="K1551" s="207" t="s">
        <v>37</v>
      </c>
      <c r="L1551" s="45"/>
      <c r="M1551" s="212" t="s">
        <v>37</v>
      </c>
      <c r="N1551" s="213" t="s">
        <v>50</v>
      </c>
      <c r="O1551" s="85"/>
      <c r="P1551" s="214">
        <f>O1551*H1551</f>
        <v>0</v>
      </c>
      <c r="Q1551" s="214">
        <v>0</v>
      </c>
      <c r="R1551" s="214">
        <f>Q1551*H1551</f>
        <v>0</v>
      </c>
      <c r="S1551" s="214">
        <v>0</v>
      </c>
      <c r="T1551" s="215">
        <f>S1551*H1551</f>
        <v>0</v>
      </c>
      <c r="U1551" s="39"/>
      <c r="V1551" s="39"/>
      <c r="W1551" s="39"/>
      <c r="X1551" s="39"/>
      <c r="Y1551" s="39"/>
      <c r="Z1551" s="39"/>
      <c r="AA1551" s="39"/>
      <c r="AB1551" s="39"/>
      <c r="AC1551" s="39"/>
      <c r="AD1551" s="39"/>
      <c r="AE1551" s="39"/>
      <c r="AR1551" s="216" t="s">
        <v>239</v>
      </c>
      <c r="AT1551" s="216" t="s">
        <v>151</v>
      </c>
      <c r="AU1551" s="216" t="s">
        <v>86</v>
      </c>
      <c r="AY1551" s="18" t="s">
        <v>149</v>
      </c>
      <c r="BE1551" s="217">
        <f>IF(N1551="základní",J1551,0)</f>
        <v>0</v>
      </c>
      <c r="BF1551" s="217">
        <f>IF(N1551="snížená",J1551,0)</f>
        <v>0</v>
      </c>
      <c r="BG1551" s="217">
        <f>IF(N1551="zákl. přenesená",J1551,0)</f>
        <v>0</v>
      </c>
      <c r="BH1551" s="217">
        <f>IF(N1551="sníž. přenesená",J1551,0)</f>
        <v>0</v>
      </c>
      <c r="BI1551" s="217">
        <f>IF(N1551="nulová",J1551,0)</f>
        <v>0</v>
      </c>
      <c r="BJ1551" s="18" t="s">
        <v>148</v>
      </c>
      <c r="BK1551" s="217">
        <f>ROUND(I1551*H1551,2)</f>
        <v>0</v>
      </c>
      <c r="BL1551" s="18" t="s">
        <v>239</v>
      </c>
      <c r="BM1551" s="216" t="s">
        <v>2862</v>
      </c>
    </row>
    <row r="1552" spans="1:47" s="2" customFormat="1" ht="12">
      <c r="A1552" s="39"/>
      <c r="B1552" s="40"/>
      <c r="C1552" s="41"/>
      <c r="D1552" s="218" t="s">
        <v>155</v>
      </c>
      <c r="E1552" s="41"/>
      <c r="F1552" s="219" t="s">
        <v>2861</v>
      </c>
      <c r="G1552" s="41"/>
      <c r="H1552" s="41"/>
      <c r="I1552" s="220"/>
      <c r="J1552" s="41"/>
      <c r="K1552" s="41"/>
      <c r="L1552" s="45"/>
      <c r="M1552" s="221"/>
      <c r="N1552" s="222"/>
      <c r="O1552" s="85"/>
      <c r="P1552" s="85"/>
      <c r="Q1552" s="85"/>
      <c r="R1552" s="85"/>
      <c r="S1552" s="85"/>
      <c r="T1552" s="86"/>
      <c r="U1552" s="39"/>
      <c r="V1552" s="39"/>
      <c r="W1552" s="39"/>
      <c r="X1552" s="39"/>
      <c r="Y1552" s="39"/>
      <c r="Z1552" s="39"/>
      <c r="AA1552" s="39"/>
      <c r="AB1552" s="39"/>
      <c r="AC1552" s="39"/>
      <c r="AD1552" s="39"/>
      <c r="AE1552" s="39"/>
      <c r="AT1552" s="18" t="s">
        <v>155</v>
      </c>
      <c r="AU1552" s="18" t="s">
        <v>86</v>
      </c>
    </row>
    <row r="1553" spans="1:65" s="2" customFormat="1" ht="16.5" customHeight="1">
      <c r="A1553" s="39"/>
      <c r="B1553" s="40"/>
      <c r="C1553" s="249" t="s">
        <v>1818</v>
      </c>
      <c r="D1553" s="249" t="s">
        <v>252</v>
      </c>
      <c r="E1553" s="250" t="s">
        <v>2863</v>
      </c>
      <c r="F1553" s="251" t="s">
        <v>2864</v>
      </c>
      <c r="G1553" s="252" t="s">
        <v>539</v>
      </c>
      <c r="H1553" s="253">
        <v>14.666</v>
      </c>
      <c r="I1553" s="254"/>
      <c r="J1553" s="255">
        <f>ROUND(I1553*H1553,2)</f>
        <v>0</v>
      </c>
      <c r="K1553" s="251" t="s">
        <v>37</v>
      </c>
      <c r="L1553" s="256"/>
      <c r="M1553" s="257" t="s">
        <v>37</v>
      </c>
      <c r="N1553" s="258" t="s">
        <v>50</v>
      </c>
      <c r="O1553" s="85"/>
      <c r="P1553" s="214">
        <f>O1553*H1553</f>
        <v>0</v>
      </c>
      <c r="Q1553" s="214">
        <v>0</v>
      </c>
      <c r="R1553" s="214">
        <f>Q1553*H1553</f>
        <v>0</v>
      </c>
      <c r="S1553" s="214">
        <v>0</v>
      </c>
      <c r="T1553" s="215">
        <f>S1553*H1553</f>
        <v>0</v>
      </c>
      <c r="U1553" s="39"/>
      <c r="V1553" s="39"/>
      <c r="W1553" s="39"/>
      <c r="X1553" s="39"/>
      <c r="Y1553" s="39"/>
      <c r="Z1553" s="39"/>
      <c r="AA1553" s="39"/>
      <c r="AB1553" s="39"/>
      <c r="AC1553" s="39"/>
      <c r="AD1553" s="39"/>
      <c r="AE1553" s="39"/>
      <c r="AR1553" s="216" t="s">
        <v>313</v>
      </c>
      <c r="AT1553" s="216" t="s">
        <v>252</v>
      </c>
      <c r="AU1553" s="216" t="s">
        <v>86</v>
      </c>
      <c r="AY1553" s="18" t="s">
        <v>149</v>
      </c>
      <c r="BE1553" s="217">
        <f>IF(N1553="základní",J1553,0)</f>
        <v>0</v>
      </c>
      <c r="BF1553" s="217">
        <f>IF(N1553="snížená",J1553,0)</f>
        <v>0</v>
      </c>
      <c r="BG1553" s="217">
        <f>IF(N1553="zákl. přenesená",J1553,0)</f>
        <v>0</v>
      </c>
      <c r="BH1553" s="217">
        <f>IF(N1553="sníž. přenesená",J1553,0)</f>
        <v>0</v>
      </c>
      <c r="BI1553" s="217">
        <f>IF(N1553="nulová",J1553,0)</f>
        <v>0</v>
      </c>
      <c r="BJ1553" s="18" t="s">
        <v>148</v>
      </c>
      <c r="BK1553" s="217">
        <f>ROUND(I1553*H1553,2)</f>
        <v>0</v>
      </c>
      <c r="BL1553" s="18" t="s">
        <v>239</v>
      </c>
      <c r="BM1553" s="216" t="s">
        <v>2865</v>
      </c>
    </row>
    <row r="1554" spans="1:47" s="2" customFormat="1" ht="12">
      <c r="A1554" s="39"/>
      <c r="B1554" s="40"/>
      <c r="C1554" s="41"/>
      <c r="D1554" s="218" t="s">
        <v>155</v>
      </c>
      <c r="E1554" s="41"/>
      <c r="F1554" s="219" t="s">
        <v>2864</v>
      </c>
      <c r="G1554" s="41"/>
      <c r="H1554" s="41"/>
      <c r="I1554" s="220"/>
      <c r="J1554" s="41"/>
      <c r="K1554" s="41"/>
      <c r="L1554" s="45"/>
      <c r="M1554" s="221"/>
      <c r="N1554" s="222"/>
      <c r="O1554" s="85"/>
      <c r="P1554" s="85"/>
      <c r="Q1554" s="85"/>
      <c r="R1554" s="85"/>
      <c r="S1554" s="85"/>
      <c r="T1554" s="86"/>
      <c r="U1554" s="39"/>
      <c r="V1554" s="39"/>
      <c r="W1554" s="39"/>
      <c r="X1554" s="39"/>
      <c r="Y1554" s="39"/>
      <c r="Z1554" s="39"/>
      <c r="AA1554" s="39"/>
      <c r="AB1554" s="39"/>
      <c r="AC1554" s="39"/>
      <c r="AD1554" s="39"/>
      <c r="AE1554" s="39"/>
      <c r="AT1554" s="18" t="s">
        <v>155</v>
      </c>
      <c r="AU1554" s="18" t="s">
        <v>86</v>
      </c>
    </row>
    <row r="1555" spans="1:65" s="2" customFormat="1" ht="16.5" customHeight="1">
      <c r="A1555" s="39"/>
      <c r="B1555" s="40"/>
      <c r="C1555" s="205" t="s">
        <v>2866</v>
      </c>
      <c r="D1555" s="205" t="s">
        <v>151</v>
      </c>
      <c r="E1555" s="206" t="s">
        <v>2867</v>
      </c>
      <c r="F1555" s="207" t="s">
        <v>2868</v>
      </c>
      <c r="G1555" s="208" t="s">
        <v>539</v>
      </c>
      <c r="H1555" s="209">
        <v>17.552</v>
      </c>
      <c r="I1555" s="210"/>
      <c r="J1555" s="211">
        <f>ROUND(I1555*H1555,2)</f>
        <v>0</v>
      </c>
      <c r="K1555" s="207" t="s">
        <v>37</v>
      </c>
      <c r="L1555" s="45"/>
      <c r="M1555" s="212" t="s">
        <v>37</v>
      </c>
      <c r="N1555" s="213" t="s">
        <v>50</v>
      </c>
      <c r="O1555" s="85"/>
      <c r="P1555" s="214">
        <f>O1555*H1555</f>
        <v>0</v>
      </c>
      <c r="Q1555" s="214">
        <v>0</v>
      </c>
      <c r="R1555" s="214">
        <f>Q1555*H1555</f>
        <v>0</v>
      </c>
      <c r="S1555" s="214">
        <v>0</v>
      </c>
      <c r="T1555" s="215">
        <f>S1555*H1555</f>
        <v>0</v>
      </c>
      <c r="U1555" s="39"/>
      <c r="V1555" s="39"/>
      <c r="W1555" s="39"/>
      <c r="X1555" s="39"/>
      <c r="Y1555" s="39"/>
      <c r="Z1555" s="39"/>
      <c r="AA1555" s="39"/>
      <c r="AB1555" s="39"/>
      <c r="AC1555" s="39"/>
      <c r="AD1555" s="39"/>
      <c r="AE1555" s="39"/>
      <c r="AR1555" s="216" t="s">
        <v>239</v>
      </c>
      <c r="AT1555" s="216" t="s">
        <v>151</v>
      </c>
      <c r="AU1555" s="216" t="s">
        <v>86</v>
      </c>
      <c r="AY1555" s="18" t="s">
        <v>149</v>
      </c>
      <c r="BE1555" s="217">
        <f>IF(N1555="základní",J1555,0)</f>
        <v>0</v>
      </c>
      <c r="BF1555" s="217">
        <f>IF(N1555="snížená",J1555,0)</f>
        <v>0</v>
      </c>
      <c r="BG1555" s="217">
        <f>IF(N1555="zákl. přenesená",J1555,0)</f>
        <v>0</v>
      </c>
      <c r="BH1555" s="217">
        <f>IF(N1555="sníž. přenesená",J1555,0)</f>
        <v>0</v>
      </c>
      <c r="BI1555" s="217">
        <f>IF(N1555="nulová",J1555,0)</f>
        <v>0</v>
      </c>
      <c r="BJ1555" s="18" t="s">
        <v>148</v>
      </c>
      <c r="BK1555" s="217">
        <f>ROUND(I1555*H1555,2)</f>
        <v>0</v>
      </c>
      <c r="BL1555" s="18" t="s">
        <v>239</v>
      </c>
      <c r="BM1555" s="216" t="s">
        <v>2869</v>
      </c>
    </row>
    <row r="1556" spans="1:47" s="2" customFormat="1" ht="12">
      <c r="A1556" s="39"/>
      <c r="B1556" s="40"/>
      <c r="C1556" s="41"/>
      <c r="D1556" s="218" t="s">
        <v>155</v>
      </c>
      <c r="E1556" s="41"/>
      <c r="F1556" s="219" t="s">
        <v>2868</v>
      </c>
      <c r="G1556" s="41"/>
      <c r="H1556" s="41"/>
      <c r="I1556" s="220"/>
      <c r="J1556" s="41"/>
      <c r="K1556" s="41"/>
      <c r="L1556" s="45"/>
      <c r="M1556" s="221"/>
      <c r="N1556" s="222"/>
      <c r="O1556" s="85"/>
      <c r="P1556" s="85"/>
      <c r="Q1556" s="85"/>
      <c r="R1556" s="85"/>
      <c r="S1556" s="85"/>
      <c r="T1556" s="86"/>
      <c r="U1556" s="39"/>
      <c r="V1556" s="39"/>
      <c r="W1556" s="39"/>
      <c r="X1556" s="39"/>
      <c r="Y1556" s="39"/>
      <c r="Z1556" s="39"/>
      <c r="AA1556" s="39"/>
      <c r="AB1556" s="39"/>
      <c r="AC1556" s="39"/>
      <c r="AD1556" s="39"/>
      <c r="AE1556" s="39"/>
      <c r="AT1556" s="18" t="s">
        <v>155</v>
      </c>
      <c r="AU1556" s="18" t="s">
        <v>86</v>
      </c>
    </row>
    <row r="1557" spans="1:51" s="13" customFormat="1" ht="12">
      <c r="A1557" s="13"/>
      <c r="B1557" s="227"/>
      <c r="C1557" s="228"/>
      <c r="D1557" s="218" t="s">
        <v>182</v>
      </c>
      <c r="E1557" s="229" t="s">
        <v>37</v>
      </c>
      <c r="F1557" s="230" t="s">
        <v>2858</v>
      </c>
      <c r="G1557" s="228"/>
      <c r="H1557" s="231">
        <v>14.666</v>
      </c>
      <c r="I1557" s="232"/>
      <c r="J1557" s="228"/>
      <c r="K1557" s="228"/>
      <c r="L1557" s="233"/>
      <c r="M1557" s="234"/>
      <c r="N1557" s="235"/>
      <c r="O1557" s="235"/>
      <c r="P1557" s="235"/>
      <c r="Q1557" s="235"/>
      <c r="R1557" s="235"/>
      <c r="S1557" s="235"/>
      <c r="T1557" s="236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T1557" s="237" t="s">
        <v>182</v>
      </c>
      <c r="AU1557" s="237" t="s">
        <v>86</v>
      </c>
      <c r="AV1557" s="13" t="s">
        <v>86</v>
      </c>
      <c r="AW1557" s="13" t="s">
        <v>38</v>
      </c>
      <c r="AX1557" s="13" t="s">
        <v>77</v>
      </c>
      <c r="AY1557" s="237" t="s">
        <v>149</v>
      </c>
    </row>
    <row r="1558" spans="1:51" s="13" customFormat="1" ht="12">
      <c r="A1558" s="13"/>
      <c r="B1558" s="227"/>
      <c r="C1558" s="228"/>
      <c r="D1558" s="218" t="s">
        <v>182</v>
      </c>
      <c r="E1558" s="229" t="s">
        <v>37</v>
      </c>
      <c r="F1558" s="230" t="s">
        <v>2859</v>
      </c>
      <c r="G1558" s="228"/>
      <c r="H1558" s="231">
        <v>2.886</v>
      </c>
      <c r="I1558" s="232"/>
      <c r="J1558" s="228"/>
      <c r="K1558" s="228"/>
      <c r="L1558" s="233"/>
      <c r="M1558" s="234"/>
      <c r="N1558" s="235"/>
      <c r="O1558" s="235"/>
      <c r="P1558" s="235"/>
      <c r="Q1558" s="235"/>
      <c r="R1558" s="235"/>
      <c r="S1558" s="235"/>
      <c r="T1558" s="236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T1558" s="237" t="s">
        <v>182</v>
      </c>
      <c r="AU1558" s="237" t="s">
        <v>86</v>
      </c>
      <c r="AV1558" s="13" t="s">
        <v>86</v>
      </c>
      <c r="AW1558" s="13" t="s">
        <v>38</v>
      </c>
      <c r="AX1558" s="13" t="s">
        <v>77</v>
      </c>
      <c r="AY1558" s="237" t="s">
        <v>149</v>
      </c>
    </row>
    <row r="1559" spans="1:51" s="14" customFormat="1" ht="12">
      <c r="A1559" s="14"/>
      <c r="B1559" s="238"/>
      <c r="C1559" s="239"/>
      <c r="D1559" s="218" t="s">
        <v>182</v>
      </c>
      <c r="E1559" s="240" t="s">
        <v>37</v>
      </c>
      <c r="F1559" s="241" t="s">
        <v>187</v>
      </c>
      <c r="G1559" s="239"/>
      <c r="H1559" s="242">
        <v>17.552</v>
      </c>
      <c r="I1559" s="243"/>
      <c r="J1559" s="239"/>
      <c r="K1559" s="239"/>
      <c r="L1559" s="244"/>
      <c r="M1559" s="245"/>
      <c r="N1559" s="246"/>
      <c r="O1559" s="246"/>
      <c r="P1559" s="246"/>
      <c r="Q1559" s="246"/>
      <c r="R1559" s="246"/>
      <c r="S1559" s="246"/>
      <c r="T1559" s="247"/>
      <c r="U1559" s="14"/>
      <c r="V1559" s="14"/>
      <c r="W1559" s="14"/>
      <c r="X1559" s="14"/>
      <c r="Y1559" s="14"/>
      <c r="Z1559" s="14"/>
      <c r="AA1559" s="14"/>
      <c r="AB1559" s="14"/>
      <c r="AC1559" s="14"/>
      <c r="AD1559" s="14"/>
      <c r="AE1559" s="14"/>
      <c r="AT1559" s="248" t="s">
        <v>182</v>
      </c>
      <c r="AU1559" s="248" t="s">
        <v>86</v>
      </c>
      <c r="AV1559" s="14" t="s">
        <v>148</v>
      </c>
      <c r="AW1559" s="14" t="s">
        <v>38</v>
      </c>
      <c r="AX1559" s="14" t="s">
        <v>21</v>
      </c>
      <c r="AY1559" s="248" t="s">
        <v>149</v>
      </c>
    </row>
    <row r="1560" spans="1:65" s="2" customFormat="1" ht="16.5" customHeight="1">
      <c r="A1560" s="39"/>
      <c r="B1560" s="40"/>
      <c r="C1560" s="205" t="s">
        <v>1822</v>
      </c>
      <c r="D1560" s="205" t="s">
        <v>151</v>
      </c>
      <c r="E1560" s="206" t="s">
        <v>2870</v>
      </c>
      <c r="F1560" s="207" t="s">
        <v>2871</v>
      </c>
      <c r="G1560" s="208" t="s">
        <v>154</v>
      </c>
      <c r="H1560" s="209">
        <v>1</v>
      </c>
      <c r="I1560" s="210"/>
      <c r="J1560" s="211">
        <f>ROUND(I1560*H1560,2)</f>
        <v>0</v>
      </c>
      <c r="K1560" s="207" t="s">
        <v>37</v>
      </c>
      <c r="L1560" s="45"/>
      <c r="M1560" s="212" t="s">
        <v>37</v>
      </c>
      <c r="N1560" s="213" t="s">
        <v>50</v>
      </c>
      <c r="O1560" s="85"/>
      <c r="P1560" s="214">
        <f>O1560*H1560</f>
        <v>0</v>
      </c>
      <c r="Q1560" s="214">
        <v>0</v>
      </c>
      <c r="R1560" s="214">
        <f>Q1560*H1560</f>
        <v>0</v>
      </c>
      <c r="S1560" s="214">
        <v>0</v>
      </c>
      <c r="T1560" s="215">
        <f>S1560*H1560</f>
        <v>0</v>
      </c>
      <c r="U1560" s="39"/>
      <c r="V1560" s="39"/>
      <c r="W1560" s="39"/>
      <c r="X1560" s="39"/>
      <c r="Y1560" s="39"/>
      <c r="Z1560" s="39"/>
      <c r="AA1560" s="39"/>
      <c r="AB1560" s="39"/>
      <c r="AC1560" s="39"/>
      <c r="AD1560" s="39"/>
      <c r="AE1560" s="39"/>
      <c r="AR1560" s="216" t="s">
        <v>239</v>
      </c>
      <c r="AT1560" s="216" t="s">
        <v>151</v>
      </c>
      <c r="AU1560" s="216" t="s">
        <v>86</v>
      </c>
      <c r="AY1560" s="18" t="s">
        <v>149</v>
      </c>
      <c r="BE1560" s="217">
        <f>IF(N1560="základní",J1560,0)</f>
        <v>0</v>
      </c>
      <c r="BF1560" s="217">
        <f>IF(N1560="snížená",J1560,0)</f>
        <v>0</v>
      </c>
      <c r="BG1560" s="217">
        <f>IF(N1560="zákl. přenesená",J1560,0)</f>
        <v>0</v>
      </c>
      <c r="BH1560" s="217">
        <f>IF(N1560="sníž. přenesená",J1560,0)</f>
        <v>0</v>
      </c>
      <c r="BI1560" s="217">
        <f>IF(N1560="nulová",J1560,0)</f>
        <v>0</v>
      </c>
      <c r="BJ1560" s="18" t="s">
        <v>148</v>
      </c>
      <c r="BK1560" s="217">
        <f>ROUND(I1560*H1560,2)</f>
        <v>0</v>
      </c>
      <c r="BL1560" s="18" t="s">
        <v>239</v>
      </c>
      <c r="BM1560" s="216" t="s">
        <v>2872</v>
      </c>
    </row>
    <row r="1561" spans="1:47" s="2" customFormat="1" ht="12">
      <c r="A1561" s="39"/>
      <c r="B1561" s="40"/>
      <c r="C1561" s="41"/>
      <c r="D1561" s="218" t="s">
        <v>155</v>
      </c>
      <c r="E1561" s="41"/>
      <c r="F1561" s="219" t="s">
        <v>2873</v>
      </c>
      <c r="G1561" s="41"/>
      <c r="H1561" s="41"/>
      <c r="I1561" s="220"/>
      <c r="J1561" s="41"/>
      <c r="K1561" s="41"/>
      <c r="L1561" s="45"/>
      <c r="M1561" s="221"/>
      <c r="N1561" s="222"/>
      <c r="O1561" s="85"/>
      <c r="P1561" s="85"/>
      <c r="Q1561" s="85"/>
      <c r="R1561" s="85"/>
      <c r="S1561" s="85"/>
      <c r="T1561" s="86"/>
      <c r="U1561" s="39"/>
      <c r="V1561" s="39"/>
      <c r="W1561" s="39"/>
      <c r="X1561" s="39"/>
      <c r="Y1561" s="39"/>
      <c r="Z1561" s="39"/>
      <c r="AA1561" s="39"/>
      <c r="AB1561" s="39"/>
      <c r="AC1561" s="39"/>
      <c r="AD1561" s="39"/>
      <c r="AE1561" s="39"/>
      <c r="AT1561" s="18" t="s">
        <v>155</v>
      </c>
      <c r="AU1561" s="18" t="s">
        <v>86</v>
      </c>
    </row>
    <row r="1562" spans="1:65" s="2" customFormat="1" ht="16.5" customHeight="1">
      <c r="A1562" s="39"/>
      <c r="B1562" s="40"/>
      <c r="C1562" s="205" t="s">
        <v>2874</v>
      </c>
      <c r="D1562" s="205" t="s">
        <v>151</v>
      </c>
      <c r="E1562" s="206" t="s">
        <v>2875</v>
      </c>
      <c r="F1562" s="207" t="s">
        <v>2876</v>
      </c>
      <c r="G1562" s="208" t="s">
        <v>174</v>
      </c>
      <c r="H1562" s="209">
        <v>5</v>
      </c>
      <c r="I1562" s="210"/>
      <c r="J1562" s="211">
        <f>ROUND(I1562*H1562,2)</f>
        <v>0</v>
      </c>
      <c r="K1562" s="207" t="s">
        <v>37</v>
      </c>
      <c r="L1562" s="45"/>
      <c r="M1562" s="212" t="s">
        <v>37</v>
      </c>
      <c r="N1562" s="213" t="s">
        <v>50</v>
      </c>
      <c r="O1562" s="85"/>
      <c r="P1562" s="214">
        <f>O1562*H1562</f>
        <v>0</v>
      </c>
      <c r="Q1562" s="214">
        <v>0</v>
      </c>
      <c r="R1562" s="214">
        <f>Q1562*H1562</f>
        <v>0</v>
      </c>
      <c r="S1562" s="214">
        <v>0</v>
      </c>
      <c r="T1562" s="215">
        <f>S1562*H1562</f>
        <v>0</v>
      </c>
      <c r="U1562" s="39"/>
      <c r="V1562" s="39"/>
      <c r="W1562" s="39"/>
      <c r="X1562" s="39"/>
      <c r="Y1562" s="39"/>
      <c r="Z1562" s="39"/>
      <c r="AA1562" s="39"/>
      <c r="AB1562" s="39"/>
      <c r="AC1562" s="39"/>
      <c r="AD1562" s="39"/>
      <c r="AE1562" s="39"/>
      <c r="AR1562" s="216" t="s">
        <v>239</v>
      </c>
      <c r="AT1562" s="216" t="s">
        <v>151</v>
      </c>
      <c r="AU1562" s="216" t="s">
        <v>86</v>
      </c>
      <c r="AY1562" s="18" t="s">
        <v>149</v>
      </c>
      <c r="BE1562" s="217">
        <f>IF(N1562="základní",J1562,0)</f>
        <v>0</v>
      </c>
      <c r="BF1562" s="217">
        <f>IF(N1562="snížená",J1562,0)</f>
        <v>0</v>
      </c>
      <c r="BG1562" s="217">
        <f>IF(N1562="zákl. přenesená",J1562,0)</f>
        <v>0</v>
      </c>
      <c r="BH1562" s="217">
        <f>IF(N1562="sníž. přenesená",J1562,0)</f>
        <v>0</v>
      </c>
      <c r="BI1562" s="217">
        <f>IF(N1562="nulová",J1562,0)</f>
        <v>0</v>
      </c>
      <c r="BJ1562" s="18" t="s">
        <v>148</v>
      </c>
      <c r="BK1562" s="217">
        <f>ROUND(I1562*H1562,2)</f>
        <v>0</v>
      </c>
      <c r="BL1562" s="18" t="s">
        <v>239</v>
      </c>
      <c r="BM1562" s="216" t="s">
        <v>2877</v>
      </c>
    </row>
    <row r="1563" spans="1:47" s="2" customFormat="1" ht="12">
      <c r="A1563" s="39"/>
      <c r="B1563" s="40"/>
      <c r="C1563" s="41"/>
      <c r="D1563" s="218" t="s">
        <v>155</v>
      </c>
      <c r="E1563" s="41"/>
      <c r="F1563" s="219" t="s">
        <v>2876</v>
      </c>
      <c r="G1563" s="41"/>
      <c r="H1563" s="41"/>
      <c r="I1563" s="220"/>
      <c r="J1563" s="41"/>
      <c r="K1563" s="41"/>
      <c r="L1563" s="45"/>
      <c r="M1563" s="221"/>
      <c r="N1563" s="222"/>
      <c r="O1563" s="85"/>
      <c r="P1563" s="85"/>
      <c r="Q1563" s="85"/>
      <c r="R1563" s="85"/>
      <c r="S1563" s="85"/>
      <c r="T1563" s="86"/>
      <c r="U1563" s="39"/>
      <c r="V1563" s="39"/>
      <c r="W1563" s="39"/>
      <c r="X1563" s="39"/>
      <c r="Y1563" s="39"/>
      <c r="Z1563" s="39"/>
      <c r="AA1563" s="39"/>
      <c r="AB1563" s="39"/>
      <c r="AC1563" s="39"/>
      <c r="AD1563" s="39"/>
      <c r="AE1563" s="39"/>
      <c r="AT1563" s="18" t="s">
        <v>155</v>
      </c>
      <c r="AU1563" s="18" t="s">
        <v>86</v>
      </c>
    </row>
    <row r="1564" spans="1:51" s="13" customFormat="1" ht="12">
      <c r="A1564" s="13"/>
      <c r="B1564" s="227"/>
      <c r="C1564" s="228"/>
      <c r="D1564" s="218" t="s">
        <v>182</v>
      </c>
      <c r="E1564" s="229" t="s">
        <v>37</v>
      </c>
      <c r="F1564" s="230" t="s">
        <v>1047</v>
      </c>
      <c r="G1564" s="228"/>
      <c r="H1564" s="231">
        <v>5</v>
      </c>
      <c r="I1564" s="232"/>
      <c r="J1564" s="228"/>
      <c r="K1564" s="228"/>
      <c r="L1564" s="233"/>
      <c r="M1564" s="234"/>
      <c r="N1564" s="235"/>
      <c r="O1564" s="235"/>
      <c r="P1564" s="235"/>
      <c r="Q1564" s="235"/>
      <c r="R1564" s="235"/>
      <c r="S1564" s="235"/>
      <c r="T1564" s="236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T1564" s="237" t="s">
        <v>182</v>
      </c>
      <c r="AU1564" s="237" t="s">
        <v>86</v>
      </c>
      <c r="AV1564" s="13" t="s">
        <v>86</v>
      </c>
      <c r="AW1564" s="13" t="s">
        <v>38</v>
      </c>
      <c r="AX1564" s="13" t="s">
        <v>77</v>
      </c>
      <c r="AY1564" s="237" t="s">
        <v>149</v>
      </c>
    </row>
    <row r="1565" spans="1:51" s="14" customFormat="1" ht="12">
      <c r="A1565" s="14"/>
      <c r="B1565" s="238"/>
      <c r="C1565" s="239"/>
      <c r="D1565" s="218" t="s">
        <v>182</v>
      </c>
      <c r="E1565" s="240" t="s">
        <v>37</v>
      </c>
      <c r="F1565" s="241" t="s">
        <v>187</v>
      </c>
      <c r="G1565" s="239"/>
      <c r="H1565" s="242">
        <v>5</v>
      </c>
      <c r="I1565" s="243"/>
      <c r="J1565" s="239"/>
      <c r="K1565" s="239"/>
      <c r="L1565" s="244"/>
      <c r="M1565" s="245"/>
      <c r="N1565" s="246"/>
      <c r="O1565" s="246"/>
      <c r="P1565" s="246"/>
      <c r="Q1565" s="246"/>
      <c r="R1565" s="246"/>
      <c r="S1565" s="246"/>
      <c r="T1565" s="247"/>
      <c r="U1565" s="14"/>
      <c r="V1565" s="14"/>
      <c r="W1565" s="14"/>
      <c r="X1565" s="14"/>
      <c r="Y1565" s="14"/>
      <c r="Z1565" s="14"/>
      <c r="AA1565" s="14"/>
      <c r="AB1565" s="14"/>
      <c r="AC1565" s="14"/>
      <c r="AD1565" s="14"/>
      <c r="AE1565" s="14"/>
      <c r="AT1565" s="248" t="s">
        <v>182</v>
      </c>
      <c r="AU1565" s="248" t="s">
        <v>86</v>
      </c>
      <c r="AV1565" s="14" t="s">
        <v>148</v>
      </c>
      <c r="AW1565" s="14" t="s">
        <v>38</v>
      </c>
      <c r="AX1565" s="14" t="s">
        <v>21</v>
      </c>
      <c r="AY1565" s="248" t="s">
        <v>149</v>
      </c>
    </row>
    <row r="1566" spans="1:65" s="2" customFormat="1" ht="16.5" customHeight="1">
      <c r="A1566" s="39"/>
      <c r="B1566" s="40"/>
      <c r="C1566" s="205" t="s">
        <v>1825</v>
      </c>
      <c r="D1566" s="205" t="s">
        <v>151</v>
      </c>
      <c r="E1566" s="206" t="s">
        <v>2878</v>
      </c>
      <c r="F1566" s="207" t="s">
        <v>2879</v>
      </c>
      <c r="G1566" s="208" t="s">
        <v>174</v>
      </c>
      <c r="H1566" s="209">
        <v>112.08</v>
      </c>
      <c r="I1566" s="210"/>
      <c r="J1566" s="211">
        <f>ROUND(I1566*H1566,2)</f>
        <v>0</v>
      </c>
      <c r="K1566" s="207" t="s">
        <v>37</v>
      </c>
      <c r="L1566" s="45"/>
      <c r="M1566" s="212" t="s">
        <v>37</v>
      </c>
      <c r="N1566" s="213" t="s">
        <v>50</v>
      </c>
      <c r="O1566" s="85"/>
      <c r="P1566" s="214">
        <f>O1566*H1566</f>
        <v>0</v>
      </c>
      <c r="Q1566" s="214">
        <v>0</v>
      </c>
      <c r="R1566" s="214">
        <f>Q1566*H1566</f>
        <v>0</v>
      </c>
      <c r="S1566" s="214">
        <v>0</v>
      </c>
      <c r="T1566" s="215">
        <f>S1566*H1566</f>
        <v>0</v>
      </c>
      <c r="U1566" s="39"/>
      <c r="V1566" s="39"/>
      <c r="W1566" s="39"/>
      <c r="X1566" s="39"/>
      <c r="Y1566" s="39"/>
      <c r="Z1566" s="39"/>
      <c r="AA1566" s="39"/>
      <c r="AB1566" s="39"/>
      <c r="AC1566" s="39"/>
      <c r="AD1566" s="39"/>
      <c r="AE1566" s="39"/>
      <c r="AR1566" s="216" t="s">
        <v>239</v>
      </c>
      <c r="AT1566" s="216" t="s">
        <v>151</v>
      </c>
      <c r="AU1566" s="216" t="s">
        <v>86</v>
      </c>
      <c r="AY1566" s="18" t="s">
        <v>149</v>
      </c>
      <c r="BE1566" s="217">
        <f>IF(N1566="základní",J1566,0)</f>
        <v>0</v>
      </c>
      <c r="BF1566" s="217">
        <f>IF(N1566="snížená",J1566,0)</f>
        <v>0</v>
      </c>
      <c r="BG1566" s="217">
        <f>IF(N1566="zákl. přenesená",J1566,0)</f>
        <v>0</v>
      </c>
      <c r="BH1566" s="217">
        <f>IF(N1566="sníž. přenesená",J1566,0)</f>
        <v>0</v>
      </c>
      <c r="BI1566" s="217">
        <f>IF(N1566="nulová",J1566,0)</f>
        <v>0</v>
      </c>
      <c r="BJ1566" s="18" t="s">
        <v>148</v>
      </c>
      <c r="BK1566" s="217">
        <f>ROUND(I1566*H1566,2)</f>
        <v>0</v>
      </c>
      <c r="BL1566" s="18" t="s">
        <v>239</v>
      </c>
      <c r="BM1566" s="216" t="s">
        <v>2880</v>
      </c>
    </row>
    <row r="1567" spans="1:47" s="2" customFormat="1" ht="12">
      <c r="A1567" s="39"/>
      <c r="B1567" s="40"/>
      <c r="C1567" s="41"/>
      <c r="D1567" s="218" t="s">
        <v>155</v>
      </c>
      <c r="E1567" s="41"/>
      <c r="F1567" s="219" t="s">
        <v>2879</v>
      </c>
      <c r="G1567" s="41"/>
      <c r="H1567" s="41"/>
      <c r="I1567" s="220"/>
      <c r="J1567" s="41"/>
      <c r="K1567" s="41"/>
      <c r="L1567" s="45"/>
      <c r="M1567" s="221"/>
      <c r="N1567" s="222"/>
      <c r="O1567" s="85"/>
      <c r="P1567" s="85"/>
      <c r="Q1567" s="85"/>
      <c r="R1567" s="85"/>
      <c r="S1567" s="85"/>
      <c r="T1567" s="86"/>
      <c r="U1567" s="39"/>
      <c r="V1567" s="39"/>
      <c r="W1567" s="39"/>
      <c r="X1567" s="39"/>
      <c r="Y1567" s="39"/>
      <c r="Z1567" s="39"/>
      <c r="AA1567" s="39"/>
      <c r="AB1567" s="39"/>
      <c r="AC1567" s="39"/>
      <c r="AD1567" s="39"/>
      <c r="AE1567" s="39"/>
      <c r="AT1567" s="18" t="s">
        <v>155</v>
      </c>
      <c r="AU1567" s="18" t="s">
        <v>86</v>
      </c>
    </row>
    <row r="1568" spans="1:51" s="13" customFormat="1" ht="12">
      <c r="A1568" s="13"/>
      <c r="B1568" s="227"/>
      <c r="C1568" s="228"/>
      <c r="D1568" s="218" t="s">
        <v>182</v>
      </c>
      <c r="E1568" s="229" t="s">
        <v>37</v>
      </c>
      <c r="F1568" s="230" t="s">
        <v>2881</v>
      </c>
      <c r="G1568" s="228"/>
      <c r="H1568" s="231">
        <v>112.08</v>
      </c>
      <c r="I1568" s="232"/>
      <c r="J1568" s="228"/>
      <c r="K1568" s="228"/>
      <c r="L1568" s="233"/>
      <c r="M1568" s="234"/>
      <c r="N1568" s="235"/>
      <c r="O1568" s="235"/>
      <c r="P1568" s="235"/>
      <c r="Q1568" s="235"/>
      <c r="R1568" s="235"/>
      <c r="S1568" s="235"/>
      <c r="T1568" s="236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T1568" s="237" t="s">
        <v>182</v>
      </c>
      <c r="AU1568" s="237" t="s">
        <v>86</v>
      </c>
      <c r="AV1568" s="13" t="s">
        <v>86</v>
      </c>
      <c r="AW1568" s="13" t="s">
        <v>38</v>
      </c>
      <c r="AX1568" s="13" t="s">
        <v>77</v>
      </c>
      <c r="AY1568" s="237" t="s">
        <v>149</v>
      </c>
    </row>
    <row r="1569" spans="1:51" s="14" customFormat="1" ht="12">
      <c r="A1569" s="14"/>
      <c r="B1569" s="238"/>
      <c r="C1569" s="239"/>
      <c r="D1569" s="218" t="s">
        <v>182</v>
      </c>
      <c r="E1569" s="240" t="s">
        <v>37</v>
      </c>
      <c r="F1569" s="241" t="s">
        <v>187</v>
      </c>
      <c r="G1569" s="239"/>
      <c r="H1569" s="242">
        <v>112.08</v>
      </c>
      <c r="I1569" s="243"/>
      <c r="J1569" s="239"/>
      <c r="K1569" s="239"/>
      <c r="L1569" s="244"/>
      <c r="M1569" s="245"/>
      <c r="N1569" s="246"/>
      <c r="O1569" s="246"/>
      <c r="P1569" s="246"/>
      <c r="Q1569" s="246"/>
      <c r="R1569" s="246"/>
      <c r="S1569" s="246"/>
      <c r="T1569" s="247"/>
      <c r="U1569" s="14"/>
      <c r="V1569" s="14"/>
      <c r="W1569" s="14"/>
      <c r="X1569" s="14"/>
      <c r="Y1569" s="14"/>
      <c r="Z1569" s="14"/>
      <c r="AA1569" s="14"/>
      <c r="AB1569" s="14"/>
      <c r="AC1569" s="14"/>
      <c r="AD1569" s="14"/>
      <c r="AE1569" s="14"/>
      <c r="AT1569" s="248" t="s">
        <v>182</v>
      </c>
      <c r="AU1569" s="248" t="s">
        <v>86</v>
      </c>
      <c r="AV1569" s="14" t="s">
        <v>148</v>
      </c>
      <c r="AW1569" s="14" t="s">
        <v>38</v>
      </c>
      <c r="AX1569" s="14" t="s">
        <v>21</v>
      </c>
      <c r="AY1569" s="248" t="s">
        <v>149</v>
      </c>
    </row>
    <row r="1570" spans="1:65" s="2" customFormat="1" ht="12">
      <c r="A1570" s="39"/>
      <c r="B1570" s="40"/>
      <c r="C1570" s="249" t="s">
        <v>2882</v>
      </c>
      <c r="D1570" s="249" t="s">
        <v>252</v>
      </c>
      <c r="E1570" s="250" t="s">
        <v>2883</v>
      </c>
      <c r="F1570" s="251" t="s">
        <v>2884</v>
      </c>
      <c r="G1570" s="252" t="s">
        <v>174</v>
      </c>
      <c r="H1570" s="253">
        <v>128.892</v>
      </c>
      <c r="I1570" s="254"/>
      <c r="J1570" s="255">
        <f>ROUND(I1570*H1570,2)</f>
        <v>0</v>
      </c>
      <c r="K1570" s="251" t="s">
        <v>37</v>
      </c>
      <c r="L1570" s="256"/>
      <c r="M1570" s="257" t="s">
        <v>37</v>
      </c>
      <c r="N1570" s="258" t="s">
        <v>50</v>
      </c>
      <c r="O1570" s="85"/>
      <c r="P1570" s="214">
        <f>O1570*H1570</f>
        <v>0</v>
      </c>
      <c r="Q1570" s="214">
        <v>0</v>
      </c>
      <c r="R1570" s="214">
        <f>Q1570*H1570</f>
        <v>0</v>
      </c>
      <c r="S1570" s="214">
        <v>0</v>
      </c>
      <c r="T1570" s="215">
        <f>S1570*H1570</f>
        <v>0</v>
      </c>
      <c r="U1570" s="39"/>
      <c r="V1570" s="39"/>
      <c r="W1570" s="39"/>
      <c r="X1570" s="39"/>
      <c r="Y1570" s="39"/>
      <c r="Z1570" s="39"/>
      <c r="AA1570" s="39"/>
      <c r="AB1570" s="39"/>
      <c r="AC1570" s="39"/>
      <c r="AD1570" s="39"/>
      <c r="AE1570" s="39"/>
      <c r="AR1570" s="216" t="s">
        <v>313</v>
      </c>
      <c r="AT1570" s="216" t="s">
        <v>252</v>
      </c>
      <c r="AU1570" s="216" t="s">
        <v>86</v>
      </c>
      <c r="AY1570" s="18" t="s">
        <v>149</v>
      </c>
      <c r="BE1570" s="217">
        <f>IF(N1570="základní",J1570,0)</f>
        <v>0</v>
      </c>
      <c r="BF1570" s="217">
        <f>IF(N1570="snížená",J1570,0)</f>
        <v>0</v>
      </c>
      <c r="BG1570" s="217">
        <f>IF(N1570="zákl. přenesená",J1570,0)</f>
        <v>0</v>
      </c>
      <c r="BH1570" s="217">
        <f>IF(N1570="sníž. přenesená",J1570,0)</f>
        <v>0</v>
      </c>
      <c r="BI1570" s="217">
        <f>IF(N1570="nulová",J1570,0)</f>
        <v>0</v>
      </c>
      <c r="BJ1570" s="18" t="s">
        <v>148</v>
      </c>
      <c r="BK1570" s="217">
        <f>ROUND(I1570*H1570,2)</f>
        <v>0</v>
      </c>
      <c r="BL1570" s="18" t="s">
        <v>239</v>
      </c>
      <c r="BM1570" s="216" t="s">
        <v>2885</v>
      </c>
    </row>
    <row r="1571" spans="1:47" s="2" customFormat="1" ht="12">
      <c r="A1571" s="39"/>
      <c r="B1571" s="40"/>
      <c r="C1571" s="41"/>
      <c r="D1571" s="218" t="s">
        <v>155</v>
      </c>
      <c r="E1571" s="41"/>
      <c r="F1571" s="219" t="s">
        <v>2884</v>
      </c>
      <c r="G1571" s="41"/>
      <c r="H1571" s="41"/>
      <c r="I1571" s="220"/>
      <c r="J1571" s="41"/>
      <c r="K1571" s="41"/>
      <c r="L1571" s="45"/>
      <c r="M1571" s="221"/>
      <c r="N1571" s="222"/>
      <c r="O1571" s="85"/>
      <c r="P1571" s="85"/>
      <c r="Q1571" s="85"/>
      <c r="R1571" s="85"/>
      <c r="S1571" s="85"/>
      <c r="T1571" s="86"/>
      <c r="U1571" s="39"/>
      <c r="V1571" s="39"/>
      <c r="W1571" s="39"/>
      <c r="X1571" s="39"/>
      <c r="Y1571" s="39"/>
      <c r="Z1571" s="39"/>
      <c r="AA1571" s="39"/>
      <c r="AB1571" s="39"/>
      <c r="AC1571" s="39"/>
      <c r="AD1571" s="39"/>
      <c r="AE1571" s="39"/>
      <c r="AT1571" s="18" t="s">
        <v>155</v>
      </c>
      <c r="AU1571" s="18" t="s">
        <v>86</v>
      </c>
    </row>
    <row r="1572" spans="1:51" s="13" customFormat="1" ht="12">
      <c r="A1572" s="13"/>
      <c r="B1572" s="227"/>
      <c r="C1572" s="228"/>
      <c r="D1572" s="218" t="s">
        <v>182</v>
      </c>
      <c r="E1572" s="229" t="s">
        <v>37</v>
      </c>
      <c r="F1572" s="230" t="s">
        <v>2886</v>
      </c>
      <c r="G1572" s="228"/>
      <c r="H1572" s="231">
        <v>128.892</v>
      </c>
      <c r="I1572" s="232"/>
      <c r="J1572" s="228"/>
      <c r="K1572" s="228"/>
      <c r="L1572" s="233"/>
      <c r="M1572" s="234"/>
      <c r="N1572" s="235"/>
      <c r="O1572" s="235"/>
      <c r="P1572" s="235"/>
      <c r="Q1572" s="235"/>
      <c r="R1572" s="235"/>
      <c r="S1572" s="235"/>
      <c r="T1572" s="236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T1572" s="237" t="s">
        <v>182</v>
      </c>
      <c r="AU1572" s="237" t="s">
        <v>86</v>
      </c>
      <c r="AV1572" s="13" t="s">
        <v>86</v>
      </c>
      <c r="AW1572" s="13" t="s">
        <v>38</v>
      </c>
      <c r="AX1572" s="13" t="s">
        <v>77</v>
      </c>
      <c r="AY1572" s="237" t="s">
        <v>149</v>
      </c>
    </row>
    <row r="1573" spans="1:51" s="14" customFormat="1" ht="12">
      <c r="A1573" s="14"/>
      <c r="B1573" s="238"/>
      <c r="C1573" s="239"/>
      <c r="D1573" s="218" t="s">
        <v>182</v>
      </c>
      <c r="E1573" s="240" t="s">
        <v>37</v>
      </c>
      <c r="F1573" s="241" t="s">
        <v>187</v>
      </c>
      <c r="G1573" s="239"/>
      <c r="H1573" s="242">
        <v>128.892</v>
      </c>
      <c r="I1573" s="243"/>
      <c r="J1573" s="239"/>
      <c r="K1573" s="239"/>
      <c r="L1573" s="244"/>
      <c r="M1573" s="245"/>
      <c r="N1573" s="246"/>
      <c r="O1573" s="246"/>
      <c r="P1573" s="246"/>
      <c r="Q1573" s="246"/>
      <c r="R1573" s="246"/>
      <c r="S1573" s="246"/>
      <c r="T1573" s="247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T1573" s="248" t="s">
        <v>182</v>
      </c>
      <c r="AU1573" s="248" t="s">
        <v>86</v>
      </c>
      <c r="AV1573" s="14" t="s">
        <v>148</v>
      </c>
      <c r="AW1573" s="14" t="s">
        <v>38</v>
      </c>
      <c r="AX1573" s="14" t="s">
        <v>21</v>
      </c>
      <c r="AY1573" s="248" t="s">
        <v>149</v>
      </c>
    </row>
    <row r="1574" spans="1:65" s="2" customFormat="1" ht="16.5" customHeight="1">
      <c r="A1574" s="39"/>
      <c r="B1574" s="40"/>
      <c r="C1574" s="205" t="s">
        <v>1829</v>
      </c>
      <c r="D1574" s="205" t="s">
        <v>151</v>
      </c>
      <c r="E1574" s="206" t="s">
        <v>2887</v>
      </c>
      <c r="F1574" s="207" t="s">
        <v>2888</v>
      </c>
      <c r="G1574" s="208" t="s">
        <v>539</v>
      </c>
      <c r="H1574" s="209">
        <v>2.354</v>
      </c>
      <c r="I1574" s="210"/>
      <c r="J1574" s="211">
        <f>ROUND(I1574*H1574,2)</f>
        <v>0</v>
      </c>
      <c r="K1574" s="207" t="s">
        <v>37</v>
      </c>
      <c r="L1574" s="45"/>
      <c r="M1574" s="212" t="s">
        <v>37</v>
      </c>
      <c r="N1574" s="213" t="s">
        <v>50</v>
      </c>
      <c r="O1574" s="85"/>
      <c r="P1574" s="214">
        <f>O1574*H1574</f>
        <v>0</v>
      </c>
      <c r="Q1574" s="214">
        <v>0</v>
      </c>
      <c r="R1574" s="214">
        <f>Q1574*H1574</f>
        <v>0</v>
      </c>
      <c r="S1574" s="214">
        <v>0</v>
      </c>
      <c r="T1574" s="215">
        <f>S1574*H1574</f>
        <v>0</v>
      </c>
      <c r="U1574" s="39"/>
      <c r="V1574" s="39"/>
      <c r="W1574" s="39"/>
      <c r="X1574" s="39"/>
      <c r="Y1574" s="39"/>
      <c r="Z1574" s="39"/>
      <c r="AA1574" s="39"/>
      <c r="AB1574" s="39"/>
      <c r="AC1574" s="39"/>
      <c r="AD1574" s="39"/>
      <c r="AE1574" s="39"/>
      <c r="AR1574" s="216" t="s">
        <v>239</v>
      </c>
      <c r="AT1574" s="216" t="s">
        <v>151</v>
      </c>
      <c r="AU1574" s="216" t="s">
        <v>86</v>
      </c>
      <c r="AY1574" s="18" t="s">
        <v>149</v>
      </c>
      <c r="BE1574" s="217">
        <f>IF(N1574="základní",J1574,0)</f>
        <v>0</v>
      </c>
      <c r="BF1574" s="217">
        <f>IF(N1574="snížená",J1574,0)</f>
        <v>0</v>
      </c>
      <c r="BG1574" s="217">
        <f>IF(N1574="zákl. přenesená",J1574,0)</f>
        <v>0</v>
      </c>
      <c r="BH1574" s="217">
        <f>IF(N1574="sníž. přenesená",J1574,0)</f>
        <v>0</v>
      </c>
      <c r="BI1574" s="217">
        <f>IF(N1574="nulová",J1574,0)</f>
        <v>0</v>
      </c>
      <c r="BJ1574" s="18" t="s">
        <v>148</v>
      </c>
      <c r="BK1574" s="217">
        <f>ROUND(I1574*H1574,2)</f>
        <v>0</v>
      </c>
      <c r="BL1574" s="18" t="s">
        <v>239</v>
      </c>
      <c r="BM1574" s="216" t="s">
        <v>2889</v>
      </c>
    </row>
    <row r="1575" spans="1:47" s="2" customFormat="1" ht="12">
      <c r="A1575" s="39"/>
      <c r="B1575" s="40"/>
      <c r="C1575" s="41"/>
      <c r="D1575" s="218" t="s">
        <v>155</v>
      </c>
      <c r="E1575" s="41"/>
      <c r="F1575" s="219" t="s">
        <v>2888</v>
      </c>
      <c r="G1575" s="41"/>
      <c r="H1575" s="41"/>
      <c r="I1575" s="220"/>
      <c r="J1575" s="41"/>
      <c r="K1575" s="41"/>
      <c r="L1575" s="45"/>
      <c r="M1575" s="221"/>
      <c r="N1575" s="222"/>
      <c r="O1575" s="85"/>
      <c r="P1575" s="85"/>
      <c r="Q1575" s="85"/>
      <c r="R1575" s="85"/>
      <c r="S1575" s="85"/>
      <c r="T1575" s="86"/>
      <c r="U1575" s="39"/>
      <c r="V1575" s="39"/>
      <c r="W1575" s="39"/>
      <c r="X1575" s="39"/>
      <c r="Y1575" s="39"/>
      <c r="Z1575" s="39"/>
      <c r="AA1575" s="39"/>
      <c r="AB1575" s="39"/>
      <c r="AC1575" s="39"/>
      <c r="AD1575" s="39"/>
      <c r="AE1575" s="39"/>
      <c r="AT1575" s="18" t="s">
        <v>155</v>
      </c>
      <c r="AU1575" s="18" t="s">
        <v>86</v>
      </c>
    </row>
    <row r="1576" spans="1:65" s="2" customFormat="1" ht="16.5" customHeight="1">
      <c r="A1576" s="39"/>
      <c r="B1576" s="40"/>
      <c r="C1576" s="205" t="s">
        <v>2890</v>
      </c>
      <c r="D1576" s="205" t="s">
        <v>151</v>
      </c>
      <c r="E1576" s="206" t="s">
        <v>2891</v>
      </c>
      <c r="F1576" s="207" t="s">
        <v>2892</v>
      </c>
      <c r="G1576" s="208" t="s">
        <v>340</v>
      </c>
      <c r="H1576" s="209">
        <v>9.864</v>
      </c>
      <c r="I1576" s="210"/>
      <c r="J1576" s="211">
        <f>ROUND(I1576*H1576,2)</f>
        <v>0</v>
      </c>
      <c r="K1576" s="207" t="s">
        <v>37</v>
      </c>
      <c r="L1576" s="45"/>
      <c r="M1576" s="212" t="s">
        <v>37</v>
      </c>
      <c r="N1576" s="213" t="s">
        <v>50</v>
      </c>
      <c r="O1576" s="85"/>
      <c r="P1576" s="214">
        <f>O1576*H1576</f>
        <v>0</v>
      </c>
      <c r="Q1576" s="214">
        <v>0</v>
      </c>
      <c r="R1576" s="214">
        <f>Q1576*H1576</f>
        <v>0</v>
      </c>
      <c r="S1576" s="214">
        <v>0</v>
      </c>
      <c r="T1576" s="215">
        <f>S1576*H1576</f>
        <v>0</v>
      </c>
      <c r="U1576" s="39"/>
      <c r="V1576" s="39"/>
      <c r="W1576" s="39"/>
      <c r="X1576" s="39"/>
      <c r="Y1576" s="39"/>
      <c r="Z1576" s="39"/>
      <c r="AA1576" s="39"/>
      <c r="AB1576" s="39"/>
      <c r="AC1576" s="39"/>
      <c r="AD1576" s="39"/>
      <c r="AE1576" s="39"/>
      <c r="AR1576" s="216" t="s">
        <v>239</v>
      </c>
      <c r="AT1576" s="216" t="s">
        <v>151</v>
      </c>
      <c r="AU1576" s="216" t="s">
        <v>86</v>
      </c>
      <c r="AY1576" s="18" t="s">
        <v>149</v>
      </c>
      <c r="BE1576" s="217">
        <f>IF(N1576="základní",J1576,0)</f>
        <v>0</v>
      </c>
      <c r="BF1576" s="217">
        <f>IF(N1576="snížená",J1576,0)</f>
        <v>0</v>
      </c>
      <c r="BG1576" s="217">
        <f>IF(N1576="zákl. přenesená",J1576,0)</f>
        <v>0</v>
      </c>
      <c r="BH1576" s="217">
        <f>IF(N1576="sníž. přenesená",J1576,0)</f>
        <v>0</v>
      </c>
      <c r="BI1576" s="217">
        <f>IF(N1576="nulová",J1576,0)</f>
        <v>0</v>
      </c>
      <c r="BJ1576" s="18" t="s">
        <v>148</v>
      </c>
      <c r="BK1576" s="217">
        <f>ROUND(I1576*H1576,2)</f>
        <v>0</v>
      </c>
      <c r="BL1576" s="18" t="s">
        <v>239</v>
      </c>
      <c r="BM1576" s="216" t="s">
        <v>2893</v>
      </c>
    </row>
    <row r="1577" spans="1:47" s="2" customFormat="1" ht="12">
      <c r="A1577" s="39"/>
      <c r="B1577" s="40"/>
      <c r="C1577" s="41"/>
      <c r="D1577" s="218" t="s">
        <v>155</v>
      </c>
      <c r="E1577" s="41"/>
      <c r="F1577" s="219" t="s">
        <v>2892</v>
      </c>
      <c r="G1577" s="41"/>
      <c r="H1577" s="41"/>
      <c r="I1577" s="220"/>
      <c r="J1577" s="41"/>
      <c r="K1577" s="41"/>
      <c r="L1577" s="45"/>
      <c r="M1577" s="221"/>
      <c r="N1577" s="222"/>
      <c r="O1577" s="85"/>
      <c r="P1577" s="85"/>
      <c r="Q1577" s="85"/>
      <c r="R1577" s="85"/>
      <c r="S1577" s="85"/>
      <c r="T1577" s="86"/>
      <c r="U1577" s="39"/>
      <c r="V1577" s="39"/>
      <c r="W1577" s="39"/>
      <c r="X1577" s="39"/>
      <c r="Y1577" s="39"/>
      <c r="Z1577" s="39"/>
      <c r="AA1577" s="39"/>
      <c r="AB1577" s="39"/>
      <c r="AC1577" s="39"/>
      <c r="AD1577" s="39"/>
      <c r="AE1577" s="39"/>
      <c r="AT1577" s="18" t="s">
        <v>155</v>
      </c>
      <c r="AU1577" s="18" t="s">
        <v>86</v>
      </c>
    </row>
    <row r="1578" spans="1:63" s="12" customFormat="1" ht="22.8" customHeight="1">
      <c r="A1578" s="12"/>
      <c r="B1578" s="189"/>
      <c r="C1578" s="190"/>
      <c r="D1578" s="191" t="s">
        <v>76</v>
      </c>
      <c r="E1578" s="203" t="s">
        <v>2894</v>
      </c>
      <c r="F1578" s="203" t="s">
        <v>2895</v>
      </c>
      <c r="G1578" s="190"/>
      <c r="H1578" s="190"/>
      <c r="I1578" s="193"/>
      <c r="J1578" s="204">
        <f>BK1578</f>
        <v>0</v>
      </c>
      <c r="K1578" s="190"/>
      <c r="L1578" s="195"/>
      <c r="M1578" s="196"/>
      <c r="N1578" s="197"/>
      <c r="O1578" s="197"/>
      <c r="P1578" s="198">
        <f>SUM(P1579:P1629)</f>
        <v>0</v>
      </c>
      <c r="Q1578" s="197"/>
      <c r="R1578" s="198">
        <f>SUM(R1579:R1629)</f>
        <v>0</v>
      </c>
      <c r="S1578" s="197"/>
      <c r="T1578" s="199">
        <f>SUM(T1579:T1629)</f>
        <v>0</v>
      </c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R1578" s="200" t="s">
        <v>86</v>
      </c>
      <c r="AT1578" s="201" t="s">
        <v>76</v>
      </c>
      <c r="AU1578" s="201" t="s">
        <v>21</v>
      </c>
      <c r="AY1578" s="200" t="s">
        <v>149</v>
      </c>
      <c r="BK1578" s="202">
        <f>SUM(BK1579:BK1629)</f>
        <v>0</v>
      </c>
    </row>
    <row r="1579" spans="1:65" s="2" customFormat="1" ht="16.5" customHeight="1">
      <c r="A1579" s="39"/>
      <c r="B1579" s="40"/>
      <c r="C1579" s="205" t="s">
        <v>1832</v>
      </c>
      <c r="D1579" s="205" t="s">
        <v>151</v>
      </c>
      <c r="E1579" s="206" t="s">
        <v>2896</v>
      </c>
      <c r="F1579" s="207" t="s">
        <v>2897</v>
      </c>
      <c r="G1579" s="208" t="s">
        <v>174</v>
      </c>
      <c r="H1579" s="209">
        <v>399.2</v>
      </c>
      <c r="I1579" s="210"/>
      <c r="J1579" s="211">
        <f>ROUND(I1579*H1579,2)</f>
        <v>0</v>
      </c>
      <c r="K1579" s="207" t="s">
        <v>37</v>
      </c>
      <c r="L1579" s="45"/>
      <c r="M1579" s="212" t="s">
        <v>37</v>
      </c>
      <c r="N1579" s="213" t="s">
        <v>50</v>
      </c>
      <c r="O1579" s="85"/>
      <c r="P1579" s="214">
        <f>O1579*H1579</f>
        <v>0</v>
      </c>
      <c r="Q1579" s="214">
        <v>0</v>
      </c>
      <c r="R1579" s="214">
        <f>Q1579*H1579</f>
        <v>0</v>
      </c>
      <c r="S1579" s="214">
        <v>0</v>
      </c>
      <c r="T1579" s="215">
        <f>S1579*H1579</f>
        <v>0</v>
      </c>
      <c r="U1579" s="39"/>
      <c r="V1579" s="39"/>
      <c r="W1579" s="39"/>
      <c r="X1579" s="39"/>
      <c r="Y1579" s="39"/>
      <c r="Z1579" s="39"/>
      <c r="AA1579" s="39"/>
      <c r="AB1579" s="39"/>
      <c r="AC1579" s="39"/>
      <c r="AD1579" s="39"/>
      <c r="AE1579" s="39"/>
      <c r="AR1579" s="216" t="s">
        <v>239</v>
      </c>
      <c r="AT1579" s="216" t="s">
        <v>151</v>
      </c>
      <c r="AU1579" s="216" t="s">
        <v>86</v>
      </c>
      <c r="AY1579" s="18" t="s">
        <v>149</v>
      </c>
      <c r="BE1579" s="217">
        <f>IF(N1579="základní",J1579,0)</f>
        <v>0</v>
      </c>
      <c r="BF1579" s="217">
        <f>IF(N1579="snížená",J1579,0)</f>
        <v>0</v>
      </c>
      <c r="BG1579" s="217">
        <f>IF(N1579="zákl. přenesená",J1579,0)</f>
        <v>0</v>
      </c>
      <c r="BH1579" s="217">
        <f>IF(N1579="sníž. přenesená",J1579,0)</f>
        <v>0</v>
      </c>
      <c r="BI1579" s="217">
        <f>IF(N1579="nulová",J1579,0)</f>
        <v>0</v>
      </c>
      <c r="BJ1579" s="18" t="s">
        <v>148</v>
      </c>
      <c r="BK1579" s="217">
        <f>ROUND(I1579*H1579,2)</f>
        <v>0</v>
      </c>
      <c r="BL1579" s="18" t="s">
        <v>239</v>
      </c>
      <c r="BM1579" s="216" t="s">
        <v>2898</v>
      </c>
    </row>
    <row r="1580" spans="1:47" s="2" customFormat="1" ht="12">
      <c r="A1580" s="39"/>
      <c r="B1580" s="40"/>
      <c r="C1580" s="41"/>
      <c r="D1580" s="218" t="s">
        <v>155</v>
      </c>
      <c r="E1580" s="41"/>
      <c r="F1580" s="219" t="s">
        <v>2897</v>
      </c>
      <c r="G1580" s="41"/>
      <c r="H1580" s="41"/>
      <c r="I1580" s="220"/>
      <c r="J1580" s="41"/>
      <c r="K1580" s="41"/>
      <c r="L1580" s="45"/>
      <c r="M1580" s="221"/>
      <c r="N1580" s="222"/>
      <c r="O1580" s="85"/>
      <c r="P1580" s="85"/>
      <c r="Q1580" s="85"/>
      <c r="R1580" s="85"/>
      <c r="S1580" s="85"/>
      <c r="T1580" s="86"/>
      <c r="U1580" s="39"/>
      <c r="V1580" s="39"/>
      <c r="W1580" s="39"/>
      <c r="X1580" s="39"/>
      <c r="Y1580" s="39"/>
      <c r="Z1580" s="39"/>
      <c r="AA1580" s="39"/>
      <c r="AB1580" s="39"/>
      <c r="AC1580" s="39"/>
      <c r="AD1580" s="39"/>
      <c r="AE1580" s="39"/>
      <c r="AT1580" s="18" t="s">
        <v>155</v>
      </c>
      <c r="AU1580" s="18" t="s">
        <v>86</v>
      </c>
    </row>
    <row r="1581" spans="1:51" s="13" customFormat="1" ht="12">
      <c r="A1581" s="13"/>
      <c r="B1581" s="227"/>
      <c r="C1581" s="228"/>
      <c r="D1581" s="218" t="s">
        <v>182</v>
      </c>
      <c r="E1581" s="229" t="s">
        <v>37</v>
      </c>
      <c r="F1581" s="230" t="s">
        <v>1130</v>
      </c>
      <c r="G1581" s="228"/>
      <c r="H1581" s="231">
        <v>399.2</v>
      </c>
      <c r="I1581" s="232"/>
      <c r="J1581" s="228"/>
      <c r="K1581" s="228"/>
      <c r="L1581" s="233"/>
      <c r="M1581" s="234"/>
      <c r="N1581" s="235"/>
      <c r="O1581" s="235"/>
      <c r="P1581" s="235"/>
      <c r="Q1581" s="235"/>
      <c r="R1581" s="235"/>
      <c r="S1581" s="235"/>
      <c r="T1581" s="236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T1581" s="237" t="s">
        <v>182</v>
      </c>
      <c r="AU1581" s="237" t="s">
        <v>86</v>
      </c>
      <c r="AV1581" s="13" t="s">
        <v>86</v>
      </c>
      <c r="AW1581" s="13" t="s">
        <v>38</v>
      </c>
      <c r="AX1581" s="13" t="s">
        <v>77</v>
      </c>
      <c r="AY1581" s="237" t="s">
        <v>149</v>
      </c>
    </row>
    <row r="1582" spans="1:51" s="14" customFormat="1" ht="12">
      <c r="A1582" s="14"/>
      <c r="B1582" s="238"/>
      <c r="C1582" s="239"/>
      <c r="D1582" s="218" t="s">
        <v>182</v>
      </c>
      <c r="E1582" s="240" t="s">
        <v>37</v>
      </c>
      <c r="F1582" s="241" t="s">
        <v>187</v>
      </c>
      <c r="G1582" s="239"/>
      <c r="H1582" s="242">
        <v>399.2</v>
      </c>
      <c r="I1582" s="243"/>
      <c r="J1582" s="239"/>
      <c r="K1582" s="239"/>
      <c r="L1582" s="244"/>
      <c r="M1582" s="245"/>
      <c r="N1582" s="246"/>
      <c r="O1582" s="246"/>
      <c r="P1582" s="246"/>
      <c r="Q1582" s="246"/>
      <c r="R1582" s="246"/>
      <c r="S1582" s="246"/>
      <c r="T1582" s="247"/>
      <c r="U1582" s="14"/>
      <c r="V1582" s="14"/>
      <c r="W1582" s="14"/>
      <c r="X1582" s="14"/>
      <c r="Y1582" s="14"/>
      <c r="Z1582" s="14"/>
      <c r="AA1582" s="14"/>
      <c r="AB1582" s="14"/>
      <c r="AC1582" s="14"/>
      <c r="AD1582" s="14"/>
      <c r="AE1582" s="14"/>
      <c r="AT1582" s="248" t="s">
        <v>182</v>
      </c>
      <c r="AU1582" s="248" t="s">
        <v>86</v>
      </c>
      <c r="AV1582" s="14" t="s">
        <v>148</v>
      </c>
      <c r="AW1582" s="14" t="s">
        <v>38</v>
      </c>
      <c r="AX1582" s="14" t="s">
        <v>21</v>
      </c>
      <c r="AY1582" s="248" t="s">
        <v>149</v>
      </c>
    </row>
    <row r="1583" spans="1:65" s="2" customFormat="1" ht="16.5" customHeight="1">
      <c r="A1583" s="39"/>
      <c r="B1583" s="40"/>
      <c r="C1583" s="205" t="s">
        <v>2710</v>
      </c>
      <c r="D1583" s="205" t="s">
        <v>151</v>
      </c>
      <c r="E1583" s="206" t="s">
        <v>2899</v>
      </c>
      <c r="F1583" s="207" t="s">
        <v>2900</v>
      </c>
      <c r="G1583" s="208" t="s">
        <v>174</v>
      </c>
      <c r="H1583" s="209">
        <v>399.2</v>
      </c>
      <c r="I1583" s="210"/>
      <c r="J1583" s="211">
        <f>ROUND(I1583*H1583,2)</f>
        <v>0</v>
      </c>
      <c r="K1583" s="207" t="s">
        <v>37</v>
      </c>
      <c r="L1583" s="45"/>
      <c r="M1583" s="212" t="s">
        <v>37</v>
      </c>
      <c r="N1583" s="213" t="s">
        <v>50</v>
      </c>
      <c r="O1583" s="85"/>
      <c r="P1583" s="214">
        <f>O1583*H1583</f>
        <v>0</v>
      </c>
      <c r="Q1583" s="214">
        <v>0</v>
      </c>
      <c r="R1583" s="214">
        <f>Q1583*H1583</f>
        <v>0</v>
      </c>
      <c r="S1583" s="214">
        <v>0</v>
      </c>
      <c r="T1583" s="215">
        <f>S1583*H1583</f>
        <v>0</v>
      </c>
      <c r="U1583" s="39"/>
      <c r="V1583" s="39"/>
      <c r="W1583" s="39"/>
      <c r="X1583" s="39"/>
      <c r="Y1583" s="39"/>
      <c r="Z1583" s="39"/>
      <c r="AA1583" s="39"/>
      <c r="AB1583" s="39"/>
      <c r="AC1583" s="39"/>
      <c r="AD1583" s="39"/>
      <c r="AE1583" s="39"/>
      <c r="AR1583" s="216" t="s">
        <v>239</v>
      </c>
      <c r="AT1583" s="216" t="s">
        <v>151</v>
      </c>
      <c r="AU1583" s="216" t="s">
        <v>86</v>
      </c>
      <c r="AY1583" s="18" t="s">
        <v>149</v>
      </c>
      <c r="BE1583" s="217">
        <f>IF(N1583="základní",J1583,0)</f>
        <v>0</v>
      </c>
      <c r="BF1583" s="217">
        <f>IF(N1583="snížená",J1583,0)</f>
        <v>0</v>
      </c>
      <c r="BG1583" s="217">
        <f>IF(N1583="zákl. přenesená",J1583,0)</f>
        <v>0</v>
      </c>
      <c r="BH1583" s="217">
        <f>IF(N1583="sníž. přenesená",J1583,0)</f>
        <v>0</v>
      </c>
      <c r="BI1583" s="217">
        <f>IF(N1583="nulová",J1583,0)</f>
        <v>0</v>
      </c>
      <c r="BJ1583" s="18" t="s">
        <v>148</v>
      </c>
      <c r="BK1583" s="217">
        <f>ROUND(I1583*H1583,2)</f>
        <v>0</v>
      </c>
      <c r="BL1583" s="18" t="s">
        <v>239</v>
      </c>
      <c r="BM1583" s="216" t="s">
        <v>2901</v>
      </c>
    </row>
    <row r="1584" spans="1:47" s="2" customFormat="1" ht="12">
      <c r="A1584" s="39"/>
      <c r="B1584" s="40"/>
      <c r="C1584" s="41"/>
      <c r="D1584" s="218" t="s">
        <v>155</v>
      </c>
      <c r="E1584" s="41"/>
      <c r="F1584" s="219" t="s">
        <v>2900</v>
      </c>
      <c r="G1584" s="41"/>
      <c r="H1584" s="41"/>
      <c r="I1584" s="220"/>
      <c r="J1584" s="41"/>
      <c r="K1584" s="41"/>
      <c r="L1584" s="45"/>
      <c r="M1584" s="221"/>
      <c r="N1584" s="222"/>
      <c r="O1584" s="85"/>
      <c r="P1584" s="85"/>
      <c r="Q1584" s="85"/>
      <c r="R1584" s="85"/>
      <c r="S1584" s="85"/>
      <c r="T1584" s="86"/>
      <c r="U1584" s="39"/>
      <c r="V1584" s="39"/>
      <c r="W1584" s="39"/>
      <c r="X1584" s="39"/>
      <c r="Y1584" s="39"/>
      <c r="Z1584" s="39"/>
      <c r="AA1584" s="39"/>
      <c r="AB1584" s="39"/>
      <c r="AC1584" s="39"/>
      <c r="AD1584" s="39"/>
      <c r="AE1584" s="39"/>
      <c r="AT1584" s="18" t="s">
        <v>155</v>
      </c>
      <c r="AU1584" s="18" t="s">
        <v>86</v>
      </c>
    </row>
    <row r="1585" spans="1:65" s="2" customFormat="1" ht="16.5" customHeight="1">
      <c r="A1585" s="39"/>
      <c r="B1585" s="40"/>
      <c r="C1585" s="205" t="s">
        <v>1836</v>
      </c>
      <c r="D1585" s="205" t="s">
        <v>151</v>
      </c>
      <c r="E1585" s="206" t="s">
        <v>2902</v>
      </c>
      <c r="F1585" s="207" t="s">
        <v>2903</v>
      </c>
      <c r="G1585" s="208" t="s">
        <v>174</v>
      </c>
      <c r="H1585" s="209">
        <v>399.2</v>
      </c>
      <c r="I1585" s="210"/>
      <c r="J1585" s="211">
        <f>ROUND(I1585*H1585,2)</f>
        <v>0</v>
      </c>
      <c r="K1585" s="207" t="s">
        <v>37</v>
      </c>
      <c r="L1585" s="45"/>
      <c r="M1585" s="212" t="s">
        <v>37</v>
      </c>
      <c r="N1585" s="213" t="s">
        <v>50</v>
      </c>
      <c r="O1585" s="85"/>
      <c r="P1585" s="214">
        <f>O1585*H1585</f>
        <v>0</v>
      </c>
      <c r="Q1585" s="214">
        <v>0</v>
      </c>
      <c r="R1585" s="214">
        <f>Q1585*H1585</f>
        <v>0</v>
      </c>
      <c r="S1585" s="214">
        <v>0</v>
      </c>
      <c r="T1585" s="215">
        <f>S1585*H1585</f>
        <v>0</v>
      </c>
      <c r="U1585" s="39"/>
      <c r="V1585" s="39"/>
      <c r="W1585" s="39"/>
      <c r="X1585" s="39"/>
      <c r="Y1585" s="39"/>
      <c r="Z1585" s="39"/>
      <c r="AA1585" s="39"/>
      <c r="AB1585" s="39"/>
      <c r="AC1585" s="39"/>
      <c r="AD1585" s="39"/>
      <c r="AE1585" s="39"/>
      <c r="AR1585" s="216" t="s">
        <v>239</v>
      </c>
      <c r="AT1585" s="216" t="s">
        <v>151</v>
      </c>
      <c r="AU1585" s="216" t="s">
        <v>86</v>
      </c>
      <c r="AY1585" s="18" t="s">
        <v>149</v>
      </c>
      <c r="BE1585" s="217">
        <f>IF(N1585="základní",J1585,0)</f>
        <v>0</v>
      </c>
      <c r="BF1585" s="217">
        <f>IF(N1585="snížená",J1585,0)</f>
        <v>0</v>
      </c>
      <c r="BG1585" s="217">
        <f>IF(N1585="zákl. přenesená",J1585,0)</f>
        <v>0</v>
      </c>
      <c r="BH1585" s="217">
        <f>IF(N1585="sníž. přenesená",J1585,0)</f>
        <v>0</v>
      </c>
      <c r="BI1585" s="217">
        <f>IF(N1585="nulová",J1585,0)</f>
        <v>0</v>
      </c>
      <c r="BJ1585" s="18" t="s">
        <v>148</v>
      </c>
      <c r="BK1585" s="217">
        <f>ROUND(I1585*H1585,2)</f>
        <v>0</v>
      </c>
      <c r="BL1585" s="18" t="s">
        <v>239</v>
      </c>
      <c r="BM1585" s="216" t="s">
        <v>2904</v>
      </c>
    </row>
    <row r="1586" spans="1:47" s="2" customFormat="1" ht="12">
      <c r="A1586" s="39"/>
      <c r="B1586" s="40"/>
      <c r="C1586" s="41"/>
      <c r="D1586" s="218" t="s">
        <v>155</v>
      </c>
      <c r="E1586" s="41"/>
      <c r="F1586" s="219" t="s">
        <v>2903</v>
      </c>
      <c r="G1586" s="41"/>
      <c r="H1586" s="41"/>
      <c r="I1586" s="220"/>
      <c r="J1586" s="41"/>
      <c r="K1586" s="41"/>
      <c r="L1586" s="45"/>
      <c r="M1586" s="221"/>
      <c r="N1586" s="222"/>
      <c r="O1586" s="85"/>
      <c r="P1586" s="85"/>
      <c r="Q1586" s="85"/>
      <c r="R1586" s="85"/>
      <c r="S1586" s="85"/>
      <c r="T1586" s="86"/>
      <c r="U1586" s="39"/>
      <c r="V1586" s="39"/>
      <c r="W1586" s="39"/>
      <c r="X1586" s="39"/>
      <c r="Y1586" s="39"/>
      <c r="Z1586" s="39"/>
      <c r="AA1586" s="39"/>
      <c r="AB1586" s="39"/>
      <c r="AC1586" s="39"/>
      <c r="AD1586" s="39"/>
      <c r="AE1586" s="39"/>
      <c r="AT1586" s="18" t="s">
        <v>155</v>
      </c>
      <c r="AU1586" s="18" t="s">
        <v>86</v>
      </c>
    </row>
    <row r="1587" spans="1:65" s="2" customFormat="1" ht="16.5" customHeight="1">
      <c r="A1587" s="39"/>
      <c r="B1587" s="40"/>
      <c r="C1587" s="249" t="s">
        <v>2715</v>
      </c>
      <c r="D1587" s="249" t="s">
        <v>252</v>
      </c>
      <c r="E1587" s="250" t="s">
        <v>2905</v>
      </c>
      <c r="F1587" s="251" t="s">
        <v>2906</v>
      </c>
      <c r="G1587" s="252" t="s">
        <v>174</v>
      </c>
      <c r="H1587" s="253">
        <v>439.12</v>
      </c>
      <c r="I1587" s="254"/>
      <c r="J1587" s="255">
        <f>ROUND(I1587*H1587,2)</f>
        <v>0</v>
      </c>
      <c r="K1587" s="251" t="s">
        <v>37</v>
      </c>
      <c r="L1587" s="256"/>
      <c r="M1587" s="257" t="s">
        <v>37</v>
      </c>
      <c r="N1587" s="258" t="s">
        <v>50</v>
      </c>
      <c r="O1587" s="85"/>
      <c r="P1587" s="214">
        <f>O1587*H1587</f>
        <v>0</v>
      </c>
      <c r="Q1587" s="214">
        <v>0</v>
      </c>
      <c r="R1587" s="214">
        <f>Q1587*H1587</f>
        <v>0</v>
      </c>
      <c r="S1587" s="214">
        <v>0</v>
      </c>
      <c r="T1587" s="215">
        <f>S1587*H1587</f>
        <v>0</v>
      </c>
      <c r="U1587" s="39"/>
      <c r="V1587" s="39"/>
      <c r="W1587" s="39"/>
      <c r="X1587" s="39"/>
      <c r="Y1587" s="39"/>
      <c r="Z1587" s="39"/>
      <c r="AA1587" s="39"/>
      <c r="AB1587" s="39"/>
      <c r="AC1587" s="39"/>
      <c r="AD1587" s="39"/>
      <c r="AE1587" s="39"/>
      <c r="AR1587" s="216" t="s">
        <v>313</v>
      </c>
      <c r="AT1587" s="216" t="s">
        <v>252</v>
      </c>
      <c r="AU1587" s="216" t="s">
        <v>86</v>
      </c>
      <c r="AY1587" s="18" t="s">
        <v>149</v>
      </c>
      <c r="BE1587" s="217">
        <f>IF(N1587="základní",J1587,0)</f>
        <v>0</v>
      </c>
      <c r="BF1587" s="217">
        <f>IF(N1587="snížená",J1587,0)</f>
        <v>0</v>
      </c>
      <c r="BG1587" s="217">
        <f>IF(N1587="zákl. přenesená",J1587,0)</f>
        <v>0</v>
      </c>
      <c r="BH1587" s="217">
        <f>IF(N1587="sníž. přenesená",J1587,0)</f>
        <v>0</v>
      </c>
      <c r="BI1587" s="217">
        <f>IF(N1587="nulová",J1587,0)</f>
        <v>0</v>
      </c>
      <c r="BJ1587" s="18" t="s">
        <v>148</v>
      </c>
      <c r="BK1587" s="217">
        <f>ROUND(I1587*H1587,2)</f>
        <v>0</v>
      </c>
      <c r="BL1587" s="18" t="s">
        <v>239</v>
      </c>
      <c r="BM1587" s="216" t="s">
        <v>2907</v>
      </c>
    </row>
    <row r="1588" spans="1:47" s="2" customFormat="1" ht="12">
      <c r="A1588" s="39"/>
      <c r="B1588" s="40"/>
      <c r="C1588" s="41"/>
      <c r="D1588" s="218" t="s">
        <v>155</v>
      </c>
      <c r="E1588" s="41"/>
      <c r="F1588" s="219" t="s">
        <v>2906</v>
      </c>
      <c r="G1588" s="41"/>
      <c r="H1588" s="41"/>
      <c r="I1588" s="220"/>
      <c r="J1588" s="41"/>
      <c r="K1588" s="41"/>
      <c r="L1588" s="45"/>
      <c r="M1588" s="221"/>
      <c r="N1588" s="222"/>
      <c r="O1588" s="85"/>
      <c r="P1588" s="85"/>
      <c r="Q1588" s="85"/>
      <c r="R1588" s="85"/>
      <c r="S1588" s="85"/>
      <c r="T1588" s="86"/>
      <c r="U1588" s="39"/>
      <c r="V1588" s="39"/>
      <c r="W1588" s="39"/>
      <c r="X1588" s="39"/>
      <c r="Y1588" s="39"/>
      <c r="Z1588" s="39"/>
      <c r="AA1588" s="39"/>
      <c r="AB1588" s="39"/>
      <c r="AC1588" s="39"/>
      <c r="AD1588" s="39"/>
      <c r="AE1588" s="39"/>
      <c r="AT1588" s="18" t="s">
        <v>155</v>
      </c>
      <c r="AU1588" s="18" t="s">
        <v>86</v>
      </c>
    </row>
    <row r="1589" spans="1:51" s="13" customFormat="1" ht="12">
      <c r="A1589" s="13"/>
      <c r="B1589" s="227"/>
      <c r="C1589" s="228"/>
      <c r="D1589" s="218" t="s">
        <v>182</v>
      </c>
      <c r="E1589" s="229" t="s">
        <v>37</v>
      </c>
      <c r="F1589" s="230" t="s">
        <v>2908</v>
      </c>
      <c r="G1589" s="228"/>
      <c r="H1589" s="231">
        <v>439.12</v>
      </c>
      <c r="I1589" s="232"/>
      <c r="J1589" s="228"/>
      <c r="K1589" s="228"/>
      <c r="L1589" s="233"/>
      <c r="M1589" s="234"/>
      <c r="N1589" s="235"/>
      <c r="O1589" s="235"/>
      <c r="P1589" s="235"/>
      <c r="Q1589" s="235"/>
      <c r="R1589" s="235"/>
      <c r="S1589" s="235"/>
      <c r="T1589" s="236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T1589" s="237" t="s">
        <v>182</v>
      </c>
      <c r="AU1589" s="237" t="s">
        <v>86</v>
      </c>
      <c r="AV1589" s="13" t="s">
        <v>86</v>
      </c>
      <c r="AW1589" s="13" t="s">
        <v>38</v>
      </c>
      <c r="AX1589" s="13" t="s">
        <v>77</v>
      </c>
      <c r="AY1589" s="237" t="s">
        <v>149</v>
      </c>
    </row>
    <row r="1590" spans="1:51" s="14" customFormat="1" ht="12">
      <c r="A1590" s="14"/>
      <c r="B1590" s="238"/>
      <c r="C1590" s="239"/>
      <c r="D1590" s="218" t="s">
        <v>182</v>
      </c>
      <c r="E1590" s="240" t="s">
        <v>37</v>
      </c>
      <c r="F1590" s="241" t="s">
        <v>187</v>
      </c>
      <c r="G1590" s="239"/>
      <c r="H1590" s="242">
        <v>439.12</v>
      </c>
      <c r="I1590" s="243"/>
      <c r="J1590" s="239"/>
      <c r="K1590" s="239"/>
      <c r="L1590" s="244"/>
      <c r="M1590" s="245"/>
      <c r="N1590" s="246"/>
      <c r="O1590" s="246"/>
      <c r="P1590" s="246"/>
      <c r="Q1590" s="246"/>
      <c r="R1590" s="246"/>
      <c r="S1590" s="246"/>
      <c r="T1590" s="247"/>
      <c r="U1590" s="14"/>
      <c r="V1590" s="14"/>
      <c r="W1590" s="14"/>
      <c r="X1590" s="14"/>
      <c r="Y1590" s="14"/>
      <c r="Z1590" s="14"/>
      <c r="AA1590" s="14"/>
      <c r="AB1590" s="14"/>
      <c r="AC1590" s="14"/>
      <c r="AD1590" s="14"/>
      <c r="AE1590" s="14"/>
      <c r="AT1590" s="248" t="s">
        <v>182</v>
      </c>
      <c r="AU1590" s="248" t="s">
        <v>86</v>
      </c>
      <c r="AV1590" s="14" t="s">
        <v>148</v>
      </c>
      <c r="AW1590" s="14" t="s">
        <v>38</v>
      </c>
      <c r="AX1590" s="14" t="s">
        <v>21</v>
      </c>
      <c r="AY1590" s="248" t="s">
        <v>149</v>
      </c>
    </row>
    <row r="1591" spans="1:65" s="2" customFormat="1" ht="16.5" customHeight="1">
      <c r="A1591" s="39"/>
      <c r="B1591" s="40"/>
      <c r="C1591" s="205" t="s">
        <v>1839</v>
      </c>
      <c r="D1591" s="205" t="s">
        <v>151</v>
      </c>
      <c r="E1591" s="206" t="s">
        <v>2909</v>
      </c>
      <c r="F1591" s="207" t="s">
        <v>2910</v>
      </c>
      <c r="G1591" s="208" t="s">
        <v>174</v>
      </c>
      <c r="H1591" s="209">
        <v>798.4</v>
      </c>
      <c r="I1591" s="210"/>
      <c r="J1591" s="211">
        <f>ROUND(I1591*H1591,2)</f>
        <v>0</v>
      </c>
      <c r="K1591" s="207" t="s">
        <v>37</v>
      </c>
      <c r="L1591" s="45"/>
      <c r="M1591" s="212" t="s">
        <v>37</v>
      </c>
      <c r="N1591" s="213" t="s">
        <v>50</v>
      </c>
      <c r="O1591" s="85"/>
      <c r="P1591" s="214">
        <f>O1591*H1591</f>
        <v>0</v>
      </c>
      <c r="Q1591" s="214">
        <v>0</v>
      </c>
      <c r="R1591" s="214">
        <f>Q1591*H1591</f>
        <v>0</v>
      </c>
      <c r="S1591" s="214">
        <v>0</v>
      </c>
      <c r="T1591" s="215">
        <f>S1591*H1591</f>
        <v>0</v>
      </c>
      <c r="U1591" s="39"/>
      <c r="V1591" s="39"/>
      <c r="W1591" s="39"/>
      <c r="X1591" s="39"/>
      <c r="Y1591" s="39"/>
      <c r="Z1591" s="39"/>
      <c r="AA1591" s="39"/>
      <c r="AB1591" s="39"/>
      <c r="AC1591" s="39"/>
      <c r="AD1591" s="39"/>
      <c r="AE1591" s="39"/>
      <c r="AR1591" s="216" t="s">
        <v>239</v>
      </c>
      <c r="AT1591" s="216" t="s">
        <v>151</v>
      </c>
      <c r="AU1591" s="216" t="s">
        <v>86</v>
      </c>
      <c r="AY1591" s="18" t="s">
        <v>149</v>
      </c>
      <c r="BE1591" s="217">
        <f>IF(N1591="základní",J1591,0)</f>
        <v>0</v>
      </c>
      <c r="BF1591" s="217">
        <f>IF(N1591="snížená",J1591,0)</f>
        <v>0</v>
      </c>
      <c r="BG1591" s="217">
        <f>IF(N1591="zákl. přenesená",J1591,0)</f>
        <v>0</v>
      </c>
      <c r="BH1591" s="217">
        <f>IF(N1591="sníž. přenesená",J1591,0)</f>
        <v>0</v>
      </c>
      <c r="BI1591" s="217">
        <f>IF(N1591="nulová",J1591,0)</f>
        <v>0</v>
      </c>
      <c r="BJ1591" s="18" t="s">
        <v>148</v>
      </c>
      <c r="BK1591" s="217">
        <f>ROUND(I1591*H1591,2)</f>
        <v>0</v>
      </c>
      <c r="BL1591" s="18" t="s">
        <v>239</v>
      </c>
      <c r="BM1591" s="216" t="s">
        <v>2911</v>
      </c>
    </row>
    <row r="1592" spans="1:47" s="2" customFormat="1" ht="12">
      <c r="A1592" s="39"/>
      <c r="B1592" s="40"/>
      <c r="C1592" s="41"/>
      <c r="D1592" s="218" t="s">
        <v>155</v>
      </c>
      <c r="E1592" s="41"/>
      <c r="F1592" s="219" t="s">
        <v>2910</v>
      </c>
      <c r="G1592" s="41"/>
      <c r="H1592" s="41"/>
      <c r="I1592" s="220"/>
      <c r="J1592" s="41"/>
      <c r="K1592" s="41"/>
      <c r="L1592" s="45"/>
      <c r="M1592" s="221"/>
      <c r="N1592" s="222"/>
      <c r="O1592" s="85"/>
      <c r="P1592" s="85"/>
      <c r="Q1592" s="85"/>
      <c r="R1592" s="85"/>
      <c r="S1592" s="85"/>
      <c r="T1592" s="86"/>
      <c r="U1592" s="39"/>
      <c r="V1592" s="39"/>
      <c r="W1592" s="39"/>
      <c r="X1592" s="39"/>
      <c r="Y1592" s="39"/>
      <c r="Z1592" s="39"/>
      <c r="AA1592" s="39"/>
      <c r="AB1592" s="39"/>
      <c r="AC1592" s="39"/>
      <c r="AD1592" s="39"/>
      <c r="AE1592" s="39"/>
      <c r="AT1592" s="18" t="s">
        <v>155</v>
      </c>
      <c r="AU1592" s="18" t="s">
        <v>86</v>
      </c>
    </row>
    <row r="1593" spans="1:51" s="13" customFormat="1" ht="12">
      <c r="A1593" s="13"/>
      <c r="B1593" s="227"/>
      <c r="C1593" s="228"/>
      <c r="D1593" s="218" t="s">
        <v>182</v>
      </c>
      <c r="E1593" s="229" t="s">
        <v>37</v>
      </c>
      <c r="F1593" s="230" t="s">
        <v>2912</v>
      </c>
      <c r="G1593" s="228"/>
      <c r="H1593" s="231">
        <v>798.4</v>
      </c>
      <c r="I1593" s="232"/>
      <c r="J1593" s="228"/>
      <c r="K1593" s="228"/>
      <c r="L1593" s="233"/>
      <c r="M1593" s="234"/>
      <c r="N1593" s="235"/>
      <c r="O1593" s="235"/>
      <c r="P1593" s="235"/>
      <c r="Q1593" s="235"/>
      <c r="R1593" s="235"/>
      <c r="S1593" s="235"/>
      <c r="T1593" s="236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T1593" s="237" t="s">
        <v>182</v>
      </c>
      <c r="AU1593" s="237" t="s">
        <v>86</v>
      </c>
      <c r="AV1593" s="13" t="s">
        <v>86</v>
      </c>
      <c r="AW1593" s="13" t="s">
        <v>38</v>
      </c>
      <c r="AX1593" s="13" t="s">
        <v>77</v>
      </c>
      <c r="AY1593" s="237" t="s">
        <v>149</v>
      </c>
    </row>
    <row r="1594" spans="1:51" s="14" customFormat="1" ht="12">
      <c r="A1594" s="14"/>
      <c r="B1594" s="238"/>
      <c r="C1594" s="239"/>
      <c r="D1594" s="218" t="s">
        <v>182</v>
      </c>
      <c r="E1594" s="240" t="s">
        <v>37</v>
      </c>
      <c r="F1594" s="241" t="s">
        <v>187</v>
      </c>
      <c r="G1594" s="239"/>
      <c r="H1594" s="242">
        <v>798.4</v>
      </c>
      <c r="I1594" s="243"/>
      <c r="J1594" s="239"/>
      <c r="K1594" s="239"/>
      <c r="L1594" s="244"/>
      <c r="M1594" s="245"/>
      <c r="N1594" s="246"/>
      <c r="O1594" s="246"/>
      <c r="P1594" s="246"/>
      <c r="Q1594" s="246"/>
      <c r="R1594" s="246"/>
      <c r="S1594" s="246"/>
      <c r="T1594" s="247"/>
      <c r="U1594" s="14"/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T1594" s="248" t="s">
        <v>182</v>
      </c>
      <c r="AU1594" s="248" t="s">
        <v>86</v>
      </c>
      <c r="AV1594" s="14" t="s">
        <v>148</v>
      </c>
      <c r="AW1594" s="14" t="s">
        <v>38</v>
      </c>
      <c r="AX1594" s="14" t="s">
        <v>21</v>
      </c>
      <c r="AY1594" s="248" t="s">
        <v>149</v>
      </c>
    </row>
    <row r="1595" spans="1:65" s="2" customFormat="1" ht="16.5" customHeight="1">
      <c r="A1595" s="39"/>
      <c r="B1595" s="40"/>
      <c r="C1595" s="249" t="s">
        <v>2720</v>
      </c>
      <c r="D1595" s="249" t="s">
        <v>252</v>
      </c>
      <c r="E1595" s="250" t="s">
        <v>2913</v>
      </c>
      <c r="F1595" s="251" t="s">
        <v>2914</v>
      </c>
      <c r="G1595" s="252" t="s">
        <v>174</v>
      </c>
      <c r="H1595" s="253">
        <v>407.184</v>
      </c>
      <c r="I1595" s="254"/>
      <c r="J1595" s="255">
        <f>ROUND(I1595*H1595,2)</f>
        <v>0</v>
      </c>
      <c r="K1595" s="251" t="s">
        <v>37</v>
      </c>
      <c r="L1595" s="256"/>
      <c r="M1595" s="257" t="s">
        <v>37</v>
      </c>
      <c r="N1595" s="258" t="s">
        <v>50</v>
      </c>
      <c r="O1595" s="85"/>
      <c r="P1595" s="214">
        <f>O1595*H1595</f>
        <v>0</v>
      </c>
      <c r="Q1595" s="214">
        <v>0</v>
      </c>
      <c r="R1595" s="214">
        <f>Q1595*H1595</f>
        <v>0</v>
      </c>
      <c r="S1595" s="214">
        <v>0</v>
      </c>
      <c r="T1595" s="215">
        <f>S1595*H1595</f>
        <v>0</v>
      </c>
      <c r="U1595" s="39"/>
      <c r="V1595" s="39"/>
      <c r="W1595" s="39"/>
      <c r="X1595" s="39"/>
      <c r="Y1595" s="39"/>
      <c r="Z1595" s="39"/>
      <c r="AA1595" s="39"/>
      <c r="AB1595" s="39"/>
      <c r="AC1595" s="39"/>
      <c r="AD1595" s="39"/>
      <c r="AE1595" s="39"/>
      <c r="AR1595" s="216" t="s">
        <v>313</v>
      </c>
      <c r="AT1595" s="216" t="s">
        <v>252</v>
      </c>
      <c r="AU1595" s="216" t="s">
        <v>86</v>
      </c>
      <c r="AY1595" s="18" t="s">
        <v>149</v>
      </c>
      <c r="BE1595" s="217">
        <f>IF(N1595="základní",J1595,0)</f>
        <v>0</v>
      </c>
      <c r="BF1595" s="217">
        <f>IF(N1595="snížená",J1595,0)</f>
        <v>0</v>
      </c>
      <c r="BG1595" s="217">
        <f>IF(N1595="zákl. přenesená",J1595,0)</f>
        <v>0</v>
      </c>
      <c r="BH1595" s="217">
        <f>IF(N1595="sníž. přenesená",J1595,0)</f>
        <v>0</v>
      </c>
      <c r="BI1595" s="217">
        <f>IF(N1595="nulová",J1595,0)</f>
        <v>0</v>
      </c>
      <c r="BJ1595" s="18" t="s">
        <v>148</v>
      </c>
      <c r="BK1595" s="217">
        <f>ROUND(I1595*H1595,2)</f>
        <v>0</v>
      </c>
      <c r="BL1595" s="18" t="s">
        <v>239</v>
      </c>
      <c r="BM1595" s="216" t="s">
        <v>2915</v>
      </c>
    </row>
    <row r="1596" spans="1:47" s="2" customFormat="1" ht="12">
      <c r="A1596" s="39"/>
      <c r="B1596" s="40"/>
      <c r="C1596" s="41"/>
      <c r="D1596" s="218" t="s">
        <v>155</v>
      </c>
      <c r="E1596" s="41"/>
      <c r="F1596" s="219" t="s">
        <v>2914</v>
      </c>
      <c r="G1596" s="41"/>
      <c r="H1596" s="41"/>
      <c r="I1596" s="220"/>
      <c r="J1596" s="41"/>
      <c r="K1596" s="41"/>
      <c r="L1596" s="45"/>
      <c r="M1596" s="221"/>
      <c r="N1596" s="222"/>
      <c r="O1596" s="85"/>
      <c r="P1596" s="85"/>
      <c r="Q1596" s="85"/>
      <c r="R1596" s="85"/>
      <c r="S1596" s="85"/>
      <c r="T1596" s="86"/>
      <c r="U1596" s="39"/>
      <c r="V1596" s="39"/>
      <c r="W1596" s="39"/>
      <c r="X1596" s="39"/>
      <c r="Y1596" s="39"/>
      <c r="Z1596" s="39"/>
      <c r="AA1596" s="39"/>
      <c r="AB1596" s="39"/>
      <c r="AC1596" s="39"/>
      <c r="AD1596" s="39"/>
      <c r="AE1596" s="39"/>
      <c r="AT1596" s="18" t="s">
        <v>155</v>
      </c>
      <c r="AU1596" s="18" t="s">
        <v>86</v>
      </c>
    </row>
    <row r="1597" spans="1:51" s="13" customFormat="1" ht="12">
      <c r="A1597" s="13"/>
      <c r="B1597" s="227"/>
      <c r="C1597" s="228"/>
      <c r="D1597" s="218" t="s">
        <v>182</v>
      </c>
      <c r="E1597" s="229" t="s">
        <v>37</v>
      </c>
      <c r="F1597" s="230" t="s">
        <v>2916</v>
      </c>
      <c r="G1597" s="228"/>
      <c r="H1597" s="231">
        <v>407.184</v>
      </c>
      <c r="I1597" s="232"/>
      <c r="J1597" s="228"/>
      <c r="K1597" s="228"/>
      <c r="L1597" s="233"/>
      <c r="M1597" s="234"/>
      <c r="N1597" s="235"/>
      <c r="O1597" s="235"/>
      <c r="P1597" s="235"/>
      <c r="Q1597" s="235"/>
      <c r="R1597" s="235"/>
      <c r="S1597" s="235"/>
      <c r="T1597" s="236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T1597" s="237" t="s">
        <v>182</v>
      </c>
      <c r="AU1597" s="237" t="s">
        <v>86</v>
      </c>
      <c r="AV1597" s="13" t="s">
        <v>86</v>
      </c>
      <c r="AW1597" s="13" t="s">
        <v>38</v>
      </c>
      <c r="AX1597" s="13" t="s">
        <v>77</v>
      </c>
      <c r="AY1597" s="237" t="s">
        <v>149</v>
      </c>
    </row>
    <row r="1598" spans="1:51" s="14" customFormat="1" ht="12">
      <c r="A1598" s="14"/>
      <c r="B1598" s="238"/>
      <c r="C1598" s="239"/>
      <c r="D1598" s="218" t="s">
        <v>182</v>
      </c>
      <c r="E1598" s="240" t="s">
        <v>37</v>
      </c>
      <c r="F1598" s="241" t="s">
        <v>187</v>
      </c>
      <c r="G1598" s="239"/>
      <c r="H1598" s="242">
        <v>407.184</v>
      </c>
      <c r="I1598" s="243"/>
      <c r="J1598" s="239"/>
      <c r="K1598" s="239"/>
      <c r="L1598" s="244"/>
      <c r="M1598" s="245"/>
      <c r="N1598" s="246"/>
      <c r="O1598" s="246"/>
      <c r="P1598" s="246"/>
      <c r="Q1598" s="246"/>
      <c r="R1598" s="246"/>
      <c r="S1598" s="246"/>
      <c r="T1598" s="247"/>
      <c r="U1598" s="14"/>
      <c r="V1598" s="14"/>
      <c r="W1598" s="14"/>
      <c r="X1598" s="14"/>
      <c r="Y1598" s="14"/>
      <c r="Z1598" s="14"/>
      <c r="AA1598" s="14"/>
      <c r="AB1598" s="14"/>
      <c r="AC1598" s="14"/>
      <c r="AD1598" s="14"/>
      <c r="AE1598" s="14"/>
      <c r="AT1598" s="248" t="s">
        <v>182</v>
      </c>
      <c r="AU1598" s="248" t="s">
        <v>86</v>
      </c>
      <c r="AV1598" s="14" t="s">
        <v>148</v>
      </c>
      <c r="AW1598" s="14" t="s">
        <v>38</v>
      </c>
      <c r="AX1598" s="14" t="s">
        <v>21</v>
      </c>
      <c r="AY1598" s="248" t="s">
        <v>149</v>
      </c>
    </row>
    <row r="1599" spans="1:65" s="2" customFormat="1" ht="16.5" customHeight="1">
      <c r="A1599" s="39"/>
      <c r="B1599" s="40"/>
      <c r="C1599" s="249" t="s">
        <v>1843</v>
      </c>
      <c r="D1599" s="249" t="s">
        <v>252</v>
      </c>
      <c r="E1599" s="250" t="s">
        <v>2917</v>
      </c>
      <c r="F1599" s="251" t="s">
        <v>2918</v>
      </c>
      <c r="G1599" s="252" t="s">
        <v>174</v>
      </c>
      <c r="H1599" s="253">
        <v>407.184</v>
      </c>
      <c r="I1599" s="254"/>
      <c r="J1599" s="255">
        <f>ROUND(I1599*H1599,2)</f>
        <v>0</v>
      </c>
      <c r="K1599" s="251" t="s">
        <v>37</v>
      </c>
      <c r="L1599" s="256"/>
      <c r="M1599" s="257" t="s">
        <v>37</v>
      </c>
      <c r="N1599" s="258" t="s">
        <v>50</v>
      </c>
      <c r="O1599" s="85"/>
      <c r="P1599" s="214">
        <f>O1599*H1599</f>
        <v>0</v>
      </c>
      <c r="Q1599" s="214">
        <v>0</v>
      </c>
      <c r="R1599" s="214">
        <f>Q1599*H1599</f>
        <v>0</v>
      </c>
      <c r="S1599" s="214">
        <v>0</v>
      </c>
      <c r="T1599" s="215">
        <f>S1599*H1599</f>
        <v>0</v>
      </c>
      <c r="U1599" s="39"/>
      <c r="V1599" s="39"/>
      <c r="W1599" s="39"/>
      <c r="X1599" s="39"/>
      <c r="Y1599" s="39"/>
      <c r="Z1599" s="39"/>
      <c r="AA1599" s="39"/>
      <c r="AB1599" s="39"/>
      <c r="AC1599" s="39"/>
      <c r="AD1599" s="39"/>
      <c r="AE1599" s="39"/>
      <c r="AR1599" s="216" t="s">
        <v>313</v>
      </c>
      <c r="AT1599" s="216" t="s">
        <v>252</v>
      </c>
      <c r="AU1599" s="216" t="s">
        <v>86</v>
      </c>
      <c r="AY1599" s="18" t="s">
        <v>149</v>
      </c>
      <c r="BE1599" s="217">
        <f>IF(N1599="základní",J1599,0)</f>
        <v>0</v>
      </c>
      <c r="BF1599" s="217">
        <f>IF(N1599="snížená",J1599,0)</f>
        <v>0</v>
      </c>
      <c r="BG1599" s="217">
        <f>IF(N1599="zákl. přenesená",J1599,0)</f>
        <v>0</v>
      </c>
      <c r="BH1599" s="217">
        <f>IF(N1599="sníž. přenesená",J1599,0)</f>
        <v>0</v>
      </c>
      <c r="BI1599" s="217">
        <f>IF(N1599="nulová",J1599,0)</f>
        <v>0</v>
      </c>
      <c r="BJ1599" s="18" t="s">
        <v>148</v>
      </c>
      <c r="BK1599" s="217">
        <f>ROUND(I1599*H1599,2)</f>
        <v>0</v>
      </c>
      <c r="BL1599" s="18" t="s">
        <v>239</v>
      </c>
      <c r="BM1599" s="216" t="s">
        <v>2919</v>
      </c>
    </row>
    <row r="1600" spans="1:47" s="2" customFormat="1" ht="12">
      <c r="A1600" s="39"/>
      <c r="B1600" s="40"/>
      <c r="C1600" s="41"/>
      <c r="D1600" s="218" t="s">
        <v>155</v>
      </c>
      <c r="E1600" s="41"/>
      <c r="F1600" s="219" t="s">
        <v>2918</v>
      </c>
      <c r="G1600" s="41"/>
      <c r="H1600" s="41"/>
      <c r="I1600" s="220"/>
      <c r="J1600" s="41"/>
      <c r="K1600" s="41"/>
      <c r="L1600" s="45"/>
      <c r="M1600" s="221"/>
      <c r="N1600" s="222"/>
      <c r="O1600" s="85"/>
      <c r="P1600" s="85"/>
      <c r="Q1600" s="85"/>
      <c r="R1600" s="85"/>
      <c r="S1600" s="85"/>
      <c r="T1600" s="86"/>
      <c r="U1600" s="39"/>
      <c r="V1600" s="39"/>
      <c r="W1600" s="39"/>
      <c r="X1600" s="39"/>
      <c r="Y1600" s="39"/>
      <c r="Z1600" s="39"/>
      <c r="AA1600" s="39"/>
      <c r="AB1600" s="39"/>
      <c r="AC1600" s="39"/>
      <c r="AD1600" s="39"/>
      <c r="AE1600" s="39"/>
      <c r="AT1600" s="18" t="s">
        <v>155</v>
      </c>
      <c r="AU1600" s="18" t="s">
        <v>86</v>
      </c>
    </row>
    <row r="1601" spans="1:51" s="13" customFormat="1" ht="12">
      <c r="A1601" s="13"/>
      <c r="B1601" s="227"/>
      <c r="C1601" s="228"/>
      <c r="D1601" s="218" t="s">
        <v>182</v>
      </c>
      <c r="E1601" s="229" t="s">
        <v>37</v>
      </c>
      <c r="F1601" s="230" t="s">
        <v>2916</v>
      </c>
      <c r="G1601" s="228"/>
      <c r="H1601" s="231">
        <v>407.184</v>
      </c>
      <c r="I1601" s="232"/>
      <c r="J1601" s="228"/>
      <c r="K1601" s="228"/>
      <c r="L1601" s="233"/>
      <c r="M1601" s="234"/>
      <c r="N1601" s="235"/>
      <c r="O1601" s="235"/>
      <c r="P1601" s="235"/>
      <c r="Q1601" s="235"/>
      <c r="R1601" s="235"/>
      <c r="S1601" s="235"/>
      <c r="T1601" s="236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T1601" s="237" t="s">
        <v>182</v>
      </c>
      <c r="AU1601" s="237" t="s">
        <v>86</v>
      </c>
      <c r="AV1601" s="13" t="s">
        <v>86</v>
      </c>
      <c r="AW1601" s="13" t="s">
        <v>38</v>
      </c>
      <c r="AX1601" s="13" t="s">
        <v>77</v>
      </c>
      <c r="AY1601" s="237" t="s">
        <v>149</v>
      </c>
    </row>
    <row r="1602" spans="1:51" s="14" customFormat="1" ht="12">
      <c r="A1602" s="14"/>
      <c r="B1602" s="238"/>
      <c r="C1602" s="239"/>
      <c r="D1602" s="218" t="s">
        <v>182</v>
      </c>
      <c r="E1602" s="240" t="s">
        <v>37</v>
      </c>
      <c r="F1602" s="241" t="s">
        <v>187</v>
      </c>
      <c r="G1602" s="239"/>
      <c r="H1602" s="242">
        <v>407.184</v>
      </c>
      <c r="I1602" s="243"/>
      <c r="J1602" s="239"/>
      <c r="K1602" s="239"/>
      <c r="L1602" s="244"/>
      <c r="M1602" s="245"/>
      <c r="N1602" s="246"/>
      <c r="O1602" s="246"/>
      <c r="P1602" s="246"/>
      <c r="Q1602" s="246"/>
      <c r="R1602" s="246"/>
      <c r="S1602" s="246"/>
      <c r="T1602" s="247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T1602" s="248" t="s">
        <v>182</v>
      </c>
      <c r="AU1602" s="248" t="s">
        <v>86</v>
      </c>
      <c r="AV1602" s="14" t="s">
        <v>148</v>
      </c>
      <c r="AW1602" s="14" t="s">
        <v>38</v>
      </c>
      <c r="AX1602" s="14" t="s">
        <v>21</v>
      </c>
      <c r="AY1602" s="248" t="s">
        <v>149</v>
      </c>
    </row>
    <row r="1603" spans="1:65" s="2" customFormat="1" ht="16.5" customHeight="1">
      <c r="A1603" s="39"/>
      <c r="B1603" s="40"/>
      <c r="C1603" s="205" t="s">
        <v>2725</v>
      </c>
      <c r="D1603" s="205" t="s">
        <v>151</v>
      </c>
      <c r="E1603" s="206" t="s">
        <v>2920</v>
      </c>
      <c r="F1603" s="207" t="s">
        <v>2921</v>
      </c>
      <c r="G1603" s="208" t="s">
        <v>174</v>
      </c>
      <c r="H1603" s="209">
        <v>6.2</v>
      </c>
      <c r="I1603" s="210"/>
      <c r="J1603" s="211">
        <f>ROUND(I1603*H1603,2)</f>
        <v>0</v>
      </c>
      <c r="K1603" s="207" t="s">
        <v>37</v>
      </c>
      <c r="L1603" s="45"/>
      <c r="M1603" s="212" t="s">
        <v>37</v>
      </c>
      <c r="N1603" s="213" t="s">
        <v>50</v>
      </c>
      <c r="O1603" s="85"/>
      <c r="P1603" s="214">
        <f>O1603*H1603</f>
        <v>0</v>
      </c>
      <c r="Q1603" s="214">
        <v>0</v>
      </c>
      <c r="R1603" s="214">
        <f>Q1603*H1603</f>
        <v>0</v>
      </c>
      <c r="S1603" s="214">
        <v>0</v>
      </c>
      <c r="T1603" s="215">
        <f>S1603*H1603</f>
        <v>0</v>
      </c>
      <c r="U1603" s="39"/>
      <c r="V1603" s="39"/>
      <c r="W1603" s="39"/>
      <c r="X1603" s="39"/>
      <c r="Y1603" s="39"/>
      <c r="Z1603" s="39"/>
      <c r="AA1603" s="39"/>
      <c r="AB1603" s="39"/>
      <c r="AC1603" s="39"/>
      <c r="AD1603" s="39"/>
      <c r="AE1603" s="39"/>
      <c r="AR1603" s="216" t="s">
        <v>239</v>
      </c>
      <c r="AT1603" s="216" t="s">
        <v>151</v>
      </c>
      <c r="AU1603" s="216" t="s">
        <v>86</v>
      </c>
      <c r="AY1603" s="18" t="s">
        <v>149</v>
      </c>
      <c r="BE1603" s="217">
        <f>IF(N1603="základní",J1603,0)</f>
        <v>0</v>
      </c>
      <c r="BF1603" s="217">
        <f>IF(N1603="snížená",J1603,0)</f>
        <v>0</v>
      </c>
      <c r="BG1603" s="217">
        <f>IF(N1603="zákl. přenesená",J1603,0)</f>
        <v>0</v>
      </c>
      <c r="BH1603" s="217">
        <f>IF(N1603="sníž. přenesená",J1603,0)</f>
        <v>0</v>
      </c>
      <c r="BI1603" s="217">
        <f>IF(N1603="nulová",J1603,0)</f>
        <v>0</v>
      </c>
      <c r="BJ1603" s="18" t="s">
        <v>148</v>
      </c>
      <c r="BK1603" s="217">
        <f>ROUND(I1603*H1603,2)</f>
        <v>0</v>
      </c>
      <c r="BL1603" s="18" t="s">
        <v>239</v>
      </c>
      <c r="BM1603" s="216" t="s">
        <v>2922</v>
      </c>
    </row>
    <row r="1604" spans="1:47" s="2" customFormat="1" ht="12">
      <c r="A1604" s="39"/>
      <c r="B1604" s="40"/>
      <c r="C1604" s="41"/>
      <c r="D1604" s="218" t="s">
        <v>155</v>
      </c>
      <c r="E1604" s="41"/>
      <c r="F1604" s="219" t="s">
        <v>2921</v>
      </c>
      <c r="G1604" s="41"/>
      <c r="H1604" s="41"/>
      <c r="I1604" s="220"/>
      <c r="J1604" s="41"/>
      <c r="K1604" s="41"/>
      <c r="L1604" s="45"/>
      <c r="M1604" s="221"/>
      <c r="N1604" s="222"/>
      <c r="O1604" s="85"/>
      <c r="P1604" s="85"/>
      <c r="Q1604" s="85"/>
      <c r="R1604" s="85"/>
      <c r="S1604" s="85"/>
      <c r="T1604" s="86"/>
      <c r="U1604" s="39"/>
      <c r="V1604" s="39"/>
      <c r="W1604" s="39"/>
      <c r="X1604" s="39"/>
      <c r="Y1604" s="39"/>
      <c r="Z1604" s="39"/>
      <c r="AA1604" s="39"/>
      <c r="AB1604" s="39"/>
      <c r="AC1604" s="39"/>
      <c r="AD1604" s="39"/>
      <c r="AE1604" s="39"/>
      <c r="AT1604" s="18" t="s">
        <v>155</v>
      </c>
      <c r="AU1604" s="18" t="s">
        <v>86</v>
      </c>
    </row>
    <row r="1605" spans="1:51" s="13" customFormat="1" ht="12">
      <c r="A1605" s="13"/>
      <c r="B1605" s="227"/>
      <c r="C1605" s="228"/>
      <c r="D1605" s="218" t="s">
        <v>182</v>
      </c>
      <c r="E1605" s="229" t="s">
        <v>37</v>
      </c>
      <c r="F1605" s="230" t="s">
        <v>2923</v>
      </c>
      <c r="G1605" s="228"/>
      <c r="H1605" s="231">
        <v>6.2</v>
      </c>
      <c r="I1605" s="232"/>
      <c r="J1605" s="228"/>
      <c r="K1605" s="228"/>
      <c r="L1605" s="233"/>
      <c r="M1605" s="234"/>
      <c r="N1605" s="235"/>
      <c r="O1605" s="235"/>
      <c r="P1605" s="235"/>
      <c r="Q1605" s="235"/>
      <c r="R1605" s="235"/>
      <c r="S1605" s="235"/>
      <c r="T1605" s="236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T1605" s="237" t="s">
        <v>182</v>
      </c>
      <c r="AU1605" s="237" t="s">
        <v>86</v>
      </c>
      <c r="AV1605" s="13" t="s">
        <v>86</v>
      </c>
      <c r="AW1605" s="13" t="s">
        <v>38</v>
      </c>
      <c r="AX1605" s="13" t="s">
        <v>77</v>
      </c>
      <c r="AY1605" s="237" t="s">
        <v>149</v>
      </c>
    </row>
    <row r="1606" spans="1:51" s="14" customFormat="1" ht="12">
      <c r="A1606" s="14"/>
      <c r="B1606" s="238"/>
      <c r="C1606" s="239"/>
      <c r="D1606" s="218" t="s">
        <v>182</v>
      </c>
      <c r="E1606" s="240" t="s">
        <v>37</v>
      </c>
      <c r="F1606" s="241" t="s">
        <v>187</v>
      </c>
      <c r="G1606" s="239"/>
      <c r="H1606" s="242">
        <v>6.2</v>
      </c>
      <c r="I1606" s="243"/>
      <c r="J1606" s="239"/>
      <c r="K1606" s="239"/>
      <c r="L1606" s="244"/>
      <c r="M1606" s="245"/>
      <c r="N1606" s="246"/>
      <c r="O1606" s="246"/>
      <c r="P1606" s="246"/>
      <c r="Q1606" s="246"/>
      <c r="R1606" s="246"/>
      <c r="S1606" s="246"/>
      <c r="T1606" s="247"/>
      <c r="U1606" s="14"/>
      <c r="V1606" s="14"/>
      <c r="W1606" s="14"/>
      <c r="X1606" s="14"/>
      <c r="Y1606" s="14"/>
      <c r="Z1606" s="14"/>
      <c r="AA1606" s="14"/>
      <c r="AB1606" s="14"/>
      <c r="AC1606" s="14"/>
      <c r="AD1606" s="14"/>
      <c r="AE1606" s="14"/>
      <c r="AT1606" s="248" t="s">
        <v>182</v>
      </c>
      <c r="AU1606" s="248" t="s">
        <v>86</v>
      </c>
      <c r="AV1606" s="14" t="s">
        <v>148</v>
      </c>
      <c r="AW1606" s="14" t="s">
        <v>38</v>
      </c>
      <c r="AX1606" s="14" t="s">
        <v>21</v>
      </c>
      <c r="AY1606" s="248" t="s">
        <v>149</v>
      </c>
    </row>
    <row r="1607" spans="1:65" s="2" customFormat="1" ht="12">
      <c r="A1607" s="39"/>
      <c r="B1607" s="40"/>
      <c r="C1607" s="205" t="s">
        <v>1845</v>
      </c>
      <c r="D1607" s="205" t="s">
        <v>151</v>
      </c>
      <c r="E1607" s="206" t="s">
        <v>2924</v>
      </c>
      <c r="F1607" s="207" t="s">
        <v>2925</v>
      </c>
      <c r="G1607" s="208" t="s">
        <v>154</v>
      </c>
      <c r="H1607" s="209">
        <v>1</v>
      </c>
      <c r="I1607" s="210"/>
      <c r="J1607" s="211">
        <f>ROUND(I1607*H1607,2)</f>
        <v>0</v>
      </c>
      <c r="K1607" s="207" t="s">
        <v>37</v>
      </c>
      <c r="L1607" s="45"/>
      <c r="M1607" s="212" t="s">
        <v>37</v>
      </c>
      <c r="N1607" s="213" t="s">
        <v>50</v>
      </c>
      <c r="O1607" s="85"/>
      <c r="P1607" s="214">
        <f>O1607*H1607</f>
        <v>0</v>
      </c>
      <c r="Q1607" s="214">
        <v>0</v>
      </c>
      <c r="R1607" s="214">
        <f>Q1607*H1607</f>
        <v>0</v>
      </c>
      <c r="S1607" s="214">
        <v>0</v>
      </c>
      <c r="T1607" s="215">
        <f>S1607*H1607</f>
        <v>0</v>
      </c>
      <c r="U1607" s="39"/>
      <c r="V1607" s="39"/>
      <c r="W1607" s="39"/>
      <c r="X1607" s="39"/>
      <c r="Y1607" s="39"/>
      <c r="Z1607" s="39"/>
      <c r="AA1607" s="39"/>
      <c r="AB1607" s="39"/>
      <c r="AC1607" s="39"/>
      <c r="AD1607" s="39"/>
      <c r="AE1607" s="39"/>
      <c r="AR1607" s="216" t="s">
        <v>239</v>
      </c>
      <c r="AT1607" s="216" t="s">
        <v>151</v>
      </c>
      <c r="AU1607" s="216" t="s">
        <v>86</v>
      </c>
      <c r="AY1607" s="18" t="s">
        <v>149</v>
      </c>
      <c r="BE1607" s="217">
        <f>IF(N1607="základní",J1607,0)</f>
        <v>0</v>
      </c>
      <c r="BF1607" s="217">
        <f>IF(N1607="snížená",J1607,0)</f>
        <v>0</v>
      </c>
      <c r="BG1607" s="217">
        <f>IF(N1607="zákl. přenesená",J1607,0)</f>
        <v>0</v>
      </c>
      <c r="BH1607" s="217">
        <f>IF(N1607="sníž. přenesená",J1607,0)</f>
        <v>0</v>
      </c>
      <c r="BI1607" s="217">
        <f>IF(N1607="nulová",J1607,0)</f>
        <v>0</v>
      </c>
      <c r="BJ1607" s="18" t="s">
        <v>148</v>
      </c>
      <c r="BK1607" s="217">
        <f>ROUND(I1607*H1607,2)</f>
        <v>0</v>
      </c>
      <c r="BL1607" s="18" t="s">
        <v>239</v>
      </c>
      <c r="BM1607" s="216" t="s">
        <v>2926</v>
      </c>
    </row>
    <row r="1608" spans="1:47" s="2" customFormat="1" ht="12">
      <c r="A1608" s="39"/>
      <c r="B1608" s="40"/>
      <c r="C1608" s="41"/>
      <c r="D1608" s="218" t="s">
        <v>155</v>
      </c>
      <c r="E1608" s="41"/>
      <c r="F1608" s="219" t="s">
        <v>2925</v>
      </c>
      <c r="G1608" s="41"/>
      <c r="H1608" s="41"/>
      <c r="I1608" s="220"/>
      <c r="J1608" s="41"/>
      <c r="K1608" s="41"/>
      <c r="L1608" s="45"/>
      <c r="M1608" s="221"/>
      <c r="N1608" s="222"/>
      <c r="O1608" s="85"/>
      <c r="P1608" s="85"/>
      <c r="Q1608" s="85"/>
      <c r="R1608" s="85"/>
      <c r="S1608" s="85"/>
      <c r="T1608" s="86"/>
      <c r="U1608" s="39"/>
      <c r="V1608" s="39"/>
      <c r="W1608" s="39"/>
      <c r="X1608" s="39"/>
      <c r="Y1608" s="39"/>
      <c r="Z1608" s="39"/>
      <c r="AA1608" s="39"/>
      <c r="AB1608" s="39"/>
      <c r="AC1608" s="39"/>
      <c r="AD1608" s="39"/>
      <c r="AE1608" s="39"/>
      <c r="AT1608" s="18" t="s">
        <v>155</v>
      </c>
      <c r="AU1608" s="18" t="s">
        <v>86</v>
      </c>
    </row>
    <row r="1609" spans="1:65" s="2" customFormat="1" ht="12">
      <c r="A1609" s="39"/>
      <c r="B1609" s="40"/>
      <c r="C1609" s="249" t="s">
        <v>2732</v>
      </c>
      <c r="D1609" s="249" t="s">
        <v>252</v>
      </c>
      <c r="E1609" s="250" t="s">
        <v>2927</v>
      </c>
      <c r="F1609" s="251" t="s">
        <v>2928</v>
      </c>
      <c r="G1609" s="252" t="s">
        <v>154</v>
      </c>
      <c r="H1609" s="253">
        <v>1</v>
      </c>
      <c r="I1609" s="254"/>
      <c r="J1609" s="255">
        <f>ROUND(I1609*H1609,2)</f>
        <v>0</v>
      </c>
      <c r="K1609" s="251" t="s">
        <v>37</v>
      </c>
      <c r="L1609" s="256"/>
      <c r="M1609" s="257" t="s">
        <v>37</v>
      </c>
      <c r="N1609" s="258" t="s">
        <v>50</v>
      </c>
      <c r="O1609" s="85"/>
      <c r="P1609" s="214">
        <f>O1609*H1609</f>
        <v>0</v>
      </c>
      <c r="Q1609" s="214">
        <v>0</v>
      </c>
      <c r="R1609" s="214">
        <f>Q1609*H1609</f>
        <v>0</v>
      </c>
      <c r="S1609" s="214">
        <v>0</v>
      </c>
      <c r="T1609" s="215">
        <f>S1609*H1609</f>
        <v>0</v>
      </c>
      <c r="U1609" s="39"/>
      <c r="V1609" s="39"/>
      <c r="W1609" s="39"/>
      <c r="X1609" s="39"/>
      <c r="Y1609" s="39"/>
      <c r="Z1609" s="39"/>
      <c r="AA1609" s="39"/>
      <c r="AB1609" s="39"/>
      <c r="AC1609" s="39"/>
      <c r="AD1609" s="39"/>
      <c r="AE1609" s="39"/>
      <c r="AR1609" s="216" t="s">
        <v>313</v>
      </c>
      <c r="AT1609" s="216" t="s">
        <v>252</v>
      </c>
      <c r="AU1609" s="216" t="s">
        <v>86</v>
      </c>
      <c r="AY1609" s="18" t="s">
        <v>149</v>
      </c>
      <c r="BE1609" s="217">
        <f>IF(N1609="základní",J1609,0)</f>
        <v>0</v>
      </c>
      <c r="BF1609" s="217">
        <f>IF(N1609="snížená",J1609,0)</f>
        <v>0</v>
      </c>
      <c r="BG1609" s="217">
        <f>IF(N1609="zákl. přenesená",J1609,0)</f>
        <v>0</v>
      </c>
      <c r="BH1609" s="217">
        <f>IF(N1609="sníž. přenesená",J1609,0)</f>
        <v>0</v>
      </c>
      <c r="BI1609" s="217">
        <f>IF(N1609="nulová",J1609,0)</f>
        <v>0</v>
      </c>
      <c r="BJ1609" s="18" t="s">
        <v>148</v>
      </c>
      <c r="BK1609" s="217">
        <f>ROUND(I1609*H1609,2)</f>
        <v>0</v>
      </c>
      <c r="BL1609" s="18" t="s">
        <v>239</v>
      </c>
      <c r="BM1609" s="216" t="s">
        <v>2929</v>
      </c>
    </row>
    <row r="1610" spans="1:47" s="2" customFormat="1" ht="12">
      <c r="A1610" s="39"/>
      <c r="B1610" s="40"/>
      <c r="C1610" s="41"/>
      <c r="D1610" s="218" t="s">
        <v>155</v>
      </c>
      <c r="E1610" s="41"/>
      <c r="F1610" s="219" t="s">
        <v>2928</v>
      </c>
      <c r="G1610" s="41"/>
      <c r="H1610" s="41"/>
      <c r="I1610" s="220"/>
      <c r="J1610" s="41"/>
      <c r="K1610" s="41"/>
      <c r="L1610" s="45"/>
      <c r="M1610" s="221"/>
      <c r="N1610" s="222"/>
      <c r="O1610" s="85"/>
      <c r="P1610" s="85"/>
      <c r="Q1610" s="85"/>
      <c r="R1610" s="85"/>
      <c r="S1610" s="85"/>
      <c r="T1610" s="86"/>
      <c r="U1610" s="39"/>
      <c r="V1610" s="39"/>
      <c r="W1610" s="39"/>
      <c r="X1610" s="39"/>
      <c r="Y1610" s="39"/>
      <c r="Z1610" s="39"/>
      <c r="AA1610" s="39"/>
      <c r="AB1610" s="39"/>
      <c r="AC1610" s="39"/>
      <c r="AD1610" s="39"/>
      <c r="AE1610" s="39"/>
      <c r="AT1610" s="18" t="s">
        <v>155</v>
      </c>
      <c r="AU1610" s="18" t="s">
        <v>86</v>
      </c>
    </row>
    <row r="1611" spans="1:65" s="2" customFormat="1" ht="16.5" customHeight="1">
      <c r="A1611" s="39"/>
      <c r="B1611" s="40"/>
      <c r="C1611" s="205" t="s">
        <v>1850</v>
      </c>
      <c r="D1611" s="205" t="s">
        <v>151</v>
      </c>
      <c r="E1611" s="206" t="s">
        <v>2930</v>
      </c>
      <c r="F1611" s="207" t="s">
        <v>2931</v>
      </c>
      <c r="G1611" s="208" t="s">
        <v>220</v>
      </c>
      <c r="H1611" s="209">
        <v>121.906</v>
      </c>
      <c r="I1611" s="210"/>
      <c r="J1611" s="211">
        <f>ROUND(I1611*H1611,2)</f>
        <v>0</v>
      </c>
      <c r="K1611" s="207" t="s">
        <v>37</v>
      </c>
      <c r="L1611" s="45"/>
      <c r="M1611" s="212" t="s">
        <v>37</v>
      </c>
      <c r="N1611" s="213" t="s">
        <v>50</v>
      </c>
      <c r="O1611" s="85"/>
      <c r="P1611" s="214">
        <f>O1611*H1611</f>
        <v>0</v>
      </c>
      <c r="Q1611" s="214">
        <v>0</v>
      </c>
      <c r="R1611" s="214">
        <f>Q1611*H1611</f>
        <v>0</v>
      </c>
      <c r="S1611" s="214">
        <v>0</v>
      </c>
      <c r="T1611" s="215">
        <f>S1611*H1611</f>
        <v>0</v>
      </c>
      <c r="U1611" s="39"/>
      <c r="V1611" s="39"/>
      <c r="W1611" s="39"/>
      <c r="X1611" s="39"/>
      <c r="Y1611" s="39"/>
      <c r="Z1611" s="39"/>
      <c r="AA1611" s="39"/>
      <c r="AB1611" s="39"/>
      <c r="AC1611" s="39"/>
      <c r="AD1611" s="39"/>
      <c r="AE1611" s="39"/>
      <c r="AR1611" s="216" t="s">
        <v>239</v>
      </c>
      <c r="AT1611" s="216" t="s">
        <v>151</v>
      </c>
      <c r="AU1611" s="216" t="s">
        <v>86</v>
      </c>
      <c r="AY1611" s="18" t="s">
        <v>149</v>
      </c>
      <c r="BE1611" s="217">
        <f>IF(N1611="základní",J1611,0)</f>
        <v>0</v>
      </c>
      <c r="BF1611" s="217">
        <f>IF(N1611="snížená",J1611,0)</f>
        <v>0</v>
      </c>
      <c r="BG1611" s="217">
        <f>IF(N1611="zákl. přenesená",J1611,0)</f>
        <v>0</v>
      </c>
      <c r="BH1611" s="217">
        <f>IF(N1611="sníž. přenesená",J1611,0)</f>
        <v>0</v>
      </c>
      <c r="BI1611" s="217">
        <f>IF(N1611="nulová",J1611,0)</f>
        <v>0</v>
      </c>
      <c r="BJ1611" s="18" t="s">
        <v>148</v>
      </c>
      <c r="BK1611" s="217">
        <f>ROUND(I1611*H1611,2)</f>
        <v>0</v>
      </c>
      <c r="BL1611" s="18" t="s">
        <v>239</v>
      </c>
      <c r="BM1611" s="216" t="s">
        <v>2932</v>
      </c>
    </row>
    <row r="1612" spans="1:47" s="2" customFormat="1" ht="12">
      <c r="A1612" s="39"/>
      <c r="B1612" s="40"/>
      <c r="C1612" s="41"/>
      <c r="D1612" s="218" t="s">
        <v>155</v>
      </c>
      <c r="E1612" s="41"/>
      <c r="F1612" s="219" t="s">
        <v>2931</v>
      </c>
      <c r="G1612" s="41"/>
      <c r="H1612" s="41"/>
      <c r="I1612" s="220"/>
      <c r="J1612" s="41"/>
      <c r="K1612" s="41"/>
      <c r="L1612" s="45"/>
      <c r="M1612" s="221"/>
      <c r="N1612" s="222"/>
      <c r="O1612" s="85"/>
      <c r="P1612" s="85"/>
      <c r="Q1612" s="85"/>
      <c r="R1612" s="85"/>
      <c r="S1612" s="85"/>
      <c r="T1612" s="86"/>
      <c r="U1612" s="39"/>
      <c r="V1612" s="39"/>
      <c r="W1612" s="39"/>
      <c r="X1612" s="39"/>
      <c r="Y1612" s="39"/>
      <c r="Z1612" s="39"/>
      <c r="AA1612" s="39"/>
      <c r="AB1612" s="39"/>
      <c r="AC1612" s="39"/>
      <c r="AD1612" s="39"/>
      <c r="AE1612" s="39"/>
      <c r="AT1612" s="18" t="s">
        <v>155</v>
      </c>
      <c r="AU1612" s="18" t="s">
        <v>86</v>
      </c>
    </row>
    <row r="1613" spans="1:51" s="13" customFormat="1" ht="12">
      <c r="A1613" s="13"/>
      <c r="B1613" s="227"/>
      <c r="C1613" s="228"/>
      <c r="D1613" s="218" t="s">
        <v>182</v>
      </c>
      <c r="E1613" s="229" t="s">
        <v>37</v>
      </c>
      <c r="F1613" s="230" t="s">
        <v>2933</v>
      </c>
      <c r="G1613" s="228"/>
      <c r="H1613" s="231">
        <v>30.1</v>
      </c>
      <c r="I1613" s="232"/>
      <c r="J1613" s="228"/>
      <c r="K1613" s="228"/>
      <c r="L1613" s="233"/>
      <c r="M1613" s="234"/>
      <c r="N1613" s="235"/>
      <c r="O1613" s="235"/>
      <c r="P1613" s="235"/>
      <c r="Q1613" s="235"/>
      <c r="R1613" s="235"/>
      <c r="S1613" s="235"/>
      <c r="T1613" s="236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T1613" s="237" t="s">
        <v>182</v>
      </c>
      <c r="AU1613" s="237" t="s">
        <v>86</v>
      </c>
      <c r="AV1613" s="13" t="s">
        <v>86</v>
      </c>
      <c r="AW1613" s="13" t="s">
        <v>38</v>
      </c>
      <c r="AX1613" s="13" t="s">
        <v>77</v>
      </c>
      <c r="AY1613" s="237" t="s">
        <v>149</v>
      </c>
    </row>
    <row r="1614" spans="1:51" s="13" customFormat="1" ht="12">
      <c r="A1614" s="13"/>
      <c r="B1614" s="227"/>
      <c r="C1614" s="228"/>
      <c r="D1614" s="218" t="s">
        <v>182</v>
      </c>
      <c r="E1614" s="229" t="s">
        <v>37</v>
      </c>
      <c r="F1614" s="230" t="s">
        <v>2934</v>
      </c>
      <c r="G1614" s="228"/>
      <c r="H1614" s="231">
        <v>21.6</v>
      </c>
      <c r="I1614" s="232"/>
      <c r="J1614" s="228"/>
      <c r="K1614" s="228"/>
      <c r="L1614" s="233"/>
      <c r="M1614" s="234"/>
      <c r="N1614" s="235"/>
      <c r="O1614" s="235"/>
      <c r="P1614" s="235"/>
      <c r="Q1614" s="235"/>
      <c r="R1614" s="235"/>
      <c r="S1614" s="235"/>
      <c r="T1614" s="236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T1614" s="237" t="s">
        <v>182</v>
      </c>
      <c r="AU1614" s="237" t="s">
        <v>86</v>
      </c>
      <c r="AV1614" s="13" t="s">
        <v>86</v>
      </c>
      <c r="AW1614" s="13" t="s">
        <v>38</v>
      </c>
      <c r="AX1614" s="13" t="s">
        <v>77</v>
      </c>
      <c r="AY1614" s="237" t="s">
        <v>149</v>
      </c>
    </row>
    <row r="1615" spans="1:51" s="13" customFormat="1" ht="12">
      <c r="A1615" s="13"/>
      <c r="B1615" s="227"/>
      <c r="C1615" s="228"/>
      <c r="D1615" s="218" t="s">
        <v>182</v>
      </c>
      <c r="E1615" s="229" t="s">
        <v>37</v>
      </c>
      <c r="F1615" s="230" t="s">
        <v>2935</v>
      </c>
      <c r="G1615" s="228"/>
      <c r="H1615" s="231">
        <v>8.1</v>
      </c>
      <c r="I1615" s="232"/>
      <c r="J1615" s="228"/>
      <c r="K1615" s="228"/>
      <c r="L1615" s="233"/>
      <c r="M1615" s="234"/>
      <c r="N1615" s="235"/>
      <c r="O1615" s="235"/>
      <c r="P1615" s="235"/>
      <c r="Q1615" s="235"/>
      <c r="R1615" s="235"/>
      <c r="S1615" s="235"/>
      <c r="T1615" s="236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T1615" s="237" t="s">
        <v>182</v>
      </c>
      <c r="AU1615" s="237" t="s">
        <v>86</v>
      </c>
      <c r="AV1615" s="13" t="s">
        <v>86</v>
      </c>
      <c r="AW1615" s="13" t="s">
        <v>38</v>
      </c>
      <c r="AX1615" s="13" t="s">
        <v>77</v>
      </c>
      <c r="AY1615" s="237" t="s">
        <v>149</v>
      </c>
    </row>
    <row r="1616" spans="1:51" s="15" customFormat="1" ht="12">
      <c r="A1616" s="15"/>
      <c r="B1616" s="262"/>
      <c r="C1616" s="263"/>
      <c r="D1616" s="218" t="s">
        <v>182</v>
      </c>
      <c r="E1616" s="264" t="s">
        <v>37</v>
      </c>
      <c r="F1616" s="265" t="s">
        <v>2936</v>
      </c>
      <c r="G1616" s="263"/>
      <c r="H1616" s="266">
        <v>59.800000000000004</v>
      </c>
      <c r="I1616" s="267"/>
      <c r="J1616" s="263"/>
      <c r="K1616" s="263"/>
      <c r="L1616" s="268"/>
      <c r="M1616" s="269"/>
      <c r="N1616" s="270"/>
      <c r="O1616" s="270"/>
      <c r="P1616" s="270"/>
      <c r="Q1616" s="270"/>
      <c r="R1616" s="270"/>
      <c r="S1616" s="270"/>
      <c r="T1616" s="271"/>
      <c r="U1616" s="15"/>
      <c r="V1616" s="15"/>
      <c r="W1616" s="15"/>
      <c r="X1616" s="15"/>
      <c r="Y1616" s="15"/>
      <c r="Z1616" s="15"/>
      <c r="AA1616" s="15"/>
      <c r="AB1616" s="15"/>
      <c r="AC1616" s="15"/>
      <c r="AD1616" s="15"/>
      <c r="AE1616" s="15"/>
      <c r="AT1616" s="272" t="s">
        <v>182</v>
      </c>
      <c r="AU1616" s="272" t="s">
        <v>86</v>
      </c>
      <c r="AV1616" s="15" t="s">
        <v>158</v>
      </c>
      <c r="AW1616" s="15" t="s">
        <v>38</v>
      </c>
      <c r="AX1616" s="15" t="s">
        <v>77</v>
      </c>
      <c r="AY1616" s="272" t="s">
        <v>149</v>
      </c>
    </row>
    <row r="1617" spans="1:51" s="13" customFormat="1" ht="12">
      <c r="A1617" s="13"/>
      <c r="B1617" s="227"/>
      <c r="C1617" s="228"/>
      <c r="D1617" s="218" t="s">
        <v>182</v>
      </c>
      <c r="E1617" s="229" t="s">
        <v>37</v>
      </c>
      <c r="F1617" s="230" t="s">
        <v>2937</v>
      </c>
      <c r="G1617" s="228"/>
      <c r="H1617" s="231">
        <v>33.406</v>
      </c>
      <c r="I1617" s="232"/>
      <c r="J1617" s="228"/>
      <c r="K1617" s="228"/>
      <c r="L1617" s="233"/>
      <c r="M1617" s="234"/>
      <c r="N1617" s="235"/>
      <c r="O1617" s="235"/>
      <c r="P1617" s="235"/>
      <c r="Q1617" s="235"/>
      <c r="R1617" s="235"/>
      <c r="S1617" s="235"/>
      <c r="T1617" s="236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T1617" s="237" t="s">
        <v>182</v>
      </c>
      <c r="AU1617" s="237" t="s">
        <v>86</v>
      </c>
      <c r="AV1617" s="13" t="s">
        <v>86</v>
      </c>
      <c r="AW1617" s="13" t="s">
        <v>38</v>
      </c>
      <c r="AX1617" s="13" t="s">
        <v>77</v>
      </c>
      <c r="AY1617" s="237" t="s">
        <v>149</v>
      </c>
    </row>
    <row r="1618" spans="1:51" s="13" customFormat="1" ht="12">
      <c r="A1618" s="13"/>
      <c r="B1618" s="227"/>
      <c r="C1618" s="228"/>
      <c r="D1618" s="218" t="s">
        <v>182</v>
      </c>
      <c r="E1618" s="229" t="s">
        <v>37</v>
      </c>
      <c r="F1618" s="230" t="s">
        <v>2938</v>
      </c>
      <c r="G1618" s="228"/>
      <c r="H1618" s="231">
        <v>8</v>
      </c>
      <c r="I1618" s="232"/>
      <c r="J1618" s="228"/>
      <c r="K1618" s="228"/>
      <c r="L1618" s="233"/>
      <c r="M1618" s="234"/>
      <c r="N1618" s="235"/>
      <c r="O1618" s="235"/>
      <c r="P1618" s="235"/>
      <c r="Q1618" s="235"/>
      <c r="R1618" s="235"/>
      <c r="S1618" s="235"/>
      <c r="T1618" s="236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T1618" s="237" t="s">
        <v>182</v>
      </c>
      <c r="AU1618" s="237" t="s">
        <v>86</v>
      </c>
      <c r="AV1618" s="13" t="s">
        <v>86</v>
      </c>
      <c r="AW1618" s="13" t="s">
        <v>38</v>
      </c>
      <c r="AX1618" s="13" t="s">
        <v>77</v>
      </c>
      <c r="AY1618" s="237" t="s">
        <v>149</v>
      </c>
    </row>
    <row r="1619" spans="1:51" s="13" customFormat="1" ht="12">
      <c r="A1619" s="13"/>
      <c r="B1619" s="227"/>
      <c r="C1619" s="228"/>
      <c r="D1619" s="218" t="s">
        <v>182</v>
      </c>
      <c r="E1619" s="229" t="s">
        <v>37</v>
      </c>
      <c r="F1619" s="230" t="s">
        <v>2939</v>
      </c>
      <c r="G1619" s="228"/>
      <c r="H1619" s="231">
        <v>20.7</v>
      </c>
      <c r="I1619" s="232"/>
      <c r="J1619" s="228"/>
      <c r="K1619" s="228"/>
      <c r="L1619" s="233"/>
      <c r="M1619" s="234"/>
      <c r="N1619" s="235"/>
      <c r="O1619" s="235"/>
      <c r="P1619" s="235"/>
      <c r="Q1619" s="235"/>
      <c r="R1619" s="235"/>
      <c r="S1619" s="235"/>
      <c r="T1619" s="236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T1619" s="237" t="s">
        <v>182</v>
      </c>
      <c r="AU1619" s="237" t="s">
        <v>86</v>
      </c>
      <c r="AV1619" s="13" t="s">
        <v>86</v>
      </c>
      <c r="AW1619" s="13" t="s">
        <v>38</v>
      </c>
      <c r="AX1619" s="13" t="s">
        <v>77</v>
      </c>
      <c r="AY1619" s="237" t="s">
        <v>149</v>
      </c>
    </row>
    <row r="1620" spans="1:51" s="15" customFormat="1" ht="12">
      <c r="A1620" s="15"/>
      <c r="B1620" s="262"/>
      <c r="C1620" s="263"/>
      <c r="D1620" s="218" t="s">
        <v>182</v>
      </c>
      <c r="E1620" s="264" t="s">
        <v>37</v>
      </c>
      <c r="F1620" s="265" t="s">
        <v>2940</v>
      </c>
      <c r="G1620" s="263"/>
      <c r="H1620" s="266">
        <v>62.105999999999995</v>
      </c>
      <c r="I1620" s="267"/>
      <c r="J1620" s="263"/>
      <c r="K1620" s="263"/>
      <c r="L1620" s="268"/>
      <c r="M1620" s="269"/>
      <c r="N1620" s="270"/>
      <c r="O1620" s="270"/>
      <c r="P1620" s="270"/>
      <c r="Q1620" s="270"/>
      <c r="R1620" s="270"/>
      <c r="S1620" s="270"/>
      <c r="T1620" s="271"/>
      <c r="U1620" s="15"/>
      <c r="V1620" s="15"/>
      <c r="W1620" s="15"/>
      <c r="X1620" s="15"/>
      <c r="Y1620" s="15"/>
      <c r="Z1620" s="15"/>
      <c r="AA1620" s="15"/>
      <c r="AB1620" s="15"/>
      <c r="AC1620" s="15"/>
      <c r="AD1620" s="15"/>
      <c r="AE1620" s="15"/>
      <c r="AT1620" s="272" t="s">
        <v>182</v>
      </c>
      <c r="AU1620" s="272" t="s">
        <v>86</v>
      </c>
      <c r="AV1620" s="15" t="s">
        <v>158</v>
      </c>
      <c r="AW1620" s="15" t="s">
        <v>38</v>
      </c>
      <c r="AX1620" s="15" t="s">
        <v>77</v>
      </c>
      <c r="AY1620" s="272" t="s">
        <v>149</v>
      </c>
    </row>
    <row r="1621" spans="1:51" s="14" customFormat="1" ht="12">
      <c r="A1621" s="14"/>
      <c r="B1621" s="238"/>
      <c r="C1621" s="239"/>
      <c r="D1621" s="218" t="s">
        <v>182</v>
      </c>
      <c r="E1621" s="240" t="s">
        <v>37</v>
      </c>
      <c r="F1621" s="241" t="s">
        <v>187</v>
      </c>
      <c r="G1621" s="239"/>
      <c r="H1621" s="242">
        <v>121.906</v>
      </c>
      <c r="I1621" s="243"/>
      <c r="J1621" s="239"/>
      <c r="K1621" s="239"/>
      <c r="L1621" s="244"/>
      <c r="M1621" s="245"/>
      <c r="N1621" s="246"/>
      <c r="O1621" s="246"/>
      <c r="P1621" s="246"/>
      <c r="Q1621" s="246"/>
      <c r="R1621" s="246"/>
      <c r="S1621" s="246"/>
      <c r="T1621" s="247"/>
      <c r="U1621" s="14"/>
      <c r="V1621" s="14"/>
      <c r="W1621" s="14"/>
      <c r="X1621" s="14"/>
      <c r="Y1621" s="14"/>
      <c r="Z1621" s="14"/>
      <c r="AA1621" s="14"/>
      <c r="AB1621" s="14"/>
      <c r="AC1621" s="14"/>
      <c r="AD1621" s="14"/>
      <c r="AE1621" s="14"/>
      <c r="AT1621" s="248" t="s">
        <v>182</v>
      </c>
      <c r="AU1621" s="248" t="s">
        <v>86</v>
      </c>
      <c r="AV1621" s="14" t="s">
        <v>148</v>
      </c>
      <c r="AW1621" s="14" t="s">
        <v>38</v>
      </c>
      <c r="AX1621" s="14" t="s">
        <v>21</v>
      </c>
      <c r="AY1621" s="248" t="s">
        <v>149</v>
      </c>
    </row>
    <row r="1622" spans="1:65" s="2" customFormat="1" ht="16.5" customHeight="1">
      <c r="A1622" s="39"/>
      <c r="B1622" s="40"/>
      <c r="C1622" s="249" t="s">
        <v>2941</v>
      </c>
      <c r="D1622" s="249" t="s">
        <v>252</v>
      </c>
      <c r="E1622" s="250" t="s">
        <v>2942</v>
      </c>
      <c r="F1622" s="251" t="s">
        <v>2943</v>
      </c>
      <c r="G1622" s="252" t="s">
        <v>539</v>
      </c>
      <c r="H1622" s="253">
        <v>2.886</v>
      </c>
      <c r="I1622" s="254"/>
      <c r="J1622" s="255">
        <f>ROUND(I1622*H1622,2)</f>
        <v>0</v>
      </c>
      <c r="K1622" s="251" t="s">
        <v>37</v>
      </c>
      <c r="L1622" s="256"/>
      <c r="M1622" s="257" t="s">
        <v>37</v>
      </c>
      <c r="N1622" s="258" t="s">
        <v>50</v>
      </c>
      <c r="O1622" s="85"/>
      <c r="P1622" s="214">
        <f>O1622*H1622</f>
        <v>0</v>
      </c>
      <c r="Q1622" s="214">
        <v>0</v>
      </c>
      <c r="R1622" s="214">
        <f>Q1622*H1622</f>
        <v>0</v>
      </c>
      <c r="S1622" s="214">
        <v>0</v>
      </c>
      <c r="T1622" s="215">
        <f>S1622*H1622</f>
        <v>0</v>
      </c>
      <c r="U1622" s="39"/>
      <c r="V1622" s="39"/>
      <c r="W1622" s="39"/>
      <c r="X1622" s="39"/>
      <c r="Y1622" s="39"/>
      <c r="Z1622" s="39"/>
      <c r="AA1622" s="39"/>
      <c r="AB1622" s="39"/>
      <c r="AC1622" s="39"/>
      <c r="AD1622" s="39"/>
      <c r="AE1622" s="39"/>
      <c r="AR1622" s="216" t="s">
        <v>313</v>
      </c>
      <c r="AT1622" s="216" t="s">
        <v>252</v>
      </c>
      <c r="AU1622" s="216" t="s">
        <v>86</v>
      </c>
      <c r="AY1622" s="18" t="s">
        <v>149</v>
      </c>
      <c r="BE1622" s="217">
        <f>IF(N1622="základní",J1622,0)</f>
        <v>0</v>
      </c>
      <c r="BF1622" s="217">
        <f>IF(N1622="snížená",J1622,0)</f>
        <v>0</v>
      </c>
      <c r="BG1622" s="217">
        <f>IF(N1622="zákl. přenesená",J1622,0)</f>
        <v>0</v>
      </c>
      <c r="BH1622" s="217">
        <f>IF(N1622="sníž. přenesená",J1622,0)</f>
        <v>0</v>
      </c>
      <c r="BI1622" s="217">
        <f>IF(N1622="nulová",J1622,0)</f>
        <v>0</v>
      </c>
      <c r="BJ1622" s="18" t="s">
        <v>148</v>
      </c>
      <c r="BK1622" s="217">
        <f>ROUND(I1622*H1622,2)</f>
        <v>0</v>
      </c>
      <c r="BL1622" s="18" t="s">
        <v>239</v>
      </c>
      <c r="BM1622" s="216" t="s">
        <v>2944</v>
      </c>
    </row>
    <row r="1623" spans="1:47" s="2" customFormat="1" ht="12">
      <c r="A1623" s="39"/>
      <c r="B1623" s="40"/>
      <c r="C1623" s="41"/>
      <c r="D1623" s="218" t="s">
        <v>155</v>
      </c>
      <c r="E1623" s="41"/>
      <c r="F1623" s="219" t="s">
        <v>2943</v>
      </c>
      <c r="G1623" s="41"/>
      <c r="H1623" s="41"/>
      <c r="I1623" s="220"/>
      <c r="J1623" s="41"/>
      <c r="K1623" s="41"/>
      <c r="L1623" s="45"/>
      <c r="M1623" s="221"/>
      <c r="N1623" s="222"/>
      <c r="O1623" s="85"/>
      <c r="P1623" s="85"/>
      <c r="Q1623" s="85"/>
      <c r="R1623" s="85"/>
      <c r="S1623" s="85"/>
      <c r="T1623" s="86"/>
      <c r="U1623" s="39"/>
      <c r="V1623" s="39"/>
      <c r="W1623" s="39"/>
      <c r="X1623" s="39"/>
      <c r="Y1623" s="39"/>
      <c r="Z1623" s="39"/>
      <c r="AA1623" s="39"/>
      <c r="AB1623" s="39"/>
      <c r="AC1623" s="39"/>
      <c r="AD1623" s="39"/>
      <c r="AE1623" s="39"/>
      <c r="AT1623" s="18" t="s">
        <v>155</v>
      </c>
      <c r="AU1623" s="18" t="s">
        <v>86</v>
      </c>
    </row>
    <row r="1624" spans="1:65" s="2" customFormat="1" ht="16.5" customHeight="1">
      <c r="A1624" s="39"/>
      <c r="B1624" s="40"/>
      <c r="C1624" s="205" t="s">
        <v>1853</v>
      </c>
      <c r="D1624" s="205" t="s">
        <v>151</v>
      </c>
      <c r="E1624" s="206" t="s">
        <v>2945</v>
      </c>
      <c r="F1624" s="207" t="s">
        <v>2946</v>
      </c>
      <c r="G1624" s="208" t="s">
        <v>340</v>
      </c>
      <c r="H1624" s="209">
        <v>1.587</v>
      </c>
      <c r="I1624" s="210"/>
      <c r="J1624" s="211">
        <f>ROUND(I1624*H1624,2)</f>
        <v>0</v>
      </c>
      <c r="K1624" s="207" t="s">
        <v>37</v>
      </c>
      <c r="L1624" s="45"/>
      <c r="M1624" s="212" t="s">
        <v>37</v>
      </c>
      <c r="N1624" s="213" t="s">
        <v>50</v>
      </c>
      <c r="O1624" s="85"/>
      <c r="P1624" s="214">
        <f>O1624*H1624</f>
        <v>0</v>
      </c>
      <c r="Q1624" s="214">
        <v>0</v>
      </c>
      <c r="R1624" s="214">
        <f>Q1624*H1624</f>
        <v>0</v>
      </c>
      <c r="S1624" s="214">
        <v>0</v>
      </c>
      <c r="T1624" s="215">
        <f>S1624*H1624</f>
        <v>0</v>
      </c>
      <c r="U1624" s="39"/>
      <c r="V1624" s="39"/>
      <c r="W1624" s="39"/>
      <c r="X1624" s="39"/>
      <c r="Y1624" s="39"/>
      <c r="Z1624" s="39"/>
      <c r="AA1624" s="39"/>
      <c r="AB1624" s="39"/>
      <c r="AC1624" s="39"/>
      <c r="AD1624" s="39"/>
      <c r="AE1624" s="39"/>
      <c r="AR1624" s="216" t="s">
        <v>239</v>
      </c>
      <c r="AT1624" s="216" t="s">
        <v>151</v>
      </c>
      <c r="AU1624" s="216" t="s">
        <v>86</v>
      </c>
      <c r="AY1624" s="18" t="s">
        <v>149</v>
      </c>
      <c r="BE1624" s="217">
        <f>IF(N1624="základní",J1624,0)</f>
        <v>0</v>
      </c>
      <c r="BF1624" s="217">
        <f>IF(N1624="snížená",J1624,0)</f>
        <v>0</v>
      </c>
      <c r="BG1624" s="217">
        <f>IF(N1624="zákl. přenesená",J1624,0)</f>
        <v>0</v>
      </c>
      <c r="BH1624" s="217">
        <f>IF(N1624="sníž. přenesená",J1624,0)</f>
        <v>0</v>
      </c>
      <c r="BI1624" s="217">
        <f>IF(N1624="nulová",J1624,0)</f>
        <v>0</v>
      </c>
      <c r="BJ1624" s="18" t="s">
        <v>148</v>
      </c>
      <c r="BK1624" s="217">
        <f>ROUND(I1624*H1624,2)</f>
        <v>0</v>
      </c>
      <c r="BL1624" s="18" t="s">
        <v>239</v>
      </c>
      <c r="BM1624" s="216" t="s">
        <v>2947</v>
      </c>
    </row>
    <row r="1625" spans="1:47" s="2" customFormat="1" ht="12">
      <c r="A1625" s="39"/>
      <c r="B1625" s="40"/>
      <c r="C1625" s="41"/>
      <c r="D1625" s="218" t="s">
        <v>155</v>
      </c>
      <c r="E1625" s="41"/>
      <c r="F1625" s="219" t="s">
        <v>2946</v>
      </c>
      <c r="G1625" s="41"/>
      <c r="H1625" s="41"/>
      <c r="I1625" s="220"/>
      <c r="J1625" s="41"/>
      <c r="K1625" s="41"/>
      <c r="L1625" s="45"/>
      <c r="M1625" s="221"/>
      <c r="N1625" s="222"/>
      <c r="O1625" s="85"/>
      <c r="P1625" s="85"/>
      <c r="Q1625" s="85"/>
      <c r="R1625" s="85"/>
      <c r="S1625" s="85"/>
      <c r="T1625" s="86"/>
      <c r="U1625" s="39"/>
      <c r="V1625" s="39"/>
      <c r="W1625" s="39"/>
      <c r="X1625" s="39"/>
      <c r="Y1625" s="39"/>
      <c r="Z1625" s="39"/>
      <c r="AA1625" s="39"/>
      <c r="AB1625" s="39"/>
      <c r="AC1625" s="39"/>
      <c r="AD1625" s="39"/>
      <c r="AE1625" s="39"/>
      <c r="AT1625" s="18" t="s">
        <v>155</v>
      </c>
      <c r="AU1625" s="18" t="s">
        <v>86</v>
      </c>
    </row>
    <row r="1626" spans="1:65" s="2" customFormat="1" ht="16.5" customHeight="1">
      <c r="A1626" s="39"/>
      <c r="B1626" s="40"/>
      <c r="C1626" s="205" t="s">
        <v>2744</v>
      </c>
      <c r="D1626" s="205" t="s">
        <v>151</v>
      </c>
      <c r="E1626" s="206" t="s">
        <v>2948</v>
      </c>
      <c r="F1626" s="207" t="s">
        <v>2949</v>
      </c>
      <c r="G1626" s="208" t="s">
        <v>340</v>
      </c>
      <c r="H1626" s="209">
        <v>10.286</v>
      </c>
      <c r="I1626" s="210"/>
      <c r="J1626" s="211">
        <f>ROUND(I1626*H1626,2)</f>
        <v>0</v>
      </c>
      <c r="K1626" s="207" t="s">
        <v>37</v>
      </c>
      <c r="L1626" s="45"/>
      <c r="M1626" s="212" t="s">
        <v>37</v>
      </c>
      <c r="N1626" s="213" t="s">
        <v>50</v>
      </c>
      <c r="O1626" s="85"/>
      <c r="P1626" s="214">
        <f>O1626*H1626</f>
        <v>0</v>
      </c>
      <c r="Q1626" s="214">
        <v>0</v>
      </c>
      <c r="R1626" s="214">
        <f>Q1626*H1626</f>
        <v>0</v>
      </c>
      <c r="S1626" s="214">
        <v>0</v>
      </c>
      <c r="T1626" s="215">
        <f>S1626*H1626</f>
        <v>0</v>
      </c>
      <c r="U1626" s="39"/>
      <c r="V1626" s="39"/>
      <c r="W1626" s="39"/>
      <c r="X1626" s="39"/>
      <c r="Y1626" s="39"/>
      <c r="Z1626" s="39"/>
      <c r="AA1626" s="39"/>
      <c r="AB1626" s="39"/>
      <c r="AC1626" s="39"/>
      <c r="AD1626" s="39"/>
      <c r="AE1626" s="39"/>
      <c r="AR1626" s="216" t="s">
        <v>239</v>
      </c>
      <c r="AT1626" s="216" t="s">
        <v>151</v>
      </c>
      <c r="AU1626" s="216" t="s">
        <v>86</v>
      </c>
      <c r="AY1626" s="18" t="s">
        <v>149</v>
      </c>
      <c r="BE1626" s="217">
        <f>IF(N1626="základní",J1626,0)</f>
        <v>0</v>
      </c>
      <c r="BF1626" s="217">
        <f>IF(N1626="snížená",J1626,0)</f>
        <v>0</v>
      </c>
      <c r="BG1626" s="217">
        <f>IF(N1626="zákl. přenesená",J1626,0)</f>
        <v>0</v>
      </c>
      <c r="BH1626" s="217">
        <f>IF(N1626="sníž. přenesená",J1626,0)</f>
        <v>0</v>
      </c>
      <c r="BI1626" s="217">
        <f>IF(N1626="nulová",J1626,0)</f>
        <v>0</v>
      </c>
      <c r="BJ1626" s="18" t="s">
        <v>148</v>
      </c>
      <c r="BK1626" s="217">
        <f>ROUND(I1626*H1626,2)</f>
        <v>0</v>
      </c>
      <c r="BL1626" s="18" t="s">
        <v>239</v>
      </c>
      <c r="BM1626" s="216" t="s">
        <v>2950</v>
      </c>
    </row>
    <row r="1627" spans="1:47" s="2" customFormat="1" ht="12">
      <c r="A1627" s="39"/>
      <c r="B1627" s="40"/>
      <c r="C1627" s="41"/>
      <c r="D1627" s="218" t="s">
        <v>155</v>
      </c>
      <c r="E1627" s="41"/>
      <c r="F1627" s="219" t="s">
        <v>2949</v>
      </c>
      <c r="G1627" s="41"/>
      <c r="H1627" s="41"/>
      <c r="I1627" s="220"/>
      <c r="J1627" s="41"/>
      <c r="K1627" s="41"/>
      <c r="L1627" s="45"/>
      <c r="M1627" s="221"/>
      <c r="N1627" s="222"/>
      <c r="O1627" s="85"/>
      <c r="P1627" s="85"/>
      <c r="Q1627" s="85"/>
      <c r="R1627" s="85"/>
      <c r="S1627" s="85"/>
      <c r="T1627" s="86"/>
      <c r="U1627" s="39"/>
      <c r="V1627" s="39"/>
      <c r="W1627" s="39"/>
      <c r="X1627" s="39"/>
      <c r="Y1627" s="39"/>
      <c r="Z1627" s="39"/>
      <c r="AA1627" s="39"/>
      <c r="AB1627" s="39"/>
      <c r="AC1627" s="39"/>
      <c r="AD1627" s="39"/>
      <c r="AE1627" s="39"/>
      <c r="AT1627" s="18" t="s">
        <v>155</v>
      </c>
      <c r="AU1627" s="18" t="s">
        <v>86</v>
      </c>
    </row>
    <row r="1628" spans="1:65" s="2" customFormat="1" ht="16.5" customHeight="1">
      <c r="A1628" s="39"/>
      <c r="B1628" s="40"/>
      <c r="C1628" s="205" t="s">
        <v>1857</v>
      </c>
      <c r="D1628" s="205" t="s">
        <v>151</v>
      </c>
      <c r="E1628" s="206" t="s">
        <v>2951</v>
      </c>
      <c r="F1628" s="207" t="s">
        <v>2952</v>
      </c>
      <c r="G1628" s="208" t="s">
        <v>340</v>
      </c>
      <c r="H1628" s="209">
        <v>10.286</v>
      </c>
      <c r="I1628" s="210"/>
      <c r="J1628" s="211">
        <f>ROUND(I1628*H1628,2)</f>
        <v>0</v>
      </c>
      <c r="K1628" s="207" t="s">
        <v>37</v>
      </c>
      <c r="L1628" s="45"/>
      <c r="M1628" s="212" t="s">
        <v>37</v>
      </c>
      <c r="N1628" s="213" t="s">
        <v>50</v>
      </c>
      <c r="O1628" s="85"/>
      <c r="P1628" s="214">
        <f>O1628*H1628</f>
        <v>0</v>
      </c>
      <c r="Q1628" s="214">
        <v>0</v>
      </c>
      <c r="R1628" s="214">
        <f>Q1628*H1628</f>
        <v>0</v>
      </c>
      <c r="S1628" s="214">
        <v>0</v>
      </c>
      <c r="T1628" s="215">
        <f>S1628*H1628</f>
        <v>0</v>
      </c>
      <c r="U1628" s="39"/>
      <c r="V1628" s="39"/>
      <c r="W1628" s="39"/>
      <c r="X1628" s="39"/>
      <c r="Y1628" s="39"/>
      <c r="Z1628" s="39"/>
      <c r="AA1628" s="39"/>
      <c r="AB1628" s="39"/>
      <c r="AC1628" s="39"/>
      <c r="AD1628" s="39"/>
      <c r="AE1628" s="39"/>
      <c r="AR1628" s="216" t="s">
        <v>239</v>
      </c>
      <c r="AT1628" s="216" t="s">
        <v>151</v>
      </c>
      <c r="AU1628" s="216" t="s">
        <v>86</v>
      </c>
      <c r="AY1628" s="18" t="s">
        <v>149</v>
      </c>
      <c r="BE1628" s="217">
        <f>IF(N1628="základní",J1628,0)</f>
        <v>0</v>
      </c>
      <c r="BF1628" s="217">
        <f>IF(N1628="snížená",J1628,0)</f>
        <v>0</v>
      </c>
      <c r="BG1628" s="217">
        <f>IF(N1628="zákl. přenesená",J1628,0)</f>
        <v>0</v>
      </c>
      <c r="BH1628" s="217">
        <f>IF(N1628="sníž. přenesená",J1628,0)</f>
        <v>0</v>
      </c>
      <c r="BI1628" s="217">
        <f>IF(N1628="nulová",J1628,0)</f>
        <v>0</v>
      </c>
      <c r="BJ1628" s="18" t="s">
        <v>148</v>
      </c>
      <c r="BK1628" s="217">
        <f>ROUND(I1628*H1628,2)</f>
        <v>0</v>
      </c>
      <c r="BL1628" s="18" t="s">
        <v>239</v>
      </c>
      <c r="BM1628" s="216" t="s">
        <v>2953</v>
      </c>
    </row>
    <row r="1629" spans="1:47" s="2" customFormat="1" ht="12">
      <c r="A1629" s="39"/>
      <c r="B1629" s="40"/>
      <c r="C1629" s="41"/>
      <c r="D1629" s="218" t="s">
        <v>155</v>
      </c>
      <c r="E1629" s="41"/>
      <c r="F1629" s="219" t="s">
        <v>2952</v>
      </c>
      <c r="G1629" s="41"/>
      <c r="H1629" s="41"/>
      <c r="I1629" s="220"/>
      <c r="J1629" s="41"/>
      <c r="K1629" s="41"/>
      <c r="L1629" s="45"/>
      <c r="M1629" s="221"/>
      <c r="N1629" s="222"/>
      <c r="O1629" s="85"/>
      <c r="P1629" s="85"/>
      <c r="Q1629" s="85"/>
      <c r="R1629" s="85"/>
      <c r="S1629" s="85"/>
      <c r="T1629" s="86"/>
      <c r="U1629" s="39"/>
      <c r="V1629" s="39"/>
      <c r="W1629" s="39"/>
      <c r="X1629" s="39"/>
      <c r="Y1629" s="39"/>
      <c r="Z1629" s="39"/>
      <c r="AA1629" s="39"/>
      <c r="AB1629" s="39"/>
      <c r="AC1629" s="39"/>
      <c r="AD1629" s="39"/>
      <c r="AE1629" s="39"/>
      <c r="AT1629" s="18" t="s">
        <v>155</v>
      </c>
      <c r="AU1629" s="18" t="s">
        <v>86</v>
      </c>
    </row>
    <row r="1630" spans="1:63" s="12" customFormat="1" ht="22.8" customHeight="1">
      <c r="A1630" s="12"/>
      <c r="B1630" s="189"/>
      <c r="C1630" s="190"/>
      <c r="D1630" s="191" t="s">
        <v>76</v>
      </c>
      <c r="E1630" s="203" t="s">
        <v>2177</v>
      </c>
      <c r="F1630" s="203" t="s">
        <v>2954</v>
      </c>
      <c r="G1630" s="190"/>
      <c r="H1630" s="190"/>
      <c r="I1630" s="193"/>
      <c r="J1630" s="204">
        <f>BK1630</f>
        <v>0</v>
      </c>
      <c r="K1630" s="190"/>
      <c r="L1630" s="195"/>
      <c r="M1630" s="196"/>
      <c r="N1630" s="197"/>
      <c r="O1630" s="197"/>
      <c r="P1630" s="198">
        <f>SUM(P1631:P1662)</f>
        <v>0</v>
      </c>
      <c r="Q1630" s="197"/>
      <c r="R1630" s="198">
        <f>SUM(R1631:R1662)</f>
        <v>0</v>
      </c>
      <c r="S1630" s="197"/>
      <c r="T1630" s="199">
        <f>SUM(T1631:T1662)</f>
        <v>0</v>
      </c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R1630" s="200" t="s">
        <v>86</v>
      </c>
      <c r="AT1630" s="201" t="s">
        <v>76</v>
      </c>
      <c r="AU1630" s="201" t="s">
        <v>21</v>
      </c>
      <c r="AY1630" s="200" t="s">
        <v>149</v>
      </c>
      <c r="BK1630" s="202">
        <f>SUM(BK1631:BK1662)</f>
        <v>0</v>
      </c>
    </row>
    <row r="1631" spans="1:65" s="2" customFormat="1" ht="16.5" customHeight="1">
      <c r="A1631" s="39"/>
      <c r="B1631" s="40"/>
      <c r="C1631" s="205" t="s">
        <v>2955</v>
      </c>
      <c r="D1631" s="205" t="s">
        <v>151</v>
      </c>
      <c r="E1631" s="206" t="s">
        <v>2956</v>
      </c>
      <c r="F1631" s="207" t="s">
        <v>2957</v>
      </c>
      <c r="G1631" s="208" t="s">
        <v>174</v>
      </c>
      <c r="H1631" s="209">
        <v>533.299</v>
      </c>
      <c r="I1631" s="210"/>
      <c r="J1631" s="211">
        <f>ROUND(I1631*H1631,2)</f>
        <v>0</v>
      </c>
      <c r="K1631" s="207" t="s">
        <v>37</v>
      </c>
      <c r="L1631" s="45"/>
      <c r="M1631" s="212" t="s">
        <v>37</v>
      </c>
      <c r="N1631" s="213" t="s">
        <v>50</v>
      </c>
      <c r="O1631" s="85"/>
      <c r="P1631" s="214">
        <f>O1631*H1631</f>
        <v>0</v>
      </c>
      <c r="Q1631" s="214">
        <v>0</v>
      </c>
      <c r="R1631" s="214">
        <f>Q1631*H1631</f>
        <v>0</v>
      </c>
      <c r="S1631" s="214">
        <v>0</v>
      </c>
      <c r="T1631" s="215">
        <f>S1631*H1631</f>
        <v>0</v>
      </c>
      <c r="U1631" s="39"/>
      <c r="V1631" s="39"/>
      <c r="W1631" s="39"/>
      <c r="X1631" s="39"/>
      <c r="Y1631" s="39"/>
      <c r="Z1631" s="39"/>
      <c r="AA1631" s="39"/>
      <c r="AB1631" s="39"/>
      <c r="AC1631" s="39"/>
      <c r="AD1631" s="39"/>
      <c r="AE1631" s="39"/>
      <c r="AR1631" s="216" t="s">
        <v>239</v>
      </c>
      <c r="AT1631" s="216" t="s">
        <v>151</v>
      </c>
      <c r="AU1631" s="216" t="s">
        <v>86</v>
      </c>
      <c r="AY1631" s="18" t="s">
        <v>149</v>
      </c>
      <c r="BE1631" s="217">
        <f>IF(N1631="základní",J1631,0)</f>
        <v>0</v>
      </c>
      <c r="BF1631" s="217">
        <f>IF(N1631="snížená",J1631,0)</f>
        <v>0</v>
      </c>
      <c r="BG1631" s="217">
        <f>IF(N1631="zákl. přenesená",J1631,0)</f>
        <v>0</v>
      </c>
      <c r="BH1631" s="217">
        <f>IF(N1631="sníž. přenesená",J1631,0)</f>
        <v>0</v>
      </c>
      <c r="BI1631" s="217">
        <f>IF(N1631="nulová",J1631,0)</f>
        <v>0</v>
      </c>
      <c r="BJ1631" s="18" t="s">
        <v>148</v>
      </c>
      <c r="BK1631" s="217">
        <f>ROUND(I1631*H1631,2)</f>
        <v>0</v>
      </c>
      <c r="BL1631" s="18" t="s">
        <v>239</v>
      </c>
      <c r="BM1631" s="216" t="s">
        <v>2958</v>
      </c>
    </row>
    <row r="1632" spans="1:47" s="2" customFormat="1" ht="12">
      <c r="A1632" s="39"/>
      <c r="B1632" s="40"/>
      <c r="C1632" s="41"/>
      <c r="D1632" s="218" t="s">
        <v>155</v>
      </c>
      <c r="E1632" s="41"/>
      <c r="F1632" s="219" t="s">
        <v>2957</v>
      </c>
      <c r="G1632" s="41"/>
      <c r="H1632" s="41"/>
      <c r="I1632" s="220"/>
      <c r="J1632" s="41"/>
      <c r="K1632" s="41"/>
      <c r="L1632" s="45"/>
      <c r="M1632" s="221"/>
      <c r="N1632" s="222"/>
      <c r="O1632" s="85"/>
      <c r="P1632" s="85"/>
      <c r="Q1632" s="85"/>
      <c r="R1632" s="85"/>
      <c r="S1632" s="85"/>
      <c r="T1632" s="86"/>
      <c r="U1632" s="39"/>
      <c r="V1632" s="39"/>
      <c r="W1632" s="39"/>
      <c r="X1632" s="39"/>
      <c r="Y1632" s="39"/>
      <c r="Z1632" s="39"/>
      <c r="AA1632" s="39"/>
      <c r="AB1632" s="39"/>
      <c r="AC1632" s="39"/>
      <c r="AD1632" s="39"/>
      <c r="AE1632" s="39"/>
      <c r="AT1632" s="18" t="s">
        <v>155</v>
      </c>
      <c r="AU1632" s="18" t="s">
        <v>86</v>
      </c>
    </row>
    <row r="1633" spans="1:51" s="13" customFormat="1" ht="12">
      <c r="A1633" s="13"/>
      <c r="B1633" s="227"/>
      <c r="C1633" s="228"/>
      <c r="D1633" s="218" t="s">
        <v>182</v>
      </c>
      <c r="E1633" s="229" t="s">
        <v>37</v>
      </c>
      <c r="F1633" s="230" t="s">
        <v>2959</v>
      </c>
      <c r="G1633" s="228"/>
      <c r="H1633" s="231">
        <v>533.299</v>
      </c>
      <c r="I1633" s="232"/>
      <c r="J1633" s="228"/>
      <c r="K1633" s="228"/>
      <c r="L1633" s="233"/>
      <c r="M1633" s="234"/>
      <c r="N1633" s="235"/>
      <c r="O1633" s="235"/>
      <c r="P1633" s="235"/>
      <c r="Q1633" s="235"/>
      <c r="R1633" s="235"/>
      <c r="S1633" s="235"/>
      <c r="T1633" s="236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T1633" s="237" t="s">
        <v>182</v>
      </c>
      <c r="AU1633" s="237" t="s">
        <v>86</v>
      </c>
      <c r="AV1633" s="13" t="s">
        <v>86</v>
      </c>
      <c r="AW1633" s="13" t="s">
        <v>38</v>
      </c>
      <c r="AX1633" s="13" t="s">
        <v>77</v>
      </c>
      <c r="AY1633" s="237" t="s">
        <v>149</v>
      </c>
    </row>
    <row r="1634" spans="1:51" s="14" customFormat="1" ht="12">
      <c r="A1634" s="14"/>
      <c r="B1634" s="238"/>
      <c r="C1634" s="239"/>
      <c r="D1634" s="218" t="s">
        <v>182</v>
      </c>
      <c r="E1634" s="240" t="s">
        <v>37</v>
      </c>
      <c r="F1634" s="241" t="s">
        <v>187</v>
      </c>
      <c r="G1634" s="239"/>
      <c r="H1634" s="242">
        <v>533.299</v>
      </c>
      <c r="I1634" s="243"/>
      <c r="J1634" s="239"/>
      <c r="K1634" s="239"/>
      <c r="L1634" s="244"/>
      <c r="M1634" s="245"/>
      <c r="N1634" s="246"/>
      <c r="O1634" s="246"/>
      <c r="P1634" s="246"/>
      <c r="Q1634" s="246"/>
      <c r="R1634" s="246"/>
      <c r="S1634" s="246"/>
      <c r="T1634" s="247"/>
      <c r="U1634" s="14"/>
      <c r="V1634" s="14"/>
      <c r="W1634" s="14"/>
      <c r="X1634" s="14"/>
      <c r="Y1634" s="14"/>
      <c r="Z1634" s="14"/>
      <c r="AA1634" s="14"/>
      <c r="AB1634" s="14"/>
      <c r="AC1634" s="14"/>
      <c r="AD1634" s="14"/>
      <c r="AE1634" s="14"/>
      <c r="AT1634" s="248" t="s">
        <v>182</v>
      </c>
      <c r="AU1634" s="248" t="s">
        <v>86</v>
      </c>
      <c r="AV1634" s="14" t="s">
        <v>148</v>
      </c>
      <c r="AW1634" s="14" t="s">
        <v>38</v>
      </c>
      <c r="AX1634" s="14" t="s">
        <v>21</v>
      </c>
      <c r="AY1634" s="248" t="s">
        <v>149</v>
      </c>
    </row>
    <row r="1635" spans="1:65" s="2" customFormat="1" ht="16.5" customHeight="1">
      <c r="A1635" s="39"/>
      <c r="B1635" s="40"/>
      <c r="C1635" s="205" t="s">
        <v>1860</v>
      </c>
      <c r="D1635" s="205" t="s">
        <v>151</v>
      </c>
      <c r="E1635" s="206" t="s">
        <v>2960</v>
      </c>
      <c r="F1635" s="207" t="s">
        <v>2961</v>
      </c>
      <c r="G1635" s="208" t="s">
        <v>174</v>
      </c>
      <c r="H1635" s="209">
        <v>533.299</v>
      </c>
      <c r="I1635" s="210"/>
      <c r="J1635" s="211">
        <f>ROUND(I1635*H1635,2)</f>
        <v>0</v>
      </c>
      <c r="K1635" s="207" t="s">
        <v>37</v>
      </c>
      <c r="L1635" s="45"/>
      <c r="M1635" s="212" t="s">
        <v>37</v>
      </c>
      <c r="N1635" s="213" t="s">
        <v>50</v>
      </c>
      <c r="O1635" s="85"/>
      <c r="P1635" s="214">
        <f>O1635*H1635</f>
        <v>0</v>
      </c>
      <c r="Q1635" s="214">
        <v>0</v>
      </c>
      <c r="R1635" s="214">
        <f>Q1635*H1635</f>
        <v>0</v>
      </c>
      <c r="S1635" s="214">
        <v>0</v>
      </c>
      <c r="T1635" s="215">
        <f>S1635*H1635</f>
        <v>0</v>
      </c>
      <c r="U1635" s="39"/>
      <c r="V1635" s="39"/>
      <c r="W1635" s="39"/>
      <c r="X1635" s="39"/>
      <c r="Y1635" s="39"/>
      <c r="Z1635" s="39"/>
      <c r="AA1635" s="39"/>
      <c r="AB1635" s="39"/>
      <c r="AC1635" s="39"/>
      <c r="AD1635" s="39"/>
      <c r="AE1635" s="39"/>
      <c r="AR1635" s="216" t="s">
        <v>239</v>
      </c>
      <c r="AT1635" s="216" t="s">
        <v>151</v>
      </c>
      <c r="AU1635" s="216" t="s">
        <v>86</v>
      </c>
      <c r="AY1635" s="18" t="s">
        <v>149</v>
      </c>
      <c r="BE1635" s="217">
        <f>IF(N1635="základní",J1635,0)</f>
        <v>0</v>
      </c>
      <c r="BF1635" s="217">
        <f>IF(N1635="snížená",J1635,0)</f>
        <v>0</v>
      </c>
      <c r="BG1635" s="217">
        <f>IF(N1635="zákl. přenesená",J1635,0)</f>
        <v>0</v>
      </c>
      <c r="BH1635" s="217">
        <f>IF(N1635="sníž. přenesená",J1635,0)</f>
        <v>0</v>
      </c>
      <c r="BI1635" s="217">
        <f>IF(N1635="nulová",J1635,0)</f>
        <v>0</v>
      </c>
      <c r="BJ1635" s="18" t="s">
        <v>148</v>
      </c>
      <c r="BK1635" s="217">
        <f>ROUND(I1635*H1635,2)</f>
        <v>0</v>
      </c>
      <c r="BL1635" s="18" t="s">
        <v>239</v>
      </c>
      <c r="BM1635" s="216" t="s">
        <v>2962</v>
      </c>
    </row>
    <row r="1636" spans="1:47" s="2" customFormat="1" ht="12">
      <c r="A1636" s="39"/>
      <c r="B1636" s="40"/>
      <c r="C1636" s="41"/>
      <c r="D1636" s="218" t="s">
        <v>155</v>
      </c>
      <c r="E1636" s="41"/>
      <c r="F1636" s="219" t="s">
        <v>2961</v>
      </c>
      <c r="G1636" s="41"/>
      <c r="H1636" s="41"/>
      <c r="I1636" s="220"/>
      <c r="J1636" s="41"/>
      <c r="K1636" s="41"/>
      <c r="L1636" s="45"/>
      <c r="M1636" s="221"/>
      <c r="N1636" s="222"/>
      <c r="O1636" s="85"/>
      <c r="P1636" s="85"/>
      <c r="Q1636" s="85"/>
      <c r="R1636" s="85"/>
      <c r="S1636" s="85"/>
      <c r="T1636" s="86"/>
      <c r="U1636" s="39"/>
      <c r="V1636" s="39"/>
      <c r="W1636" s="39"/>
      <c r="X1636" s="39"/>
      <c r="Y1636" s="39"/>
      <c r="Z1636" s="39"/>
      <c r="AA1636" s="39"/>
      <c r="AB1636" s="39"/>
      <c r="AC1636" s="39"/>
      <c r="AD1636" s="39"/>
      <c r="AE1636" s="39"/>
      <c r="AT1636" s="18" t="s">
        <v>155</v>
      </c>
      <c r="AU1636" s="18" t="s">
        <v>86</v>
      </c>
    </row>
    <row r="1637" spans="1:65" s="2" customFormat="1" ht="21.75" customHeight="1">
      <c r="A1637" s="39"/>
      <c r="B1637" s="40"/>
      <c r="C1637" s="205" t="s">
        <v>2757</v>
      </c>
      <c r="D1637" s="205" t="s">
        <v>151</v>
      </c>
      <c r="E1637" s="206" t="s">
        <v>2963</v>
      </c>
      <c r="F1637" s="207" t="s">
        <v>2964</v>
      </c>
      <c r="G1637" s="208" t="s">
        <v>220</v>
      </c>
      <c r="H1637" s="209">
        <v>31.5</v>
      </c>
      <c r="I1637" s="210"/>
      <c r="J1637" s="211">
        <f>ROUND(I1637*H1637,2)</f>
        <v>0</v>
      </c>
      <c r="K1637" s="207" t="s">
        <v>37</v>
      </c>
      <c r="L1637" s="45"/>
      <c r="M1637" s="212" t="s">
        <v>37</v>
      </c>
      <c r="N1637" s="213" t="s">
        <v>50</v>
      </c>
      <c r="O1637" s="85"/>
      <c r="P1637" s="214">
        <f>O1637*H1637</f>
        <v>0</v>
      </c>
      <c r="Q1637" s="214">
        <v>0</v>
      </c>
      <c r="R1637" s="214">
        <f>Q1637*H1637</f>
        <v>0</v>
      </c>
      <c r="S1637" s="214">
        <v>0</v>
      </c>
      <c r="T1637" s="215">
        <f>S1637*H1637</f>
        <v>0</v>
      </c>
      <c r="U1637" s="39"/>
      <c r="V1637" s="39"/>
      <c r="W1637" s="39"/>
      <c r="X1637" s="39"/>
      <c r="Y1637" s="39"/>
      <c r="Z1637" s="39"/>
      <c r="AA1637" s="39"/>
      <c r="AB1637" s="39"/>
      <c r="AC1637" s="39"/>
      <c r="AD1637" s="39"/>
      <c r="AE1637" s="39"/>
      <c r="AR1637" s="216" t="s">
        <v>239</v>
      </c>
      <c r="AT1637" s="216" t="s">
        <v>151</v>
      </c>
      <c r="AU1637" s="216" t="s">
        <v>86</v>
      </c>
      <c r="AY1637" s="18" t="s">
        <v>149</v>
      </c>
      <c r="BE1637" s="217">
        <f>IF(N1637="základní",J1637,0)</f>
        <v>0</v>
      </c>
      <c r="BF1637" s="217">
        <f>IF(N1637="snížená",J1637,0)</f>
        <v>0</v>
      </c>
      <c r="BG1637" s="217">
        <f>IF(N1637="zákl. přenesená",J1637,0)</f>
        <v>0</v>
      </c>
      <c r="BH1637" s="217">
        <f>IF(N1637="sníž. přenesená",J1637,0)</f>
        <v>0</v>
      </c>
      <c r="BI1637" s="217">
        <f>IF(N1637="nulová",J1637,0)</f>
        <v>0</v>
      </c>
      <c r="BJ1637" s="18" t="s">
        <v>148</v>
      </c>
      <c r="BK1637" s="217">
        <f>ROUND(I1637*H1637,2)</f>
        <v>0</v>
      </c>
      <c r="BL1637" s="18" t="s">
        <v>239</v>
      </c>
      <c r="BM1637" s="216" t="s">
        <v>2965</v>
      </c>
    </row>
    <row r="1638" spans="1:47" s="2" customFormat="1" ht="12">
      <c r="A1638" s="39"/>
      <c r="B1638" s="40"/>
      <c r="C1638" s="41"/>
      <c r="D1638" s="218" t="s">
        <v>155</v>
      </c>
      <c r="E1638" s="41"/>
      <c r="F1638" s="219" t="s">
        <v>2964</v>
      </c>
      <c r="G1638" s="41"/>
      <c r="H1638" s="41"/>
      <c r="I1638" s="220"/>
      <c r="J1638" s="41"/>
      <c r="K1638" s="41"/>
      <c r="L1638" s="45"/>
      <c r="M1638" s="221"/>
      <c r="N1638" s="222"/>
      <c r="O1638" s="85"/>
      <c r="P1638" s="85"/>
      <c r="Q1638" s="85"/>
      <c r="R1638" s="85"/>
      <c r="S1638" s="85"/>
      <c r="T1638" s="86"/>
      <c r="U1638" s="39"/>
      <c r="V1638" s="39"/>
      <c r="W1638" s="39"/>
      <c r="X1638" s="39"/>
      <c r="Y1638" s="39"/>
      <c r="Z1638" s="39"/>
      <c r="AA1638" s="39"/>
      <c r="AB1638" s="39"/>
      <c r="AC1638" s="39"/>
      <c r="AD1638" s="39"/>
      <c r="AE1638" s="39"/>
      <c r="AT1638" s="18" t="s">
        <v>155</v>
      </c>
      <c r="AU1638" s="18" t="s">
        <v>86</v>
      </c>
    </row>
    <row r="1639" spans="1:51" s="13" customFormat="1" ht="12">
      <c r="A1639" s="13"/>
      <c r="B1639" s="227"/>
      <c r="C1639" s="228"/>
      <c r="D1639" s="218" t="s">
        <v>182</v>
      </c>
      <c r="E1639" s="229" t="s">
        <v>37</v>
      </c>
      <c r="F1639" s="230" t="s">
        <v>2966</v>
      </c>
      <c r="G1639" s="228"/>
      <c r="H1639" s="231">
        <v>31.5</v>
      </c>
      <c r="I1639" s="232"/>
      <c r="J1639" s="228"/>
      <c r="K1639" s="228"/>
      <c r="L1639" s="233"/>
      <c r="M1639" s="234"/>
      <c r="N1639" s="235"/>
      <c r="O1639" s="235"/>
      <c r="P1639" s="235"/>
      <c r="Q1639" s="235"/>
      <c r="R1639" s="235"/>
      <c r="S1639" s="235"/>
      <c r="T1639" s="236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T1639" s="237" t="s">
        <v>182</v>
      </c>
      <c r="AU1639" s="237" t="s">
        <v>86</v>
      </c>
      <c r="AV1639" s="13" t="s">
        <v>86</v>
      </c>
      <c r="AW1639" s="13" t="s">
        <v>38</v>
      </c>
      <c r="AX1639" s="13" t="s">
        <v>77</v>
      </c>
      <c r="AY1639" s="237" t="s">
        <v>149</v>
      </c>
    </row>
    <row r="1640" spans="1:51" s="14" customFormat="1" ht="12">
      <c r="A1640" s="14"/>
      <c r="B1640" s="238"/>
      <c r="C1640" s="239"/>
      <c r="D1640" s="218" t="s">
        <v>182</v>
      </c>
      <c r="E1640" s="240" t="s">
        <v>37</v>
      </c>
      <c r="F1640" s="241" t="s">
        <v>187</v>
      </c>
      <c r="G1640" s="239"/>
      <c r="H1640" s="242">
        <v>31.5</v>
      </c>
      <c r="I1640" s="243"/>
      <c r="J1640" s="239"/>
      <c r="K1640" s="239"/>
      <c r="L1640" s="244"/>
      <c r="M1640" s="245"/>
      <c r="N1640" s="246"/>
      <c r="O1640" s="246"/>
      <c r="P1640" s="246"/>
      <c r="Q1640" s="246"/>
      <c r="R1640" s="246"/>
      <c r="S1640" s="246"/>
      <c r="T1640" s="247"/>
      <c r="U1640" s="14"/>
      <c r="V1640" s="14"/>
      <c r="W1640" s="14"/>
      <c r="X1640" s="14"/>
      <c r="Y1640" s="14"/>
      <c r="Z1640" s="14"/>
      <c r="AA1640" s="14"/>
      <c r="AB1640" s="14"/>
      <c r="AC1640" s="14"/>
      <c r="AD1640" s="14"/>
      <c r="AE1640" s="14"/>
      <c r="AT1640" s="248" t="s">
        <v>182</v>
      </c>
      <c r="AU1640" s="248" t="s">
        <v>86</v>
      </c>
      <c r="AV1640" s="14" t="s">
        <v>148</v>
      </c>
      <c r="AW1640" s="14" t="s">
        <v>38</v>
      </c>
      <c r="AX1640" s="14" t="s">
        <v>21</v>
      </c>
      <c r="AY1640" s="248" t="s">
        <v>149</v>
      </c>
    </row>
    <row r="1641" spans="1:65" s="2" customFormat="1" ht="16.5" customHeight="1">
      <c r="A1641" s="39"/>
      <c r="B1641" s="40"/>
      <c r="C1641" s="205" t="s">
        <v>1863</v>
      </c>
      <c r="D1641" s="205" t="s">
        <v>151</v>
      </c>
      <c r="E1641" s="206" t="s">
        <v>2967</v>
      </c>
      <c r="F1641" s="207" t="s">
        <v>2968</v>
      </c>
      <c r="G1641" s="208" t="s">
        <v>220</v>
      </c>
      <c r="H1641" s="209">
        <v>45.41</v>
      </c>
      <c r="I1641" s="210"/>
      <c r="J1641" s="211">
        <f>ROUND(I1641*H1641,2)</f>
        <v>0</v>
      </c>
      <c r="K1641" s="207" t="s">
        <v>37</v>
      </c>
      <c r="L1641" s="45"/>
      <c r="M1641" s="212" t="s">
        <v>37</v>
      </c>
      <c r="N1641" s="213" t="s">
        <v>50</v>
      </c>
      <c r="O1641" s="85"/>
      <c r="P1641" s="214">
        <f>O1641*H1641</f>
        <v>0</v>
      </c>
      <c r="Q1641" s="214">
        <v>0</v>
      </c>
      <c r="R1641" s="214">
        <f>Q1641*H1641</f>
        <v>0</v>
      </c>
      <c r="S1641" s="214">
        <v>0</v>
      </c>
      <c r="T1641" s="215">
        <f>S1641*H1641</f>
        <v>0</v>
      </c>
      <c r="U1641" s="39"/>
      <c r="V1641" s="39"/>
      <c r="W1641" s="39"/>
      <c r="X1641" s="39"/>
      <c r="Y1641" s="39"/>
      <c r="Z1641" s="39"/>
      <c r="AA1641" s="39"/>
      <c r="AB1641" s="39"/>
      <c r="AC1641" s="39"/>
      <c r="AD1641" s="39"/>
      <c r="AE1641" s="39"/>
      <c r="AR1641" s="216" t="s">
        <v>239</v>
      </c>
      <c r="AT1641" s="216" t="s">
        <v>151</v>
      </c>
      <c r="AU1641" s="216" t="s">
        <v>86</v>
      </c>
      <c r="AY1641" s="18" t="s">
        <v>149</v>
      </c>
      <c r="BE1641" s="217">
        <f>IF(N1641="základní",J1641,0)</f>
        <v>0</v>
      </c>
      <c r="BF1641" s="217">
        <f>IF(N1641="snížená",J1641,0)</f>
        <v>0</v>
      </c>
      <c r="BG1641" s="217">
        <f>IF(N1641="zákl. přenesená",J1641,0)</f>
        <v>0</v>
      </c>
      <c r="BH1641" s="217">
        <f>IF(N1641="sníž. přenesená",J1641,0)</f>
        <v>0</v>
      </c>
      <c r="BI1641" s="217">
        <f>IF(N1641="nulová",J1641,0)</f>
        <v>0</v>
      </c>
      <c r="BJ1641" s="18" t="s">
        <v>148</v>
      </c>
      <c r="BK1641" s="217">
        <f>ROUND(I1641*H1641,2)</f>
        <v>0</v>
      </c>
      <c r="BL1641" s="18" t="s">
        <v>239</v>
      </c>
      <c r="BM1641" s="216" t="s">
        <v>2969</v>
      </c>
    </row>
    <row r="1642" spans="1:47" s="2" customFormat="1" ht="12">
      <c r="A1642" s="39"/>
      <c r="B1642" s="40"/>
      <c r="C1642" s="41"/>
      <c r="D1642" s="218" t="s">
        <v>155</v>
      </c>
      <c r="E1642" s="41"/>
      <c r="F1642" s="219" t="s">
        <v>2968</v>
      </c>
      <c r="G1642" s="41"/>
      <c r="H1642" s="41"/>
      <c r="I1642" s="220"/>
      <c r="J1642" s="41"/>
      <c r="K1642" s="41"/>
      <c r="L1642" s="45"/>
      <c r="M1642" s="221"/>
      <c r="N1642" s="222"/>
      <c r="O1642" s="85"/>
      <c r="P1642" s="85"/>
      <c r="Q1642" s="85"/>
      <c r="R1642" s="85"/>
      <c r="S1642" s="85"/>
      <c r="T1642" s="86"/>
      <c r="U1642" s="39"/>
      <c r="V1642" s="39"/>
      <c r="W1642" s="39"/>
      <c r="X1642" s="39"/>
      <c r="Y1642" s="39"/>
      <c r="Z1642" s="39"/>
      <c r="AA1642" s="39"/>
      <c r="AB1642" s="39"/>
      <c r="AC1642" s="39"/>
      <c r="AD1642" s="39"/>
      <c r="AE1642" s="39"/>
      <c r="AT1642" s="18" t="s">
        <v>155</v>
      </c>
      <c r="AU1642" s="18" t="s">
        <v>86</v>
      </c>
    </row>
    <row r="1643" spans="1:51" s="13" customFormat="1" ht="12">
      <c r="A1643" s="13"/>
      <c r="B1643" s="227"/>
      <c r="C1643" s="228"/>
      <c r="D1643" s="218" t="s">
        <v>182</v>
      </c>
      <c r="E1643" s="229" t="s">
        <v>37</v>
      </c>
      <c r="F1643" s="230" t="s">
        <v>2970</v>
      </c>
      <c r="G1643" s="228"/>
      <c r="H1643" s="231">
        <v>45.41</v>
      </c>
      <c r="I1643" s="232"/>
      <c r="J1643" s="228"/>
      <c r="K1643" s="228"/>
      <c r="L1643" s="233"/>
      <c r="M1643" s="234"/>
      <c r="N1643" s="235"/>
      <c r="O1643" s="235"/>
      <c r="P1643" s="235"/>
      <c r="Q1643" s="235"/>
      <c r="R1643" s="235"/>
      <c r="S1643" s="235"/>
      <c r="T1643" s="236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T1643" s="237" t="s">
        <v>182</v>
      </c>
      <c r="AU1643" s="237" t="s">
        <v>86</v>
      </c>
      <c r="AV1643" s="13" t="s">
        <v>86</v>
      </c>
      <c r="AW1643" s="13" t="s">
        <v>38</v>
      </c>
      <c r="AX1643" s="13" t="s">
        <v>77</v>
      </c>
      <c r="AY1643" s="237" t="s">
        <v>149</v>
      </c>
    </row>
    <row r="1644" spans="1:51" s="14" customFormat="1" ht="12">
      <c r="A1644" s="14"/>
      <c r="B1644" s="238"/>
      <c r="C1644" s="239"/>
      <c r="D1644" s="218" t="s">
        <v>182</v>
      </c>
      <c r="E1644" s="240" t="s">
        <v>37</v>
      </c>
      <c r="F1644" s="241" t="s">
        <v>187</v>
      </c>
      <c r="G1644" s="239"/>
      <c r="H1644" s="242">
        <v>45.41</v>
      </c>
      <c r="I1644" s="243"/>
      <c r="J1644" s="239"/>
      <c r="K1644" s="239"/>
      <c r="L1644" s="244"/>
      <c r="M1644" s="245"/>
      <c r="N1644" s="246"/>
      <c r="O1644" s="246"/>
      <c r="P1644" s="246"/>
      <c r="Q1644" s="246"/>
      <c r="R1644" s="246"/>
      <c r="S1644" s="246"/>
      <c r="T1644" s="247"/>
      <c r="U1644" s="14"/>
      <c r="V1644" s="14"/>
      <c r="W1644" s="14"/>
      <c r="X1644" s="14"/>
      <c r="Y1644" s="14"/>
      <c r="Z1644" s="14"/>
      <c r="AA1644" s="14"/>
      <c r="AB1644" s="14"/>
      <c r="AC1644" s="14"/>
      <c r="AD1644" s="14"/>
      <c r="AE1644" s="14"/>
      <c r="AT1644" s="248" t="s">
        <v>182</v>
      </c>
      <c r="AU1644" s="248" t="s">
        <v>86</v>
      </c>
      <c r="AV1644" s="14" t="s">
        <v>148</v>
      </c>
      <c r="AW1644" s="14" t="s">
        <v>38</v>
      </c>
      <c r="AX1644" s="14" t="s">
        <v>21</v>
      </c>
      <c r="AY1644" s="248" t="s">
        <v>149</v>
      </c>
    </row>
    <row r="1645" spans="1:65" s="2" customFormat="1" ht="16.5" customHeight="1">
      <c r="A1645" s="39"/>
      <c r="B1645" s="40"/>
      <c r="C1645" s="205" t="s">
        <v>2760</v>
      </c>
      <c r="D1645" s="205" t="s">
        <v>151</v>
      </c>
      <c r="E1645" s="206" t="s">
        <v>2971</v>
      </c>
      <c r="F1645" s="207" t="s">
        <v>2972</v>
      </c>
      <c r="G1645" s="208" t="s">
        <v>220</v>
      </c>
      <c r="H1645" s="209">
        <v>62</v>
      </c>
      <c r="I1645" s="210"/>
      <c r="J1645" s="211">
        <f>ROUND(I1645*H1645,2)</f>
        <v>0</v>
      </c>
      <c r="K1645" s="207" t="s">
        <v>37</v>
      </c>
      <c r="L1645" s="45"/>
      <c r="M1645" s="212" t="s">
        <v>37</v>
      </c>
      <c r="N1645" s="213" t="s">
        <v>50</v>
      </c>
      <c r="O1645" s="85"/>
      <c r="P1645" s="214">
        <f>O1645*H1645</f>
        <v>0</v>
      </c>
      <c r="Q1645" s="214">
        <v>0</v>
      </c>
      <c r="R1645" s="214">
        <f>Q1645*H1645</f>
        <v>0</v>
      </c>
      <c r="S1645" s="214">
        <v>0</v>
      </c>
      <c r="T1645" s="215">
        <f>S1645*H1645</f>
        <v>0</v>
      </c>
      <c r="U1645" s="39"/>
      <c r="V1645" s="39"/>
      <c r="W1645" s="39"/>
      <c r="X1645" s="39"/>
      <c r="Y1645" s="39"/>
      <c r="Z1645" s="39"/>
      <c r="AA1645" s="39"/>
      <c r="AB1645" s="39"/>
      <c r="AC1645" s="39"/>
      <c r="AD1645" s="39"/>
      <c r="AE1645" s="39"/>
      <c r="AR1645" s="216" t="s">
        <v>239</v>
      </c>
      <c r="AT1645" s="216" t="s">
        <v>151</v>
      </c>
      <c r="AU1645" s="216" t="s">
        <v>86</v>
      </c>
      <c r="AY1645" s="18" t="s">
        <v>149</v>
      </c>
      <c r="BE1645" s="217">
        <f>IF(N1645="základní",J1645,0)</f>
        <v>0</v>
      </c>
      <c r="BF1645" s="217">
        <f>IF(N1645="snížená",J1645,0)</f>
        <v>0</v>
      </c>
      <c r="BG1645" s="217">
        <f>IF(N1645="zákl. přenesená",J1645,0)</f>
        <v>0</v>
      </c>
      <c r="BH1645" s="217">
        <f>IF(N1645="sníž. přenesená",J1645,0)</f>
        <v>0</v>
      </c>
      <c r="BI1645" s="217">
        <f>IF(N1645="nulová",J1645,0)</f>
        <v>0</v>
      </c>
      <c r="BJ1645" s="18" t="s">
        <v>148</v>
      </c>
      <c r="BK1645" s="217">
        <f>ROUND(I1645*H1645,2)</f>
        <v>0</v>
      </c>
      <c r="BL1645" s="18" t="s">
        <v>239</v>
      </c>
      <c r="BM1645" s="216" t="s">
        <v>2973</v>
      </c>
    </row>
    <row r="1646" spans="1:47" s="2" customFormat="1" ht="12">
      <c r="A1646" s="39"/>
      <c r="B1646" s="40"/>
      <c r="C1646" s="41"/>
      <c r="D1646" s="218" t="s">
        <v>155</v>
      </c>
      <c r="E1646" s="41"/>
      <c r="F1646" s="219" t="s">
        <v>2972</v>
      </c>
      <c r="G1646" s="41"/>
      <c r="H1646" s="41"/>
      <c r="I1646" s="220"/>
      <c r="J1646" s="41"/>
      <c r="K1646" s="41"/>
      <c r="L1646" s="45"/>
      <c r="M1646" s="221"/>
      <c r="N1646" s="222"/>
      <c r="O1646" s="85"/>
      <c r="P1646" s="85"/>
      <c r="Q1646" s="85"/>
      <c r="R1646" s="85"/>
      <c r="S1646" s="85"/>
      <c r="T1646" s="86"/>
      <c r="U1646" s="39"/>
      <c r="V1646" s="39"/>
      <c r="W1646" s="39"/>
      <c r="X1646" s="39"/>
      <c r="Y1646" s="39"/>
      <c r="Z1646" s="39"/>
      <c r="AA1646" s="39"/>
      <c r="AB1646" s="39"/>
      <c r="AC1646" s="39"/>
      <c r="AD1646" s="39"/>
      <c r="AE1646" s="39"/>
      <c r="AT1646" s="18" t="s">
        <v>155</v>
      </c>
      <c r="AU1646" s="18" t="s">
        <v>86</v>
      </c>
    </row>
    <row r="1647" spans="1:51" s="13" customFormat="1" ht="12">
      <c r="A1647" s="13"/>
      <c r="B1647" s="227"/>
      <c r="C1647" s="228"/>
      <c r="D1647" s="218" t="s">
        <v>182</v>
      </c>
      <c r="E1647" s="229" t="s">
        <v>37</v>
      </c>
      <c r="F1647" s="230" t="s">
        <v>2974</v>
      </c>
      <c r="G1647" s="228"/>
      <c r="H1647" s="231">
        <v>62</v>
      </c>
      <c r="I1647" s="232"/>
      <c r="J1647" s="228"/>
      <c r="K1647" s="228"/>
      <c r="L1647" s="233"/>
      <c r="M1647" s="234"/>
      <c r="N1647" s="235"/>
      <c r="O1647" s="235"/>
      <c r="P1647" s="235"/>
      <c r="Q1647" s="235"/>
      <c r="R1647" s="235"/>
      <c r="S1647" s="235"/>
      <c r="T1647" s="236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T1647" s="237" t="s">
        <v>182</v>
      </c>
      <c r="AU1647" s="237" t="s">
        <v>86</v>
      </c>
      <c r="AV1647" s="13" t="s">
        <v>86</v>
      </c>
      <c r="AW1647" s="13" t="s">
        <v>38</v>
      </c>
      <c r="AX1647" s="13" t="s">
        <v>77</v>
      </c>
      <c r="AY1647" s="237" t="s">
        <v>149</v>
      </c>
    </row>
    <row r="1648" spans="1:51" s="14" customFormat="1" ht="12">
      <c r="A1648" s="14"/>
      <c r="B1648" s="238"/>
      <c r="C1648" s="239"/>
      <c r="D1648" s="218" t="s">
        <v>182</v>
      </c>
      <c r="E1648" s="240" t="s">
        <v>37</v>
      </c>
      <c r="F1648" s="241" t="s">
        <v>187</v>
      </c>
      <c r="G1648" s="239"/>
      <c r="H1648" s="242">
        <v>62</v>
      </c>
      <c r="I1648" s="243"/>
      <c r="J1648" s="239"/>
      <c r="K1648" s="239"/>
      <c r="L1648" s="244"/>
      <c r="M1648" s="245"/>
      <c r="N1648" s="246"/>
      <c r="O1648" s="246"/>
      <c r="P1648" s="246"/>
      <c r="Q1648" s="246"/>
      <c r="R1648" s="246"/>
      <c r="S1648" s="246"/>
      <c r="T1648" s="247"/>
      <c r="U1648" s="14"/>
      <c r="V1648" s="14"/>
      <c r="W1648" s="14"/>
      <c r="X1648" s="14"/>
      <c r="Y1648" s="14"/>
      <c r="Z1648" s="14"/>
      <c r="AA1648" s="14"/>
      <c r="AB1648" s="14"/>
      <c r="AC1648" s="14"/>
      <c r="AD1648" s="14"/>
      <c r="AE1648" s="14"/>
      <c r="AT1648" s="248" t="s">
        <v>182</v>
      </c>
      <c r="AU1648" s="248" t="s">
        <v>86</v>
      </c>
      <c r="AV1648" s="14" t="s">
        <v>148</v>
      </c>
      <c r="AW1648" s="14" t="s">
        <v>38</v>
      </c>
      <c r="AX1648" s="14" t="s">
        <v>21</v>
      </c>
      <c r="AY1648" s="248" t="s">
        <v>149</v>
      </c>
    </row>
    <row r="1649" spans="1:65" s="2" customFormat="1" ht="16.5" customHeight="1">
      <c r="A1649" s="39"/>
      <c r="B1649" s="40"/>
      <c r="C1649" s="205" t="s">
        <v>1866</v>
      </c>
      <c r="D1649" s="205" t="s">
        <v>151</v>
      </c>
      <c r="E1649" s="206" t="s">
        <v>2975</v>
      </c>
      <c r="F1649" s="207" t="s">
        <v>2976</v>
      </c>
      <c r="G1649" s="208" t="s">
        <v>220</v>
      </c>
      <c r="H1649" s="209">
        <v>31.7</v>
      </c>
      <c r="I1649" s="210"/>
      <c r="J1649" s="211">
        <f>ROUND(I1649*H1649,2)</f>
        <v>0</v>
      </c>
      <c r="K1649" s="207" t="s">
        <v>37</v>
      </c>
      <c r="L1649" s="45"/>
      <c r="M1649" s="212" t="s">
        <v>37</v>
      </c>
      <c r="N1649" s="213" t="s">
        <v>50</v>
      </c>
      <c r="O1649" s="85"/>
      <c r="P1649" s="214">
        <f>O1649*H1649</f>
        <v>0</v>
      </c>
      <c r="Q1649" s="214">
        <v>0</v>
      </c>
      <c r="R1649" s="214">
        <f>Q1649*H1649</f>
        <v>0</v>
      </c>
      <c r="S1649" s="214">
        <v>0</v>
      </c>
      <c r="T1649" s="215">
        <f>S1649*H1649</f>
        <v>0</v>
      </c>
      <c r="U1649" s="39"/>
      <c r="V1649" s="39"/>
      <c r="W1649" s="39"/>
      <c r="X1649" s="39"/>
      <c r="Y1649" s="39"/>
      <c r="Z1649" s="39"/>
      <c r="AA1649" s="39"/>
      <c r="AB1649" s="39"/>
      <c r="AC1649" s="39"/>
      <c r="AD1649" s="39"/>
      <c r="AE1649" s="39"/>
      <c r="AR1649" s="216" t="s">
        <v>239</v>
      </c>
      <c r="AT1649" s="216" t="s">
        <v>151</v>
      </c>
      <c r="AU1649" s="216" t="s">
        <v>86</v>
      </c>
      <c r="AY1649" s="18" t="s">
        <v>149</v>
      </c>
      <c r="BE1649" s="217">
        <f>IF(N1649="základní",J1649,0)</f>
        <v>0</v>
      </c>
      <c r="BF1649" s="217">
        <f>IF(N1649="snížená",J1649,0)</f>
        <v>0</v>
      </c>
      <c r="BG1649" s="217">
        <f>IF(N1649="zákl. přenesená",J1649,0)</f>
        <v>0</v>
      </c>
      <c r="BH1649" s="217">
        <f>IF(N1649="sníž. přenesená",J1649,0)</f>
        <v>0</v>
      </c>
      <c r="BI1649" s="217">
        <f>IF(N1649="nulová",J1649,0)</f>
        <v>0</v>
      </c>
      <c r="BJ1649" s="18" t="s">
        <v>148</v>
      </c>
      <c r="BK1649" s="217">
        <f>ROUND(I1649*H1649,2)</f>
        <v>0</v>
      </c>
      <c r="BL1649" s="18" t="s">
        <v>239</v>
      </c>
      <c r="BM1649" s="216" t="s">
        <v>2977</v>
      </c>
    </row>
    <row r="1650" spans="1:47" s="2" customFormat="1" ht="12">
      <c r="A1650" s="39"/>
      <c r="B1650" s="40"/>
      <c r="C1650" s="41"/>
      <c r="D1650" s="218" t="s">
        <v>155</v>
      </c>
      <c r="E1650" s="41"/>
      <c r="F1650" s="219" t="s">
        <v>2976</v>
      </c>
      <c r="G1650" s="41"/>
      <c r="H1650" s="41"/>
      <c r="I1650" s="220"/>
      <c r="J1650" s="41"/>
      <c r="K1650" s="41"/>
      <c r="L1650" s="45"/>
      <c r="M1650" s="221"/>
      <c r="N1650" s="222"/>
      <c r="O1650" s="85"/>
      <c r="P1650" s="85"/>
      <c r="Q1650" s="85"/>
      <c r="R1650" s="85"/>
      <c r="S1650" s="85"/>
      <c r="T1650" s="86"/>
      <c r="U1650" s="39"/>
      <c r="V1650" s="39"/>
      <c r="W1650" s="39"/>
      <c r="X1650" s="39"/>
      <c r="Y1650" s="39"/>
      <c r="Z1650" s="39"/>
      <c r="AA1650" s="39"/>
      <c r="AB1650" s="39"/>
      <c r="AC1650" s="39"/>
      <c r="AD1650" s="39"/>
      <c r="AE1650" s="39"/>
      <c r="AT1650" s="18" t="s">
        <v>155</v>
      </c>
      <c r="AU1650" s="18" t="s">
        <v>86</v>
      </c>
    </row>
    <row r="1651" spans="1:51" s="13" customFormat="1" ht="12">
      <c r="A1651" s="13"/>
      <c r="B1651" s="227"/>
      <c r="C1651" s="228"/>
      <c r="D1651" s="218" t="s">
        <v>182</v>
      </c>
      <c r="E1651" s="229" t="s">
        <v>37</v>
      </c>
      <c r="F1651" s="230" t="s">
        <v>2978</v>
      </c>
      <c r="G1651" s="228"/>
      <c r="H1651" s="231">
        <v>31.7</v>
      </c>
      <c r="I1651" s="232"/>
      <c r="J1651" s="228"/>
      <c r="K1651" s="228"/>
      <c r="L1651" s="233"/>
      <c r="M1651" s="234"/>
      <c r="N1651" s="235"/>
      <c r="O1651" s="235"/>
      <c r="P1651" s="235"/>
      <c r="Q1651" s="235"/>
      <c r="R1651" s="235"/>
      <c r="S1651" s="235"/>
      <c r="T1651" s="236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T1651" s="237" t="s">
        <v>182</v>
      </c>
      <c r="AU1651" s="237" t="s">
        <v>86</v>
      </c>
      <c r="AV1651" s="13" t="s">
        <v>86</v>
      </c>
      <c r="AW1651" s="13" t="s">
        <v>38</v>
      </c>
      <c r="AX1651" s="13" t="s">
        <v>77</v>
      </c>
      <c r="AY1651" s="237" t="s">
        <v>149</v>
      </c>
    </row>
    <row r="1652" spans="1:51" s="14" customFormat="1" ht="12">
      <c r="A1652" s="14"/>
      <c r="B1652" s="238"/>
      <c r="C1652" s="239"/>
      <c r="D1652" s="218" t="s">
        <v>182</v>
      </c>
      <c r="E1652" s="240" t="s">
        <v>37</v>
      </c>
      <c r="F1652" s="241" t="s">
        <v>187</v>
      </c>
      <c r="G1652" s="239"/>
      <c r="H1652" s="242">
        <v>31.7</v>
      </c>
      <c r="I1652" s="243"/>
      <c r="J1652" s="239"/>
      <c r="K1652" s="239"/>
      <c r="L1652" s="244"/>
      <c r="M1652" s="245"/>
      <c r="N1652" s="246"/>
      <c r="O1652" s="246"/>
      <c r="P1652" s="246"/>
      <c r="Q1652" s="246"/>
      <c r="R1652" s="246"/>
      <c r="S1652" s="246"/>
      <c r="T1652" s="247"/>
      <c r="U1652" s="14"/>
      <c r="V1652" s="14"/>
      <c r="W1652" s="14"/>
      <c r="X1652" s="14"/>
      <c r="Y1652" s="14"/>
      <c r="Z1652" s="14"/>
      <c r="AA1652" s="14"/>
      <c r="AB1652" s="14"/>
      <c r="AC1652" s="14"/>
      <c r="AD1652" s="14"/>
      <c r="AE1652" s="14"/>
      <c r="AT1652" s="248" t="s">
        <v>182</v>
      </c>
      <c r="AU1652" s="248" t="s">
        <v>86</v>
      </c>
      <c r="AV1652" s="14" t="s">
        <v>148</v>
      </c>
      <c r="AW1652" s="14" t="s">
        <v>38</v>
      </c>
      <c r="AX1652" s="14" t="s">
        <v>21</v>
      </c>
      <c r="AY1652" s="248" t="s">
        <v>149</v>
      </c>
    </row>
    <row r="1653" spans="1:65" s="2" customFormat="1" ht="16.5" customHeight="1">
      <c r="A1653" s="39"/>
      <c r="B1653" s="40"/>
      <c r="C1653" s="205" t="s">
        <v>2764</v>
      </c>
      <c r="D1653" s="205" t="s">
        <v>151</v>
      </c>
      <c r="E1653" s="206" t="s">
        <v>2979</v>
      </c>
      <c r="F1653" s="207" t="s">
        <v>2980</v>
      </c>
      <c r="G1653" s="208" t="s">
        <v>220</v>
      </c>
      <c r="H1653" s="209">
        <v>64.2</v>
      </c>
      <c r="I1653" s="210"/>
      <c r="J1653" s="211">
        <f>ROUND(I1653*H1653,2)</f>
        <v>0</v>
      </c>
      <c r="K1653" s="207" t="s">
        <v>37</v>
      </c>
      <c r="L1653" s="45"/>
      <c r="M1653" s="212" t="s">
        <v>37</v>
      </c>
      <c r="N1653" s="213" t="s">
        <v>50</v>
      </c>
      <c r="O1653" s="85"/>
      <c r="P1653" s="214">
        <f>O1653*H1653</f>
        <v>0</v>
      </c>
      <c r="Q1653" s="214">
        <v>0</v>
      </c>
      <c r="R1653" s="214">
        <f>Q1653*H1653</f>
        <v>0</v>
      </c>
      <c r="S1653" s="214">
        <v>0</v>
      </c>
      <c r="T1653" s="215">
        <f>S1653*H1653</f>
        <v>0</v>
      </c>
      <c r="U1653" s="39"/>
      <c r="V1653" s="39"/>
      <c r="W1653" s="39"/>
      <c r="X1653" s="39"/>
      <c r="Y1653" s="39"/>
      <c r="Z1653" s="39"/>
      <c r="AA1653" s="39"/>
      <c r="AB1653" s="39"/>
      <c r="AC1653" s="39"/>
      <c r="AD1653" s="39"/>
      <c r="AE1653" s="39"/>
      <c r="AR1653" s="216" t="s">
        <v>239</v>
      </c>
      <c r="AT1653" s="216" t="s">
        <v>151</v>
      </c>
      <c r="AU1653" s="216" t="s">
        <v>86</v>
      </c>
      <c r="AY1653" s="18" t="s">
        <v>149</v>
      </c>
      <c r="BE1653" s="217">
        <f>IF(N1653="základní",J1653,0)</f>
        <v>0</v>
      </c>
      <c r="BF1653" s="217">
        <f>IF(N1653="snížená",J1653,0)</f>
        <v>0</v>
      </c>
      <c r="BG1653" s="217">
        <f>IF(N1653="zákl. přenesená",J1653,0)</f>
        <v>0</v>
      </c>
      <c r="BH1653" s="217">
        <f>IF(N1653="sníž. přenesená",J1653,0)</f>
        <v>0</v>
      </c>
      <c r="BI1653" s="217">
        <f>IF(N1653="nulová",J1653,0)</f>
        <v>0</v>
      </c>
      <c r="BJ1653" s="18" t="s">
        <v>148</v>
      </c>
      <c r="BK1653" s="217">
        <f>ROUND(I1653*H1653,2)</f>
        <v>0</v>
      </c>
      <c r="BL1653" s="18" t="s">
        <v>239</v>
      </c>
      <c r="BM1653" s="216" t="s">
        <v>2981</v>
      </c>
    </row>
    <row r="1654" spans="1:47" s="2" customFormat="1" ht="12">
      <c r="A1654" s="39"/>
      <c r="B1654" s="40"/>
      <c r="C1654" s="41"/>
      <c r="D1654" s="218" t="s">
        <v>155</v>
      </c>
      <c r="E1654" s="41"/>
      <c r="F1654" s="219" t="s">
        <v>2980</v>
      </c>
      <c r="G1654" s="41"/>
      <c r="H1654" s="41"/>
      <c r="I1654" s="220"/>
      <c r="J1654" s="41"/>
      <c r="K1654" s="41"/>
      <c r="L1654" s="45"/>
      <c r="M1654" s="221"/>
      <c r="N1654" s="222"/>
      <c r="O1654" s="85"/>
      <c r="P1654" s="85"/>
      <c r="Q1654" s="85"/>
      <c r="R1654" s="85"/>
      <c r="S1654" s="85"/>
      <c r="T1654" s="86"/>
      <c r="U1654" s="39"/>
      <c r="V1654" s="39"/>
      <c r="W1654" s="39"/>
      <c r="X1654" s="39"/>
      <c r="Y1654" s="39"/>
      <c r="Z1654" s="39"/>
      <c r="AA1654" s="39"/>
      <c r="AB1654" s="39"/>
      <c r="AC1654" s="39"/>
      <c r="AD1654" s="39"/>
      <c r="AE1654" s="39"/>
      <c r="AT1654" s="18" t="s">
        <v>155</v>
      </c>
      <c r="AU1654" s="18" t="s">
        <v>86</v>
      </c>
    </row>
    <row r="1655" spans="1:51" s="13" customFormat="1" ht="12">
      <c r="A1655" s="13"/>
      <c r="B1655" s="227"/>
      <c r="C1655" s="228"/>
      <c r="D1655" s="218" t="s">
        <v>182</v>
      </c>
      <c r="E1655" s="229" t="s">
        <v>37</v>
      </c>
      <c r="F1655" s="230" t="s">
        <v>2982</v>
      </c>
      <c r="G1655" s="228"/>
      <c r="H1655" s="231">
        <v>64.2</v>
      </c>
      <c r="I1655" s="232"/>
      <c r="J1655" s="228"/>
      <c r="K1655" s="228"/>
      <c r="L1655" s="233"/>
      <c r="M1655" s="234"/>
      <c r="N1655" s="235"/>
      <c r="O1655" s="235"/>
      <c r="P1655" s="235"/>
      <c r="Q1655" s="235"/>
      <c r="R1655" s="235"/>
      <c r="S1655" s="235"/>
      <c r="T1655" s="236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T1655" s="237" t="s">
        <v>182</v>
      </c>
      <c r="AU1655" s="237" t="s">
        <v>86</v>
      </c>
      <c r="AV1655" s="13" t="s">
        <v>86</v>
      </c>
      <c r="AW1655" s="13" t="s">
        <v>38</v>
      </c>
      <c r="AX1655" s="13" t="s">
        <v>77</v>
      </c>
      <c r="AY1655" s="237" t="s">
        <v>149</v>
      </c>
    </row>
    <row r="1656" spans="1:51" s="14" customFormat="1" ht="12">
      <c r="A1656" s="14"/>
      <c r="B1656" s="238"/>
      <c r="C1656" s="239"/>
      <c r="D1656" s="218" t="s">
        <v>182</v>
      </c>
      <c r="E1656" s="240" t="s">
        <v>37</v>
      </c>
      <c r="F1656" s="241" t="s">
        <v>187</v>
      </c>
      <c r="G1656" s="239"/>
      <c r="H1656" s="242">
        <v>64.2</v>
      </c>
      <c r="I1656" s="243"/>
      <c r="J1656" s="239"/>
      <c r="K1656" s="239"/>
      <c r="L1656" s="244"/>
      <c r="M1656" s="245"/>
      <c r="N1656" s="246"/>
      <c r="O1656" s="246"/>
      <c r="P1656" s="246"/>
      <c r="Q1656" s="246"/>
      <c r="R1656" s="246"/>
      <c r="S1656" s="246"/>
      <c r="T1656" s="247"/>
      <c r="U1656" s="14"/>
      <c r="V1656" s="14"/>
      <c r="W1656" s="14"/>
      <c r="X1656" s="14"/>
      <c r="Y1656" s="14"/>
      <c r="Z1656" s="14"/>
      <c r="AA1656" s="14"/>
      <c r="AB1656" s="14"/>
      <c r="AC1656" s="14"/>
      <c r="AD1656" s="14"/>
      <c r="AE1656" s="14"/>
      <c r="AT1656" s="248" t="s">
        <v>182</v>
      </c>
      <c r="AU1656" s="248" t="s">
        <v>86</v>
      </c>
      <c r="AV1656" s="14" t="s">
        <v>148</v>
      </c>
      <c r="AW1656" s="14" t="s">
        <v>38</v>
      </c>
      <c r="AX1656" s="14" t="s">
        <v>21</v>
      </c>
      <c r="AY1656" s="248" t="s">
        <v>149</v>
      </c>
    </row>
    <row r="1657" spans="1:65" s="2" customFormat="1" ht="16.5" customHeight="1">
      <c r="A1657" s="39"/>
      <c r="B1657" s="40"/>
      <c r="C1657" s="205" t="s">
        <v>1870</v>
      </c>
      <c r="D1657" s="205" t="s">
        <v>151</v>
      </c>
      <c r="E1657" s="206" t="s">
        <v>2983</v>
      </c>
      <c r="F1657" s="207" t="s">
        <v>2984</v>
      </c>
      <c r="G1657" s="208" t="s">
        <v>220</v>
      </c>
      <c r="H1657" s="209">
        <v>27.4</v>
      </c>
      <c r="I1657" s="210"/>
      <c r="J1657" s="211">
        <f>ROUND(I1657*H1657,2)</f>
        <v>0</v>
      </c>
      <c r="K1657" s="207" t="s">
        <v>37</v>
      </c>
      <c r="L1657" s="45"/>
      <c r="M1657" s="212" t="s">
        <v>37</v>
      </c>
      <c r="N1657" s="213" t="s">
        <v>50</v>
      </c>
      <c r="O1657" s="85"/>
      <c r="P1657" s="214">
        <f>O1657*H1657</f>
        <v>0</v>
      </c>
      <c r="Q1657" s="214">
        <v>0</v>
      </c>
      <c r="R1657" s="214">
        <f>Q1657*H1657</f>
        <v>0</v>
      </c>
      <c r="S1657" s="214">
        <v>0</v>
      </c>
      <c r="T1657" s="215">
        <f>S1657*H1657</f>
        <v>0</v>
      </c>
      <c r="U1657" s="39"/>
      <c r="V1657" s="39"/>
      <c r="W1657" s="39"/>
      <c r="X1657" s="39"/>
      <c r="Y1657" s="39"/>
      <c r="Z1657" s="39"/>
      <c r="AA1657" s="39"/>
      <c r="AB1657" s="39"/>
      <c r="AC1657" s="39"/>
      <c r="AD1657" s="39"/>
      <c r="AE1657" s="39"/>
      <c r="AR1657" s="216" t="s">
        <v>239</v>
      </c>
      <c r="AT1657" s="216" t="s">
        <v>151</v>
      </c>
      <c r="AU1657" s="216" t="s">
        <v>86</v>
      </c>
      <c r="AY1657" s="18" t="s">
        <v>149</v>
      </c>
      <c r="BE1657" s="217">
        <f>IF(N1657="základní",J1657,0)</f>
        <v>0</v>
      </c>
      <c r="BF1657" s="217">
        <f>IF(N1657="snížená",J1657,0)</f>
        <v>0</v>
      </c>
      <c r="BG1657" s="217">
        <f>IF(N1657="zákl. přenesená",J1657,0)</f>
        <v>0</v>
      </c>
      <c r="BH1657" s="217">
        <f>IF(N1657="sníž. přenesená",J1657,0)</f>
        <v>0</v>
      </c>
      <c r="BI1657" s="217">
        <f>IF(N1657="nulová",J1657,0)</f>
        <v>0</v>
      </c>
      <c r="BJ1657" s="18" t="s">
        <v>148</v>
      </c>
      <c r="BK1657" s="217">
        <f>ROUND(I1657*H1657,2)</f>
        <v>0</v>
      </c>
      <c r="BL1657" s="18" t="s">
        <v>239</v>
      </c>
      <c r="BM1657" s="216" t="s">
        <v>2985</v>
      </c>
    </row>
    <row r="1658" spans="1:47" s="2" customFormat="1" ht="12">
      <c r="A1658" s="39"/>
      <c r="B1658" s="40"/>
      <c r="C1658" s="41"/>
      <c r="D1658" s="218" t="s">
        <v>155</v>
      </c>
      <c r="E1658" s="41"/>
      <c r="F1658" s="219" t="s">
        <v>2984</v>
      </c>
      <c r="G1658" s="41"/>
      <c r="H1658" s="41"/>
      <c r="I1658" s="220"/>
      <c r="J1658" s="41"/>
      <c r="K1658" s="41"/>
      <c r="L1658" s="45"/>
      <c r="M1658" s="221"/>
      <c r="N1658" s="222"/>
      <c r="O1658" s="85"/>
      <c r="P1658" s="85"/>
      <c r="Q1658" s="85"/>
      <c r="R1658" s="85"/>
      <c r="S1658" s="85"/>
      <c r="T1658" s="86"/>
      <c r="U1658" s="39"/>
      <c r="V1658" s="39"/>
      <c r="W1658" s="39"/>
      <c r="X1658" s="39"/>
      <c r="Y1658" s="39"/>
      <c r="Z1658" s="39"/>
      <c r="AA1658" s="39"/>
      <c r="AB1658" s="39"/>
      <c r="AC1658" s="39"/>
      <c r="AD1658" s="39"/>
      <c r="AE1658" s="39"/>
      <c r="AT1658" s="18" t="s">
        <v>155</v>
      </c>
      <c r="AU1658" s="18" t="s">
        <v>86</v>
      </c>
    </row>
    <row r="1659" spans="1:51" s="13" customFormat="1" ht="12">
      <c r="A1659" s="13"/>
      <c r="B1659" s="227"/>
      <c r="C1659" s="228"/>
      <c r="D1659" s="218" t="s">
        <v>182</v>
      </c>
      <c r="E1659" s="229" t="s">
        <v>37</v>
      </c>
      <c r="F1659" s="230" t="s">
        <v>2986</v>
      </c>
      <c r="G1659" s="228"/>
      <c r="H1659" s="231">
        <v>27.4</v>
      </c>
      <c r="I1659" s="232"/>
      <c r="J1659" s="228"/>
      <c r="K1659" s="228"/>
      <c r="L1659" s="233"/>
      <c r="M1659" s="234"/>
      <c r="N1659" s="235"/>
      <c r="O1659" s="235"/>
      <c r="P1659" s="235"/>
      <c r="Q1659" s="235"/>
      <c r="R1659" s="235"/>
      <c r="S1659" s="235"/>
      <c r="T1659" s="236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T1659" s="237" t="s">
        <v>182</v>
      </c>
      <c r="AU1659" s="237" t="s">
        <v>86</v>
      </c>
      <c r="AV1659" s="13" t="s">
        <v>86</v>
      </c>
      <c r="AW1659" s="13" t="s">
        <v>38</v>
      </c>
      <c r="AX1659" s="13" t="s">
        <v>77</v>
      </c>
      <c r="AY1659" s="237" t="s">
        <v>149</v>
      </c>
    </row>
    <row r="1660" spans="1:51" s="14" customFormat="1" ht="12">
      <c r="A1660" s="14"/>
      <c r="B1660" s="238"/>
      <c r="C1660" s="239"/>
      <c r="D1660" s="218" t="s">
        <v>182</v>
      </c>
      <c r="E1660" s="240" t="s">
        <v>37</v>
      </c>
      <c r="F1660" s="241" t="s">
        <v>187</v>
      </c>
      <c r="G1660" s="239"/>
      <c r="H1660" s="242">
        <v>27.4</v>
      </c>
      <c r="I1660" s="243"/>
      <c r="J1660" s="239"/>
      <c r="K1660" s="239"/>
      <c r="L1660" s="244"/>
      <c r="M1660" s="245"/>
      <c r="N1660" s="246"/>
      <c r="O1660" s="246"/>
      <c r="P1660" s="246"/>
      <c r="Q1660" s="246"/>
      <c r="R1660" s="246"/>
      <c r="S1660" s="246"/>
      <c r="T1660" s="247"/>
      <c r="U1660" s="14"/>
      <c r="V1660" s="14"/>
      <c r="W1660" s="14"/>
      <c r="X1660" s="14"/>
      <c r="Y1660" s="14"/>
      <c r="Z1660" s="14"/>
      <c r="AA1660" s="14"/>
      <c r="AB1660" s="14"/>
      <c r="AC1660" s="14"/>
      <c r="AD1660" s="14"/>
      <c r="AE1660" s="14"/>
      <c r="AT1660" s="248" t="s">
        <v>182</v>
      </c>
      <c r="AU1660" s="248" t="s">
        <v>86</v>
      </c>
      <c r="AV1660" s="14" t="s">
        <v>148</v>
      </c>
      <c r="AW1660" s="14" t="s">
        <v>38</v>
      </c>
      <c r="AX1660" s="14" t="s">
        <v>21</v>
      </c>
      <c r="AY1660" s="248" t="s">
        <v>149</v>
      </c>
    </row>
    <row r="1661" spans="1:65" s="2" customFormat="1" ht="16.5" customHeight="1">
      <c r="A1661" s="39"/>
      <c r="B1661" s="40"/>
      <c r="C1661" s="205" t="s">
        <v>2987</v>
      </c>
      <c r="D1661" s="205" t="s">
        <v>151</v>
      </c>
      <c r="E1661" s="206" t="s">
        <v>2988</v>
      </c>
      <c r="F1661" s="207" t="s">
        <v>2989</v>
      </c>
      <c r="G1661" s="208" t="s">
        <v>340</v>
      </c>
      <c r="H1661" s="209">
        <v>4.966</v>
      </c>
      <c r="I1661" s="210"/>
      <c r="J1661" s="211">
        <f>ROUND(I1661*H1661,2)</f>
        <v>0</v>
      </c>
      <c r="K1661" s="207" t="s">
        <v>37</v>
      </c>
      <c r="L1661" s="45"/>
      <c r="M1661" s="212" t="s">
        <v>37</v>
      </c>
      <c r="N1661" s="213" t="s">
        <v>50</v>
      </c>
      <c r="O1661" s="85"/>
      <c r="P1661" s="214">
        <f>O1661*H1661</f>
        <v>0</v>
      </c>
      <c r="Q1661" s="214">
        <v>0</v>
      </c>
      <c r="R1661" s="214">
        <f>Q1661*H1661</f>
        <v>0</v>
      </c>
      <c r="S1661" s="214">
        <v>0</v>
      </c>
      <c r="T1661" s="215">
        <f>S1661*H1661</f>
        <v>0</v>
      </c>
      <c r="U1661" s="39"/>
      <c r="V1661" s="39"/>
      <c r="W1661" s="39"/>
      <c r="X1661" s="39"/>
      <c r="Y1661" s="39"/>
      <c r="Z1661" s="39"/>
      <c r="AA1661" s="39"/>
      <c r="AB1661" s="39"/>
      <c r="AC1661" s="39"/>
      <c r="AD1661" s="39"/>
      <c r="AE1661" s="39"/>
      <c r="AR1661" s="216" t="s">
        <v>239</v>
      </c>
      <c r="AT1661" s="216" t="s">
        <v>151</v>
      </c>
      <c r="AU1661" s="216" t="s">
        <v>86</v>
      </c>
      <c r="AY1661" s="18" t="s">
        <v>149</v>
      </c>
      <c r="BE1661" s="217">
        <f>IF(N1661="základní",J1661,0)</f>
        <v>0</v>
      </c>
      <c r="BF1661" s="217">
        <f>IF(N1661="snížená",J1661,0)</f>
        <v>0</v>
      </c>
      <c r="BG1661" s="217">
        <f>IF(N1661="zákl. přenesená",J1661,0)</f>
        <v>0</v>
      </c>
      <c r="BH1661" s="217">
        <f>IF(N1661="sníž. přenesená",J1661,0)</f>
        <v>0</v>
      </c>
      <c r="BI1661" s="217">
        <f>IF(N1661="nulová",J1661,0)</f>
        <v>0</v>
      </c>
      <c r="BJ1661" s="18" t="s">
        <v>148</v>
      </c>
      <c r="BK1661" s="217">
        <f>ROUND(I1661*H1661,2)</f>
        <v>0</v>
      </c>
      <c r="BL1661" s="18" t="s">
        <v>239</v>
      </c>
      <c r="BM1661" s="216" t="s">
        <v>2990</v>
      </c>
    </row>
    <row r="1662" spans="1:47" s="2" customFormat="1" ht="12">
      <c r="A1662" s="39"/>
      <c r="B1662" s="40"/>
      <c r="C1662" s="41"/>
      <c r="D1662" s="218" t="s">
        <v>155</v>
      </c>
      <c r="E1662" s="41"/>
      <c r="F1662" s="219" t="s">
        <v>2989</v>
      </c>
      <c r="G1662" s="41"/>
      <c r="H1662" s="41"/>
      <c r="I1662" s="220"/>
      <c r="J1662" s="41"/>
      <c r="K1662" s="41"/>
      <c r="L1662" s="45"/>
      <c r="M1662" s="221"/>
      <c r="N1662" s="222"/>
      <c r="O1662" s="85"/>
      <c r="P1662" s="85"/>
      <c r="Q1662" s="85"/>
      <c r="R1662" s="85"/>
      <c r="S1662" s="85"/>
      <c r="T1662" s="86"/>
      <c r="U1662" s="39"/>
      <c r="V1662" s="39"/>
      <c r="W1662" s="39"/>
      <c r="X1662" s="39"/>
      <c r="Y1662" s="39"/>
      <c r="Z1662" s="39"/>
      <c r="AA1662" s="39"/>
      <c r="AB1662" s="39"/>
      <c r="AC1662" s="39"/>
      <c r="AD1662" s="39"/>
      <c r="AE1662" s="39"/>
      <c r="AT1662" s="18" t="s">
        <v>155</v>
      </c>
      <c r="AU1662" s="18" t="s">
        <v>86</v>
      </c>
    </row>
    <row r="1663" spans="1:63" s="12" customFormat="1" ht="22.8" customHeight="1">
      <c r="A1663" s="12"/>
      <c r="B1663" s="189"/>
      <c r="C1663" s="190"/>
      <c r="D1663" s="191" t="s">
        <v>76</v>
      </c>
      <c r="E1663" s="203" t="s">
        <v>2180</v>
      </c>
      <c r="F1663" s="203" t="s">
        <v>2991</v>
      </c>
      <c r="G1663" s="190"/>
      <c r="H1663" s="190"/>
      <c r="I1663" s="193"/>
      <c r="J1663" s="204">
        <f>BK1663</f>
        <v>0</v>
      </c>
      <c r="K1663" s="190"/>
      <c r="L1663" s="195"/>
      <c r="M1663" s="196"/>
      <c r="N1663" s="197"/>
      <c r="O1663" s="197"/>
      <c r="P1663" s="198">
        <f>SUM(P1664:P1781)</f>
        <v>0</v>
      </c>
      <c r="Q1663" s="197"/>
      <c r="R1663" s="198">
        <f>SUM(R1664:R1781)</f>
        <v>0</v>
      </c>
      <c r="S1663" s="197"/>
      <c r="T1663" s="199">
        <f>SUM(T1664:T1781)</f>
        <v>0</v>
      </c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R1663" s="200" t="s">
        <v>86</v>
      </c>
      <c r="AT1663" s="201" t="s">
        <v>76</v>
      </c>
      <c r="AU1663" s="201" t="s">
        <v>21</v>
      </c>
      <c r="AY1663" s="200" t="s">
        <v>149</v>
      </c>
      <c r="BK1663" s="202">
        <f>SUM(BK1664:BK1781)</f>
        <v>0</v>
      </c>
    </row>
    <row r="1664" spans="1:65" s="2" customFormat="1" ht="12">
      <c r="A1664" s="39"/>
      <c r="B1664" s="40"/>
      <c r="C1664" s="205" t="s">
        <v>1873</v>
      </c>
      <c r="D1664" s="205" t="s">
        <v>151</v>
      </c>
      <c r="E1664" s="206" t="s">
        <v>2992</v>
      </c>
      <c r="F1664" s="207" t="s">
        <v>2993</v>
      </c>
      <c r="G1664" s="208" t="s">
        <v>904</v>
      </c>
      <c r="H1664" s="209">
        <v>1</v>
      </c>
      <c r="I1664" s="210"/>
      <c r="J1664" s="211">
        <f>ROUND(I1664*H1664,2)</f>
        <v>0</v>
      </c>
      <c r="K1664" s="207" t="s">
        <v>37</v>
      </c>
      <c r="L1664" s="45"/>
      <c r="M1664" s="212" t="s">
        <v>37</v>
      </c>
      <c r="N1664" s="213" t="s">
        <v>50</v>
      </c>
      <c r="O1664" s="85"/>
      <c r="P1664" s="214">
        <f>O1664*H1664</f>
        <v>0</v>
      </c>
      <c r="Q1664" s="214">
        <v>0</v>
      </c>
      <c r="R1664" s="214">
        <f>Q1664*H1664</f>
        <v>0</v>
      </c>
      <c r="S1664" s="214">
        <v>0</v>
      </c>
      <c r="T1664" s="215">
        <f>S1664*H1664</f>
        <v>0</v>
      </c>
      <c r="U1664" s="39"/>
      <c r="V1664" s="39"/>
      <c r="W1664" s="39"/>
      <c r="X1664" s="39"/>
      <c r="Y1664" s="39"/>
      <c r="Z1664" s="39"/>
      <c r="AA1664" s="39"/>
      <c r="AB1664" s="39"/>
      <c r="AC1664" s="39"/>
      <c r="AD1664" s="39"/>
      <c r="AE1664" s="39"/>
      <c r="AR1664" s="216" t="s">
        <v>239</v>
      </c>
      <c r="AT1664" s="216" t="s">
        <v>151</v>
      </c>
      <c r="AU1664" s="216" t="s">
        <v>86</v>
      </c>
      <c r="AY1664" s="18" t="s">
        <v>149</v>
      </c>
      <c r="BE1664" s="217">
        <f>IF(N1664="základní",J1664,0)</f>
        <v>0</v>
      </c>
      <c r="BF1664" s="217">
        <f>IF(N1664="snížená",J1664,0)</f>
        <v>0</v>
      </c>
      <c r="BG1664" s="217">
        <f>IF(N1664="zákl. přenesená",J1664,0)</f>
        <v>0</v>
      </c>
      <c r="BH1664" s="217">
        <f>IF(N1664="sníž. přenesená",J1664,0)</f>
        <v>0</v>
      </c>
      <c r="BI1664" s="217">
        <f>IF(N1664="nulová",J1664,0)</f>
        <v>0</v>
      </c>
      <c r="BJ1664" s="18" t="s">
        <v>148</v>
      </c>
      <c r="BK1664" s="217">
        <f>ROUND(I1664*H1664,2)</f>
        <v>0</v>
      </c>
      <c r="BL1664" s="18" t="s">
        <v>239</v>
      </c>
      <c r="BM1664" s="216" t="s">
        <v>2994</v>
      </c>
    </row>
    <row r="1665" spans="1:47" s="2" customFormat="1" ht="12">
      <c r="A1665" s="39"/>
      <c r="B1665" s="40"/>
      <c r="C1665" s="41"/>
      <c r="D1665" s="218" t="s">
        <v>155</v>
      </c>
      <c r="E1665" s="41"/>
      <c r="F1665" s="219" t="s">
        <v>2993</v>
      </c>
      <c r="G1665" s="41"/>
      <c r="H1665" s="41"/>
      <c r="I1665" s="220"/>
      <c r="J1665" s="41"/>
      <c r="K1665" s="41"/>
      <c r="L1665" s="45"/>
      <c r="M1665" s="221"/>
      <c r="N1665" s="222"/>
      <c r="O1665" s="85"/>
      <c r="P1665" s="85"/>
      <c r="Q1665" s="85"/>
      <c r="R1665" s="85"/>
      <c r="S1665" s="85"/>
      <c r="T1665" s="86"/>
      <c r="U1665" s="39"/>
      <c r="V1665" s="39"/>
      <c r="W1665" s="39"/>
      <c r="X1665" s="39"/>
      <c r="Y1665" s="39"/>
      <c r="Z1665" s="39"/>
      <c r="AA1665" s="39"/>
      <c r="AB1665" s="39"/>
      <c r="AC1665" s="39"/>
      <c r="AD1665" s="39"/>
      <c r="AE1665" s="39"/>
      <c r="AT1665" s="18" t="s">
        <v>155</v>
      </c>
      <c r="AU1665" s="18" t="s">
        <v>86</v>
      </c>
    </row>
    <row r="1666" spans="1:51" s="13" customFormat="1" ht="12">
      <c r="A1666" s="13"/>
      <c r="B1666" s="227"/>
      <c r="C1666" s="228"/>
      <c r="D1666" s="218" t="s">
        <v>182</v>
      </c>
      <c r="E1666" s="229" t="s">
        <v>37</v>
      </c>
      <c r="F1666" s="230" t="s">
        <v>2995</v>
      </c>
      <c r="G1666" s="228"/>
      <c r="H1666" s="231">
        <v>1</v>
      </c>
      <c r="I1666" s="232"/>
      <c r="J1666" s="228"/>
      <c r="K1666" s="228"/>
      <c r="L1666" s="233"/>
      <c r="M1666" s="234"/>
      <c r="N1666" s="235"/>
      <c r="O1666" s="235"/>
      <c r="P1666" s="235"/>
      <c r="Q1666" s="235"/>
      <c r="R1666" s="235"/>
      <c r="S1666" s="235"/>
      <c r="T1666" s="236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T1666" s="237" t="s">
        <v>182</v>
      </c>
      <c r="AU1666" s="237" t="s">
        <v>86</v>
      </c>
      <c r="AV1666" s="13" t="s">
        <v>86</v>
      </c>
      <c r="AW1666" s="13" t="s">
        <v>38</v>
      </c>
      <c r="AX1666" s="13" t="s">
        <v>77</v>
      </c>
      <c r="AY1666" s="237" t="s">
        <v>149</v>
      </c>
    </row>
    <row r="1667" spans="1:51" s="14" customFormat="1" ht="12">
      <c r="A1667" s="14"/>
      <c r="B1667" s="238"/>
      <c r="C1667" s="239"/>
      <c r="D1667" s="218" t="s">
        <v>182</v>
      </c>
      <c r="E1667" s="240" t="s">
        <v>37</v>
      </c>
      <c r="F1667" s="241" t="s">
        <v>187</v>
      </c>
      <c r="G1667" s="239"/>
      <c r="H1667" s="242">
        <v>1</v>
      </c>
      <c r="I1667" s="243"/>
      <c r="J1667" s="239"/>
      <c r="K1667" s="239"/>
      <c r="L1667" s="244"/>
      <c r="M1667" s="245"/>
      <c r="N1667" s="246"/>
      <c r="O1667" s="246"/>
      <c r="P1667" s="246"/>
      <c r="Q1667" s="246"/>
      <c r="R1667" s="246"/>
      <c r="S1667" s="246"/>
      <c r="T1667" s="247"/>
      <c r="U1667" s="14"/>
      <c r="V1667" s="14"/>
      <c r="W1667" s="14"/>
      <c r="X1667" s="14"/>
      <c r="Y1667" s="14"/>
      <c r="Z1667" s="14"/>
      <c r="AA1667" s="14"/>
      <c r="AB1667" s="14"/>
      <c r="AC1667" s="14"/>
      <c r="AD1667" s="14"/>
      <c r="AE1667" s="14"/>
      <c r="AT1667" s="248" t="s">
        <v>182</v>
      </c>
      <c r="AU1667" s="248" t="s">
        <v>86</v>
      </c>
      <c r="AV1667" s="14" t="s">
        <v>148</v>
      </c>
      <c r="AW1667" s="14" t="s">
        <v>38</v>
      </c>
      <c r="AX1667" s="14" t="s">
        <v>21</v>
      </c>
      <c r="AY1667" s="248" t="s">
        <v>149</v>
      </c>
    </row>
    <row r="1668" spans="1:65" s="2" customFormat="1" ht="12">
      <c r="A1668" s="39"/>
      <c r="B1668" s="40"/>
      <c r="C1668" s="249" t="s">
        <v>2773</v>
      </c>
      <c r="D1668" s="249" t="s">
        <v>252</v>
      </c>
      <c r="E1668" s="250" t="s">
        <v>2996</v>
      </c>
      <c r="F1668" s="251" t="s">
        <v>2997</v>
      </c>
      <c r="G1668" s="252" t="s">
        <v>904</v>
      </c>
      <c r="H1668" s="253">
        <v>1</v>
      </c>
      <c r="I1668" s="254"/>
      <c r="J1668" s="255">
        <f>ROUND(I1668*H1668,2)</f>
        <v>0</v>
      </c>
      <c r="K1668" s="251" t="s">
        <v>37</v>
      </c>
      <c r="L1668" s="256"/>
      <c r="M1668" s="257" t="s">
        <v>37</v>
      </c>
      <c r="N1668" s="258" t="s">
        <v>50</v>
      </c>
      <c r="O1668" s="85"/>
      <c r="P1668" s="214">
        <f>O1668*H1668</f>
        <v>0</v>
      </c>
      <c r="Q1668" s="214">
        <v>0</v>
      </c>
      <c r="R1668" s="214">
        <f>Q1668*H1668</f>
        <v>0</v>
      </c>
      <c r="S1668" s="214">
        <v>0</v>
      </c>
      <c r="T1668" s="215">
        <f>S1668*H1668</f>
        <v>0</v>
      </c>
      <c r="U1668" s="39"/>
      <c r="V1668" s="39"/>
      <c r="W1668" s="39"/>
      <c r="X1668" s="39"/>
      <c r="Y1668" s="39"/>
      <c r="Z1668" s="39"/>
      <c r="AA1668" s="39"/>
      <c r="AB1668" s="39"/>
      <c r="AC1668" s="39"/>
      <c r="AD1668" s="39"/>
      <c r="AE1668" s="39"/>
      <c r="AR1668" s="216" t="s">
        <v>313</v>
      </c>
      <c r="AT1668" s="216" t="s">
        <v>252</v>
      </c>
      <c r="AU1668" s="216" t="s">
        <v>86</v>
      </c>
      <c r="AY1668" s="18" t="s">
        <v>149</v>
      </c>
      <c r="BE1668" s="217">
        <f>IF(N1668="základní",J1668,0)</f>
        <v>0</v>
      </c>
      <c r="BF1668" s="217">
        <f>IF(N1668="snížená",J1668,0)</f>
        <v>0</v>
      </c>
      <c r="BG1668" s="217">
        <f>IF(N1668="zákl. přenesená",J1668,0)</f>
        <v>0</v>
      </c>
      <c r="BH1668" s="217">
        <f>IF(N1668="sníž. přenesená",J1668,0)</f>
        <v>0</v>
      </c>
      <c r="BI1668" s="217">
        <f>IF(N1668="nulová",J1668,0)</f>
        <v>0</v>
      </c>
      <c r="BJ1668" s="18" t="s">
        <v>148</v>
      </c>
      <c r="BK1668" s="217">
        <f>ROUND(I1668*H1668,2)</f>
        <v>0</v>
      </c>
      <c r="BL1668" s="18" t="s">
        <v>239</v>
      </c>
      <c r="BM1668" s="216" t="s">
        <v>2998</v>
      </c>
    </row>
    <row r="1669" spans="1:47" s="2" customFormat="1" ht="12">
      <c r="A1669" s="39"/>
      <c r="B1669" s="40"/>
      <c r="C1669" s="41"/>
      <c r="D1669" s="218" t="s">
        <v>155</v>
      </c>
      <c r="E1669" s="41"/>
      <c r="F1669" s="219" t="s">
        <v>2997</v>
      </c>
      <c r="G1669" s="41"/>
      <c r="H1669" s="41"/>
      <c r="I1669" s="220"/>
      <c r="J1669" s="41"/>
      <c r="K1669" s="41"/>
      <c r="L1669" s="45"/>
      <c r="M1669" s="221"/>
      <c r="N1669" s="222"/>
      <c r="O1669" s="85"/>
      <c r="P1669" s="85"/>
      <c r="Q1669" s="85"/>
      <c r="R1669" s="85"/>
      <c r="S1669" s="85"/>
      <c r="T1669" s="86"/>
      <c r="U1669" s="39"/>
      <c r="V1669" s="39"/>
      <c r="W1669" s="39"/>
      <c r="X1669" s="39"/>
      <c r="Y1669" s="39"/>
      <c r="Z1669" s="39"/>
      <c r="AA1669" s="39"/>
      <c r="AB1669" s="39"/>
      <c r="AC1669" s="39"/>
      <c r="AD1669" s="39"/>
      <c r="AE1669" s="39"/>
      <c r="AT1669" s="18" t="s">
        <v>155</v>
      </c>
      <c r="AU1669" s="18" t="s">
        <v>86</v>
      </c>
    </row>
    <row r="1670" spans="1:51" s="13" customFormat="1" ht="12">
      <c r="A1670" s="13"/>
      <c r="B1670" s="227"/>
      <c r="C1670" s="228"/>
      <c r="D1670" s="218" t="s">
        <v>182</v>
      </c>
      <c r="E1670" s="229" t="s">
        <v>37</v>
      </c>
      <c r="F1670" s="230" t="s">
        <v>2995</v>
      </c>
      <c r="G1670" s="228"/>
      <c r="H1670" s="231">
        <v>1</v>
      </c>
      <c r="I1670" s="232"/>
      <c r="J1670" s="228"/>
      <c r="K1670" s="228"/>
      <c r="L1670" s="233"/>
      <c r="M1670" s="234"/>
      <c r="N1670" s="235"/>
      <c r="O1670" s="235"/>
      <c r="P1670" s="235"/>
      <c r="Q1670" s="235"/>
      <c r="R1670" s="235"/>
      <c r="S1670" s="235"/>
      <c r="T1670" s="236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T1670" s="237" t="s">
        <v>182</v>
      </c>
      <c r="AU1670" s="237" t="s">
        <v>86</v>
      </c>
      <c r="AV1670" s="13" t="s">
        <v>86</v>
      </c>
      <c r="AW1670" s="13" t="s">
        <v>38</v>
      </c>
      <c r="AX1670" s="13" t="s">
        <v>77</v>
      </c>
      <c r="AY1670" s="237" t="s">
        <v>149</v>
      </c>
    </row>
    <row r="1671" spans="1:51" s="14" customFormat="1" ht="12">
      <c r="A1671" s="14"/>
      <c r="B1671" s="238"/>
      <c r="C1671" s="239"/>
      <c r="D1671" s="218" t="s">
        <v>182</v>
      </c>
      <c r="E1671" s="240" t="s">
        <v>37</v>
      </c>
      <c r="F1671" s="241" t="s">
        <v>187</v>
      </c>
      <c r="G1671" s="239"/>
      <c r="H1671" s="242">
        <v>1</v>
      </c>
      <c r="I1671" s="243"/>
      <c r="J1671" s="239"/>
      <c r="K1671" s="239"/>
      <c r="L1671" s="244"/>
      <c r="M1671" s="245"/>
      <c r="N1671" s="246"/>
      <c r="O1671" s="246"/>
      <c r="P1671" s="246"/>
      <c r="Q1671" s="246"/>
      <c r="R1671" s="246"/>
      <c r="S1671" s="246"/>
      <c r="T1671" s="247"/>
      <c r="U1671" s="14"/>
      <c r="V1671" s="14"/>
      <c r="W1671" s="14"/>
      <c r="X1671" s="14"/>
      <c r="Y1671" s="14"/>
      <c r="Z1671" s="14"/>
      <c r="AA1671" s="14"/>
      <c r="AB1671" s="14"/>
      <c r="AC1671" s="14"/>
      <c r="AD1671" s="14"/>
      <c r="AE1671" s="14"/>
      <c r="AT1671" s="248" t="s">
        <v>182</v>
      </c>
      <c r="AU1671" s="248" t="s">
        <v>86</v>
      </c>
      <c r="AV1671" s="14" t="s">
        <v>148</v>
      </c>
      <c r="AW1671" s="14" t="s">
        <v>38</v>
      </c>
      <c r="AX1671" s="14" t="s">
        <v>21</v>
      </c>
      <c r="AY1671" s="248" t="s">
        <v>149</v>
      </c>
    </row>
    <row r="1672" spans="1:65" s="2" customFormat="1" ht="12">
      <c r="A1672" s="39"/>
      <c r="B1672" s="40"/>
      <c r="C1672" s="205" t="s">
        <v>1877</v>
      </c>
      <c r="D1672" s="205" t="s">
        <v>151</v>
      </c>
      <c r="E1672" s="206" t="s">
        <v>2999</v>
      </c>
      <c r="F1672" s="207" t="s">
        <v>3000</v>
      </c>
      <c r="G1672" s="208" t="s">
        <v>904</v>
      </c>
      <c r="H1672" s="209">
        <v>1</v>
      </c>
      <c r="I1672" s="210"/>
      <c r="J1672" s="211">
        <f>ROUND(I1672*H1672,2)</f>
        <v>0</v>
      </c>
      <c r="K1672" s="207" t="s">
        <v>37</v>
      </c>
      <c r="L1672" s="45"/>
      <c r="M1672" s="212" t="s">
        <v>37</v>
      </c>
      <c r="N1672" s="213" t="s">
        <v>50</v>
      </c>
      <c r="O1672" s="85"/>
      <c r="P1672" s="214">
        <f>O1672*H1672</f>
        <v>0</v>
      </c>
      <c r="Q1672" s="214">
        <v>0</v>
      </c>
      <c r="R1672" s="214">
        <f>Q1672*H1672</f>
        <v>0</v>
      </c>
      <c r="S1672" s="214">
        <v>0</v>
      </c>
      <c r="T1672" s="215">
        <f>S1672*H1672</f>
        <v>0</v>
      </c>
      <c r="U1672" s="39"/>
      <c r="V1672" s="39"/>
      <c r="W1672" s="39"/>
      <c r="X1672" s="39"/>
      <c r="Y1672" s="39"/>
      <c r="Z1672" s="39"/>
      <c r="AA1672" s="39"/>
      <c r="AB1672" s="39"/>
      <c r="AC1672" s="39"/>
      <c r="AD1672" s="39"/>
      <c r="AE1672" s="39"/>
      <c r="AR1672" s="216" t="s">
        <v>239</v>
      </c>
      <c r="AT1672" s="216" t="s">
        <v>151</v>
      </c>
      <c r="AU1672" s="216" t="s">
        <v>86</v>
      </c>
      <c r="AY1672" s="18" t="s">
        <v>149</v>
      </c>
      <c r="BE1672" s="217">
        <f>IF(N1672="základní",J1672,0)</f>
        <v>0</v>
      </c>
      <c r="BF1672" s="217">
        <f>IF(N1672="snížená",J1672,0)</f>
        <v>0</v>
      </c>
      <c r="BG1672" s="217">
        <f>IF(N1672="zákl. přenesená",J1672,0)</f>
        <v>0</v>
      </c>
      <c r="BH1672" s="217">
        <f>IF(N1672="sníž. přenesená",J1672,0)</f>
        <v>0</v>
      </c>
      <c r="BI1672" s="217">
        <f>IF(N1672="nulová",J1672,0)</f>
        <v>0</v>
      </c>
      <c r="BJ1672" s="18" t="s">
        <v>148</v>
      </c>
      <c r="BK1672" s="217">
        <f>ROUND(I1672*H1672,2)</f>
        <v>0</v>
      </c>
      <c r="BL1672" s="18" t="s">
        <v>239</v>
      </c>
      <c r="BM1672" s="216" t="s">
        <v>3001</v>
      </c>
    </row>
    <row r="1673" spans="1:47" s="2" customFormat="1" ht="12">
      <c r="A1673" s="39"/>
      <c r="B1673" s="40"/>
      <c r="C1673" s="41"/>
      <c r="D1673" s="218" t="s">
        <v>155</v>
      </c>
      <c r="E1673" s="41"/>
      <c r="F1673" s="219" t="s">
        <v>3000</v>
      </c>
      <c r="G1673" s="41"/>
      <c r="H1673" s="41"/>
      <c r="I1673" s="220"/>
      <c r="J1673" s="41"/>
      <c r="K1673" s="41"/>
      <c r="L1673" s="45"/>
      <c r="M1673" s="221"/>
      <c r="N1673" s="222"/>
      <c r="O1673" s="85"/>
      <c r="P1673" s="85"/>
      <c r="Q1673" s="85"/>
      <c r="R1673" s="85"/>
      <c r="S1673" s="85"/>
      <c r="T1673" s="86"/>
      <c r="U1673" s="39"/>
      <c r="V1673" s="39"/>
      <c r="W1673" s="39"/>
      <c r="X1673" s="39"/>
      <c r="Y1673" s="39"/>
      <c r="Z1673" s="39"/>
      <c r="AA1673" s="39"/>
      <c r="AB1673" s="39"/>
      <c r="AC1673" s="39"/>
      <c r="AD1673" s="39"/>
      <c r="AE1673" s="39"/>
      <c r="AT1673" s="18" t="s">
        <v>155</v>
      </c>
      <c r="AU1673" s="18" t="s">
        <v>86</v>
      </c>
    </row>
    <row r="1674" spans="1:51" s="13" customFormat="1" ht="12">
      <c r="A1674" s="13"/>
      <c r="B1674" s="227"/>
      <c r="C1674" s="228"/>
      <c r="D1674" s="218" t="s">
        <v>182</v>
      </c>
      <c r="E1674" s="229" t="s">
        <v>37</v>
      </c>
      <c r="F1674" s="230" t="s">
        <v>3002</v>
      </c>
      <c r="G1674" s="228"/>
      <c r="H1674" s="231">
        <v>1</v>
      </c>
      <c r="I1674" s="232"/>
      <c r="J1674" s="228"/>
      <c r="K1674" s="228"/>
      <c r="L1674" s="233"/>
      <c r="M1674" s="234"/>
      <c r="N1674" s="235"/>
      <c r="O1674" s="235"/>
      <c r="P1674" s="235"/>
      <c r="Q1674" s="235"/>
      <c r="R1674" s="235"/>
      <c r="S1674" s="235"/>
      <c r="T1674" s="236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T1674" s="237" t="s">
        <v>182</v>
      </c>
      <c r="AU1674" s="237" t="s">
        <v>86</v>
      </c>
      <c r="AV1674" s="13" t="s">
        <v>86</v>
      </c>
      <c r="AW1674" s="13" t="s">
        <v>38</v>
      </c>
      <c r="AX1674" s="13" t="s">
        <v>77</v>
      </c>
      <c r="AY1674" s="237" t="s">
        <v>149</v>
      </c>
    </row>
    <row r="1675" spans="1:51" s="14" customFormat="1" ht="12">
      <c r="A1675" s="14"/>
      <c r="B1675" s="238"/>
      <c r="C1675" s="239"/>
      <c r="D1675" s="218" t="s">
        <v>182</v>
      </c>
      <c r="E1675" s="240" t="s">
        <v>37</v>
      </c>
      <c r="F1675" s="241" t="s">
        <v>187</v>
      </c>
      <c r="G1675" s="239"/>
      <c r="H1675" s="242">
        <v>1</v>
      </c>
      <c r="I1675" s="243"/>
      <c r="J1675" s="239"/>
      <c r="K1675" s="239"/>
      <c r="L1675" s="244"/>
      <c r="M1675" s="245"/>
      <c r="N1675" s="246"/>
      <c r="O1675" s="246"/>
      <c r="P1675" s="246"/>
      <c r="Q1675" s="246"/>
      <c r="R1675" s="246"/>
      <c r="S1675" s="246"/>
      <c r="T1675" s="247"/>
      <c r="U1675" s="14"/>
      <c r="V1675" s="14"/>
      <c r="W1675" s="14"/>
      <c r="X1675" s="14"/>
      <c r="Y1675" s="14"/>
      <c r="Z1675" s="14"/>
      <c r="AA1675" s="14"/>
      <c r="AB1675" s="14"/>
      <c r="AC1675" s="14"/>
      <c r="AD1675" s="14"/>
      <c r="AE1675" s="14"/>
      <c r="AT1675" s="248" t="s">
        <v>182</v>
      </c>
      <c r="AU1675" s="248" t="s">
        <v>86</v>
      </c>
      <c r="AV1675" s="14" t="s">
        <v>148</v>
      </c>
      <c r="AW1675" s="14" t="s">
        <v>38</v>
      </c>
      <c r="AX1675" s="14" t="s">
        <v>21</v>
      </c>
      <c r="AY1675" s="248" t="s">
        <v>149</v>
      </c>
    </row>
    <row r="1676" spans="1:65" s="2" customFormat="1" ht="12">
      <c r="A1676" s="39"/>
      <c r="B1676" s="40"/>
      <c r="C1676" s="249" t="s">
        <v>2780</v>
      </c>
      <c r="D1676" s="249" t="s">
        <v>252</v>
      </c>
      <c r="E1676" s="250" t="s">
        <v>3003</v>
      </c>
      <c r="F1676" s="251" t="s">
        <v>3004</v>
      </c>
      <c r="G1676" s="252" t="s">
        <v>904</v>
      </c>
      <c r="H1676" s="253">
        <v>1</v>
      </c>
      <c r="I1676" s="254"/>
      <c r="J1676" s="255">
        <f>ROUND(I1676*H1676,2)</f>
        <v>0</v>
      </c>
      <c r="K1676" s="251" t="s">
        <v>37</v>
      </c>
      <c r="L1676" s="256"/>
      <c r="M1676" s="257" t="s">
        <v>37</v>
      </c>
      <c r="N1676" s="258" t="s">
        <v>50</v>
      </c>
      <c r="O1676" s="85"/>
      <c r="P1676" s="214">
        <f>O1676*H1676</f>
        <v>0</v>
      </c>
      <c r="Q1676" s="214">
        <v>0</v>
      </c>
      <c r="R1676" s="214">
        <f>Q1676*H1676</f>
        <v>0</v>
      </c>
      <c r="S1676" s="214">
        <v>0</v>
      </c>
      <c r="T1676" s="215">
        <f>S1676*H1676</f>
        <v>0</v>
      </c>
      <c r="U1676" s="39"/>
      <c r="V1676" s="39"/>
      <c r="W1676" s="39"/>
      <c r="X1676" s="39"/>
      <c r="Y1676" s="39"/>
      <c r="Z1676" s="39"/>
      <c r="AA1676" s="39"/>
      <c r="AB1676" s="39"/>
      <c r="AC1676" s="39"/>
      <c r="AD1676" s="39"/>
      <c r="AE1676" s="39"/>
      <c r="AR1676" s="216" t="s">
        <v>313</v>
      </c>
      <c r="AT1676" s="216" t="s">
        <v>252</v>
      </c>
      <c r="AU1676" s="216" t="s">
        <v>86</v>
      </c>
      <c r="AY1676" s="18" t="s">
        <v>149</v>
      </c>
      <c r="BE1676" s="217">
        <f>IF(N1676="základní",J1676,0)</f>
        <v>0</v>
      </c>
      <c r="BF1676" s="217">
        <f>IF(N1676="snížená",J1676,0)</f>
        <v>0</v>
      </c>
      <c r="BG1676" s="217">
        <f>IF(N1676="zákl. přenesená",J1676,0)</f>
        <v>0</v>
      </c>
      <c r="BH1676" s="217">
        <f>IF(N1676="sníž. přenesená",J1676,0)</f>
        <v>0</v>
      </c>
      <c r="BI1676" s="217">
        <f>IF(N1676="nulová",J1676,0)</f>
        <v>0</v>
      </c>
      <c r="BJ1676" s="18" t="s">
        <v>148</v>
      </c>
      <c r="BK1676" s="217">
        <f>ROUND(I1676*H1676,2)</f>
        <v>0</v>
      </c>
      <c r="BL1676" s="18" t="s">
        <v>239</v>
      </c>
      <c r="BM1676" s="216" t="s">
        <v>3005</v>
      </c>
    </row>
    <row r="1677" spans="1:47" s="2" customFormat="1" ht="12">
      <c r="A1677" s="39"/>
      <c r="B1677" s="40"/>
      <c r="C1677" s="41"/>
      <c r="D1677" s="218" t="s">
        <v>155</v>
      </c>
      <c r="E1677" s="41"/>
      <c r="F1677" s="219" t="s">
        <v>3004</v>
      </c>
      <c r="G1677" s="41"/>
      <c r="H1677" s="41"/>
      <c r="I1677" s="220"/>
      <c r="J1677" s="41"/>
      <c r="K1677" s="41"/>
      <c r="L1677" s="45"/>
      <c r="M1677" s="221"/>
      <c r="N1677" s="222"/>
      <c r="O1677" s="85"/>
      <c r="P1677" s="85"/>
      <c r="Q1677" s="85"/>
      <c r="R1677" s="85"/>
      <c r="S1677" s="85"/>
      <c r="T1677" s="86"/>
      <c r="U1677" s="39"/>
      <c r="V1677" s="39"/>
      <c r="W1677" s="39"/>
      <c r="X1677" s="39"/>
      <c r="Y1677" s="39"/>
      <c r="Z1677" s="39"/>
      <c r="AA1677" s="39"/>
      <c r="AB1677" s="39"/>
      <c r="AC1677" s="39"/>
      <c r="AD1677" s="39"/>
      <c r="AE1677" s="39"/>
      <c r="AT1677" s="18" t="s">
        <v>155</v>
      </c>
      <c r="AU1677" s="18" t="s">
        <v>86</v>
      </c>
    </row>
    <row r="1678" spans="1:51" s="13" customFormat="1" ht="12">
      <c r="A1678" s="13"/>
      <c r="B1678" s="227"/>
      <c r="C1678" s="228"/>
      <c r="D1678" s="218" t="s">
        <v>182</v>
      </c>
      <c r="E1678" s="229" t="s">
        <v>37</v>
      </c>
      <c r="F1678" s="230" t="s">
        <v>3002</v>
      </c>
      <c r="G1678" s="228"/>
      <c r="H1678" s="231">
        <v>1</v>
      </c>
      <c r="I1678" s="232"/>
      <c r="J1678" s="228"/>
      <c r="K1678" s="228"/>
      <c r="L1678" s="233"/>
      <c r="M1678" s="234"/>
      <c r="N1678" s="235"/>
      <c r="O1678" s="235"/>
      <c r="P1678" s="235"/>
      <c r="Q1678" s="235"/>
      <c r="R1678" s="235"/>
      <c r="S1678" s="235"/>
      <c r="T1678" s="236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T1678" s="237" t="s">
        <v>182</v>
      </c>
      <c r="AU1678" s="237" t="s">
        <v>86</v>
      </c>
      <c r="AV1678" s="13" t="s">
        <v>86</v>
      </c>
      <c r="AW1678" s="13" t="s">
        <v>38</v>
      </c>
      <c r="AX1678" s="13" t="s">
        <v>77</v>
      </c>
      <c r="AY1678" s="237" t="s">
        <v>149</v>
      </c>
    </row>
    <row r="1679" spans="1:51" s="14" customFormat="1" ht="12">
      <c r="A1679" s="14"/>
      <c r="B1679" s="238"/>
      <c r="C1679" s="239"/>
      <c r="D1679" s="218" t="s">
        <v>182</v>
      </c>
      <c r="E1679" s="240" t="s">
        <v>37</v>
      </c>
      <c r="F1679" s="241" t="s">
        <v>187</v>
      </c>
      <c r="G1679" s="239"/>
      <c r="H1679" s="242">
        <v>1</v>
      </c>
      <c r="I1679" s="243"/>
      <c r="J1679" s="239"/>
      <c r="K1679" s="239"/>
      <c r="L1679" s="244"/>
      <c r="M1679" s="245"/>
      <c r="N1679" s="246"/>
      <c r="O1679" s="246"/>
      <c r="P1679" s="246"/>
      <c r="Q1679" s="246"/>
      <c r="R1679" s="246"/>
      <c r="S1679" s="246"/>
      <c r="T1679" s="247"/>
      <c r="U1679" s="14"/>
      <c r="V1679" s="14"/>
      <c r="W1679" s="14"/>
      <c r="X1679" s="14"/>
      <c r="Y1679" s="14"/>
      <c r="Z1679" s="14"/>
      <c r="AA1679" s="14"/>
      <c r="AB1679" s="14"/>
      <c r="AC1679" s="14"/>
      <c r="AD1679" s="14"/>
      <c r="AE1679" s="14"/>
      <c r="AT1679" s="248" t="s">
        <v>182</v>
      </c>
      <c r="AU1679" s="248" t="s">
        <v>86</v>
      </c>
      <c r="AV1679" s="14" t="s">
        <v>148</v>
      </c>
      <c r="AW1679" s="14" t="s">
        <v>38</v>
      </c>
      <c r="AX1679" s="14" t="s">
        <v>21</v>
      </c>
      <c r="AY1679" s="248" t="s">
        <v>149</v>
      </c>
    </row>
    <row r="1680" spans="1:65" s="2" customFormat="1" ht="16.5" customHeight="1">
      <c r="A1680" s="39"/>
      <c r="B1680" s="40"/>
      <c r="C1680" s="205" t="s">
        <v>1880</v>
      </c>
      <c r="D1680" s="205" t="s">
        <v>151</v>
      </c>
      <c r="E1680" s="206" t="s">
        <v>3006</v>
      </c>
      <c r="F1680" s="207" t="s">
        <v>3007</v>
      </c>
      <c r="G1680" s="208" t="s">
        <v>904</v>
      </c>
      <c r="H1680" s="209">
        <v>6</v>
      </c>
      <c r="I1680" s="210"/>
      <c r="J1680" s="211">
        <f>ROUND(I1680*H1680,2)</f>
        <v>0</v>
      </c>
      <c r="K1680" s="207" t="s">
        <v>37</v>
      </c>
      <c r="L1680" s="45"/>
      <c r="M1680" s="212" t="s">
        <v>37</v>
      </c>
      <c r="N1680" s="213" t="s">
        <v>50</v>
      </c>
      <c r="O1680" s="85"/>
      <c r="P1680" s="214">
        <f>O1680*H1680</f>
        <v>0</v>
      </c>
      <c r="Q1680" s="214">
        <v>0</v>
      </c>
      <c r="R1680" s="214">
        <f>Q1680*H1680</f>
        <v>0</v>
      </c>
      <c r="S1680" s="214">
        <v>0</v>
      </c>
      <c r="T1680" s="215">
        <f>S1680*H1680</f>
        <v>0</v>
      </c>
      <c r="U1680" s="39"/>
      <c r="V1680" s="39"/>
      <c r="W1680" s="39"/>
      <c r="X1680" s="39"/>
      <c r="Y1680" s="39"/>
      <c r="Z1680" s="39"/>
      <c r="AA1680" s="39"/>
      <c r="AB1680" s="39"/>
      <c r="AC1680" s="39"/>
      <c r="AD1680" s="39"/>
      <c r="AE1680" s="39"/>
      <c r="AR1680" s="216" t="s">
        <v>239</v>
      </c>
      <c r="AT1680" s="216" t="s">
        <v>151</v>
      </c>
      <c r="AU1680" s="216" t="s">
        <v>86</v>
      </c>
      <c r="AY1680" s="18" t="s">
        <v>149</v>
      </c>
      <c r="BE1680" s="217">
        <f>IF(N1680="základní",J1680,0)</f>
        <v>0</v>
      </c>
      <c r="BF1680" s="217">
        <f>IF(N1680="snížená",J1680,0)</f>
        <v>0</v>
      </c>
      <c r="BG1680" s="217">
        <f>IF(N1680="zákl. přenesená",J1680,0)</f>
        <v>0</v>
      </c>
      <c r="BH1680" s="217">
        <f>IF(N1680="sníž. přenesená",J1680,0)</f>
        <v>0</v>
      </c>
      <c r="BI1680" s="217">
        <f>IF(N1680="nulová",J1680,0)</f>
        <v>0</v>
      </c>
      <c r="BJ1680" s="18" t="s">
        <v>148</v>
      </c>
      <c r="BK1680" s="217">
        <f>ROUND(I1680*H1680,2)</f>
        <v>0</v>
      </c>
      <c r="BL1680" s="18" t="s">
        <v>239</v>
      </c>
      <c r="BM1680" s="216" t="s">
        <v>3008</v>
      </c>
    </row>
    <row r="1681" spans="1:47" s="2" customFormat="1" ht="12">
      <c r="A1681" s="39"/>
      <c r="B1681" s="40"/>
      <c r="C1681" s="41"/>
      <c r="D1681" s="218" t="s">
        <v>155</v>
      </c>
      <c r="E1681" s="41"/>
      <c r="F1681" s="219" t="s">
        <v>3007</v>
      </c>
      <c r="G1681" s="41"/>
      <c r="H1681" s="41"/>
      <c r="I1681" s="220"/>
      <c r="J1681" s="41"/>
      <c r="K1681" s="41"/>
      <c r="L1681" s="45"/>
      <c r="M1681" s="221"/>
      <c r="N1681" s="222"/>
      <c r="O1681" s="85"/>
      <c r="P1681" s="85"/>
      <c r="Q1681" s="85"/>
      <c r="R1681" s="85"/>
      <c r="S1681" s="85"/>
      <c r="T1681" s="86"/>
      <c r="U1681" s="39"/>
      <c r="V1681" s="39"/>
      <c r="W1681" s="39"/>
      <c r="X1681" s="39"/>
      <c r="Y1681" s="39"/>
      <c r="Z1681" s="39"/>
      <c r="AA1681" s="39"/>
      <c r="AB1681" s="39"/>
      <c r="AC1681" s="39"/>
      <c r="AD1681" s="39"/>
      <c r="AE1681" s="39"/>
      <c r="AT1681" s="18" t="s">
        <v>155</v>
      </c>
      <c r="AU1681" s="18" t="s">
        <v>86</v>
      </c>
    </row>
    <row r="1682" spans="1:51" s="13" customFormat="1" ht="12">
      <c r="A1682" s="13"/>
      <c r="B1682" s="227"/>
      <c r="C1682" s="228"/>
      <c r="D1682" s="218" t="s">
        <v>182</v>
      </c>
      <c r="E1682" s="229" t="s">
        <v>37</v>
      </c>
      <c r="F1682" s="230" t="s">
        <v>3009</v>
      </c>
      <c r="G1682" s="228"/>
      <c r="H1682" s="231">
        <v>3</v>
      </c>
      <c r="I1682" s="232"/>
      <c r="J1682" s="228"/>
      <c r="K1682" s="228"/>
      <c r="L1682" s="233"/>
      <c r="M1682" s="234"/>
      <c r="N1682" s="235"/>
      <c r="O1682" s="235"/>
      <c r="P1682" s="235"/>
      <c r="Q1682" s="235"/>
      <c r="R1682" s="235"/>
      <c r="S1682" s="235"/>
      <c r="T1682" s="236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T1682" s="237" t="s">
        <v>182</v>
      </c>
      <c r="AU1682" s="237" t="s">
        <v>86</v>
      </c>
      <c r="AV1682" s="13" t="s">
        <v>86</v>
      </c>
      <c r="AW1682" s="13" t="s">
        <v>38</v>
      </c>
      <c r="AX1682" s="13" t="s">
        <v>77</v>
      </c>
      <c r="AY1682" s="237" t="s">
        <v>149</v>
      </c>
    </row>
    <row r="1683" spans="1:51" s="13" customFormat="1" ht="12">
      <c r="A1683" s="13"/>
      <c r="B1683" s="227"/>
      <c r="C1683" s="228"/>
      <c r="D1683" s="218" t="s">
        <v>182</v>
      </c>
      <c r="E1683" s="229" t="s">
        <v>37</v>
      </c>
      <c r="F1683" s="230" t="s">
        <v>3010</v>
      </c>
      <c r="G1683" s="228"/>
      <c r="H1683" s="231">
        <v>3</v>
      </c>
      <c r="I1683" s="232"/>
      <c r="J1683" s="228"/>
      <c r="K1683" s="228"/>
      <c r="L1683" s="233"/>
      <c r="M1683" s="234"/>
      <c r="N1683" s="235"/>
      <c r="O1683" s="235"/>
      <c r="P1683" s="235"/>
      <c r="Q1683" s="235"/>
      <c r="R1683" s="235"/>
      <c r="S1683" s="235"/>
      <c r="T1683" s="236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T1683" s="237" t="s">
        <v>182</v>
      </c>
      <c r="AU1683" s="237" t="s">
        <v>86</v>
      </c>
      <c r="AV1683" s="13" t="s">
        <v>86</v>
      </c>
      <c r="AW1683" s="13" t="s">
        <v>38</v>
      </c>
      <c r="AX1683" s="13" t="s">
        <v>77</v>
      </c>
      <c r="AY1683" s="237" t="s">
        <v>149</v>
      </c>
    </row>
    <row r="1684" spans="1:51" s="14" customFormat="1" ht="12">
      <c r="A1684" s="14"/>
      <c r="B1684" s="238"/>
      <c r="C1684" s="239"/>
      <c r="D1684" s="218" t="s">
        <v>182</v>
      </c>
      <c r="E1684" s="240" t="s">
        <v>37</v>
      </c>
      <c r="F1684" s="241" t="s">
        <v>187</v>
      </c>
      <c r="G1684" s="239"/>
      <c r="H1684" s="242">
        <v>6</v>
      </c>
      <c r="I1684" s="243"/>
      <c r="J1684" s="239"/>
      <c r="K1684" s="239"/>
      <c r="L1684" s="244"/>
      <c r="M1684" s="245"/>
      <c r="N1684" s="246"/>
      <c r="O1684" s="246"/>
      <c r="P1684" s="246"/>
      <c r="Q1684" s="246"/>
      <c r="R1684" s="246"/>
      <c r="S1684" s="246"/>
      <c r="T1684" s="247"/>
      <c r="U1684" s="14"/>
      <c r="V1684" s="14"/>
      <c r="W1684" s="14"/>
      <c r="X1684" s="14"/>
      <c r="Y1684" s="14"/>
      <c r="Z1684" s="14"/>
      <c r="AA1684" s="14"/>
      <c r="AB1684" s="14"/>
      <c r="AC1684" s="14"/>
      <c r="AD1684" s="14"/>
      <c r="AE1684" s="14"/>
      <c r="AT1684" s="248" t="s">
        <v>182</v>
      </c>
      <c r="AU1684" s="248" t="s">
        <v>86</v>
      </c>
      <c r="AV1684" s="14" t="s">
        <v>148</v>
      </c>
      <c r="AW1684" s="14" t="s">
        <v>38</v>
      </c>
      <c r="AX1684" s="14" t="s">
        <v>21</v>
      </c>
      <c r="AY1684" s="248" t="s">
        <v>149</v>
      </c>
    </row>
    <row r="1685" spans="1:65" s="2" customFormat="1" ht="12">
      <c r="A1685" s="39"/>
      <c r="B1685" s="40"/>
      <c r="C1685" s="249" t="s">
        <v>2787</v>
      </c>
      <c r="D1685" s="249" t="s">
        <v>252</v>
      </c>
      <c r="E1685" s="250" t="s">
        <v>3011</v>
      </c>
      <c r="F1685" s="251" t="s">
        <v>3012</v>
      </c>
      <c r="G1685" s="252" t="s">
        <v>904</v>
      </c>
      <c r="H1685" s="253">
        <v>3</v>
      </c>
      <c r="I1685" s="254"/>
      <c r="J1685" s="255">
        <f>ROUND(I1685*H1685,2)</f>
        <v>0</v>
      </c>
      <c r="K1685" s="251" t="s">
        <v>37</v>
      </c>
      <c r="L1685" s="256"/>
      <c r="M1685" s="257" t="s">
        <v>37</v>
      </c>
      <c r="N1685" s="258" t="s">
        <v>50</v>
      </c>
      <c r="O1685" s="85"/>
      <c r="P1685" s="214">
        <f>O1685*H1685</f>
        <v>0</v>
      </c>
      <c r="Q1685" s="214">
        <v>0</v>
      </c>
      <c r="R1685" s="214">
        <f>Q1685*H1685</f>
        <v>0</v>
      </c>
      <c r="S1685" s="214">
        <v>0</v>
      </c>
      <c r="T1685" s="215">
        <f>S1685*H1685</f>
        <v>0</v>
      </c>
      <c r="U1685" s="39"/>
      <c r="V1685" s="39"/>
      <c r="W1685" s="39"/>
      <c r="X1685" s="39"/>
      <c r="Y1685" s="39"/>
      <c r="Z1685" s="39"/>
      <c r="AA1685" s="39"/>
      <c r="AB1685" s="39"/>
      <c r="AC1685" s="39"/>
      <c r="AD1685" s="39"/>
      <c r="AE1685" s="39"/>
      <c r="AR1685" s="216" t="s">
        <v>313</v>
      </c>
      <c r="AT1685" s="216" t="s">
        <v>252</v>
      </c>
      <c r="AU1685" s="216" t="s">
        <v>86</v>
      </c>
      <c r="AY1685" s="18" t="s">
        <v>149</v>
      </c>
      <c r="BE1685" s="217">
        <f>IF(N1685="základní",J1685,0)</f>
        <v>0</v>
      </c>
      <c r="BF1685" s="217">
        <f>IF(N1685="snížená",J1685,0)</f>
        <v>0</v>
      </c>
      <c r="BG1685" s="217">
        <f>IF(N1685="zákl. přenesená",J1685,0)</f>
        <v>0</v>
      </c>
      <c r="BH1685" s="217">
        <f>IF(N1685="sníž. přenesená",J1685,0)</f>
        <v>0</v>
      </c>
      <c r="BI1685" s="217">
        <f>IF(N1685="nulová",J1685,0)</f>
        <v>0</v>
      </c>
      <c r="BJ1685" s="18" t="s">
        <v>148</v>
      </c>
      <c r="BK1685" s="217">
        <f>ROUND(I1685*H1685,2)</f>
        <v>0</v>
      </c>
      <c r="BL1685" s="18" t="s">
        <v>239</v>
      </c>
      <c r="BM1685" s="216" t="s">
        <v>3013</v>
      </c>
    </row>
    <row r="1686" spans="1:47" s="2" customFormat="1" ht="12">
      <c r="A1686" s="39"/>
      <c r="B1686" s="40"/>
      <c r="C1686" s="41"/>
      <c r="D1686" s="218" t="s">
        <v>155</v>
      </c>
      <c r="E1686" s="41"/>
      <c r="F1686" s="219" t="s">
        <v>3012</v>
      </c>
      <c r="G1686" s="41"/>
      <c r="H1686" s="41"/>
      <c r="I1686" s="220"/>
      <c r="J1686" s="41"/>
      <c r="K1686" s="41"/>
      <c r="L1686" s="45"/>
      <c r="M1686" s="221"/>
      <c r="N1686" s="222"/>
      <c r="O1686" s="85"/>
      <c r="P1686" s="85"/>
      <c r="Q1686" s="85"/>
      <c r="R1686" s="85"/>
      <c r="S1686" s="85"/>
      <c r="T1686" s="86"/>
      <c r="U1686" s="39"/>
      <c r="V1686" s="39"/>
      <c r="W1686" s="39"/>
      <c r="X1686" s="39"/>
      <c r="Y1686" s="39"/>
      <c r="Z1686" s="39"/>
      <c r="AA1686" s="39"/>
      <c r="AB1686" s="39"/>
      <c r="AC1686" s="39"/>
      <c r="AD1686" s="39"/>
      <c r="AE1686" s="39"/>
      <c r="AT1686" s="18" t="s">
        <v>155</v>
      </c>
      <c r="AU1686" s="18" t="s">
        <v>86</v>
      </c>
    </row>
    <row r="1687" spans="1:51" s="13" customFormat="1" ht="12">
      <c r="A1687" s="13"/>
      <c r="B1687" s="227"/>
      <c r="C1687" s="228"/>
      <c r="D1687" s="218" t="s">
        <v>182</v>
      </c>
      <c r="E1687" s="229" t="s">
        <v>37</v>
      </c>
      <c r="F1687" s="230" t="s">
        <v>3009</v>
      </c>
      <c r="G1687" s="228"/>
      <c r="H1687" s="231">
        <v>3</v>
      </c>
      <c r="I1687" s="232"/>
      <c r="J1687" s="228"/>
      <c r="K1687" s="228"/>
      <c r="L1687" s="233"/>
      <c r="M1687" s="234"/>
      <c r="N1687" s="235"/>
      <c r="O1687" s="235"/>
      <c r="P1687" s="235"/>
      <c r="Q1687" s="235"/>
      <c r="R1687" s="235"/>
      <c r="S1687" s="235"/>
      <c r="T1687" s="236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T1687" s="237" t="s">
        <v>182</v>
      </c>
      <c r="AU1687" s="237" t="s">
        <v>86</v>
      </c>
      <c r="AV1687" s="13" t="s">
        <v>86</v>
      </c>
      <c r="AW1687" s="13" t="s">
        <v>38</v>
      </c>
      <c r="AX1687" s="13" t="s">
        <v>77</v>
      </c>
      <c r="AY1687" s="237" t="s">
        <v>149</v>
      </c>
    </row>
    <row r="1688" spans="1:51" s="14" customFormat="1" ht="12">
      <c r="A1688" s="14"/>
      <c r="B1688" s="238"/>
      <c r="C1688" s="239"/>
      <c r="D1688" s="218" t="s">
        <v>182</v>
      </c>
      <c r="E1688" s="240" t="s">
        <v>37</v>
      </c>
      <c r="F1688" s="241" t="s">
        <v>187</v>
      </c>
      <c r="G1688" s="239"/>
      <c r="H1688" s="242">
        <v>3</v>
      </c>
      <c r="I1688" s="243"/>
      <c r="J1688" s="239"/>
      <c r="K1688" s="239"/>
      <c r="L1688" s="244"/>
      <c r="M1688" s="245"/>
      <c r="N1688" s="246"/>
      <c r="O1688" s="246"/>
      <c r="P1688" s="246"/>
      <c r="Q1688" s="246"/>
      <c r="R1688" s="246"/>
      <c r="S1688" s="246"/>
      <c r="T1688" s="247"/>
      <c r="U1688" s="14"/>
      <c r="V1688" s="14"/>
      <c r="W1688" s="14"/>
      <c r="X1688" s="14"/>
      <c r="Y1688" s="14"/>
      <c r="Z1688" s="14"/>
      <c r="AA1688" s="14"/>
      <c r="AB1688" s="14"/>
      <c r="AC1688" s="14"/>
      <c r="AD1688" s="14"/>
      <c r="AE1688" s="14"/>
      <c r="AT1688" s="248" t="s">
        <v>182</v>
      </c>
      <c r="AU1688" s="248" t="s">
        <v>86</v>
      </c>
      <c r="AV1688" s="14" t="s">
        <v>148</v>
      </c>
      <c r="AW1688" s="14" t="s">
        <v>38</v>
      </c>
      <c r="AX1688" s="14" t="s">
        <v>21</v>
      </c>
      <c r="AY1688" s="248" t="s">
        <v>149</v>
      </c>
    </row>
    <row r="1689" spans="1:65" s="2" customFormat="1" ht="12">
      <c r="A1689" s="39"/>
      <c r="B1689" s="40"/>
      <c r="C1689" s="249" t="s">
        <v>1884</v>
      </c>
      <c r="D1689" s="249" t="s">
        <v>252</v>
      </c>
      <c r="E1689" s="250" t="s">
        <v>3014</v>
      </c>
      <c r="F1689" s="251" t="s">
        <v>3015</v>
      </c>
      <c r="G1689" s="252" t="s">
        <v>904</v>
      </c>
      <c r="H1689" s="253">
        <v>3</v>
      </c>
      <c r="I1689" s="254"/>
      <c r="J1689" s="255">
        <f>ROUND(I1689*H1689,2)</f>
        <v>0</v>
      </c>
      <c r="K1689" s="251" t="s">
        <v>37</v>
      </c>
      <c r="L1689" s="256"/>
      <c r="M1689" s="257" t="s">
        <v>37</v>
      </c>
      <c r="N1689" s="258" t="s">
        <v>50</v>
      </c>
      <c r="O1689" s="85"/>
      <c r="P1689" s="214">
        <f>O1689*H1689</f>
        <v>0</v>
      </c>
      <c r="Q1689" s="214">
        <v>0</v>
      </c>
      <c r="R1689" s="214">
        <f>Q1689*H1689</f>
        <v>0</v>
      </c>
      <c r="S1689" s="214">
        <v>0</v>
      </c>
      <c r="T1689" s="215">
        <f>S1689*H1689</f>
        <v>0</v>
      </c>
      <c r="U1689" s="39"/>
      <c r="V1689" s="39"/>
      <c r="W1689" s="39"/>
      <c r="X1689" s="39"/>
      <c r="Y1689" s="39"/>
      <c r="Z1689" s="39"/>
      <c r="AA1689" s="39"/>
      <c r="AB1689" s="39"/>
      <c r="AC1689" s="39"/>
      <c r="AD1689" s="39"/>
      <c r="AE1689" s="39"/>
      <c r="AR1689" s="216" t="s">
        <v>313</v>
      </c>
      <c r="AT1689" s="216" t="s">
        <v>252</v>
      </c>
      <c r="AU1689" s="216" t="s">
        <v>86</v>
      </c>
      <c r="AY1689" s="18" t="s">
        <v>149</v>
      </c>
      <c r="BE1689" s="217">
        <f>IF(N1689="základní",J1689,0)</f>
        <v>0</v>
      </c>
      <c r="BF1689" s="217">
        <f>IF(N1689="snížená",J1689,0)</f>
        <v>0</v>
      </c>
      <c r="BG1689" s="217">
        <f>IF(N1689="zákl. přenesená",J1689,0)</f>
        <v>0</v>
      </c>
      <c r="BH1689" s="217">
        <f>IF(N1689="sníž. přenesená",J1689,0)</f>
        <v>0</v>
      </c>
      <c r="BI1689" s="217">
        <f>IF(N1689="nulová",J1689,0)</f>
        <v>0</v>
      </c>
      <c r="BJ1689" s="18" t="s">
        <v>148</v>
      </c>
      <c r="BK1689" s="217">
        <f>ROUND(I1689*H1689,2)</f>
        <v>0</v>
      </c>
      <c r="BL1689" s="18" t="s">
        <v>239</v>
      </c>
      <c r="BM1689" s="216" t="s">
        <v>3016</v>
      </c>
    </row>
    <row r="1690" spans="1:47" s="2" customFormat="1" ht="12">
      <c r="A1690" s="39"/>
      <c r="B1690" s="40"/>
      <c r="C1690" s="41"/>
      <c r="D1690" s="218" t="s">
        <v>155</v>
      </c>
      <c r="E1690" s="41"/>
      <c r="F1690" s="219" t="s">
        <v>3015</v>
      </c>
      <c r="G1690" s="41"/>
      <c r="H1690" s="41"/>
      <c r="I1690" s="220"/>
      <c r="J1690" s="41"/>
      <c r="K1690" s="41"/>
      <c r="L1690" s="45"/>
      <c r="M1690" s="221"/>
      <c r="N1690" s="222"/>
      <c r="O1690" s="85"/>
      <c r="P1690" s="85"/>
      <c r="Q1690" s="85"/>
      <c r="R1690" s="85"/>
      <c r="S1690" s="85"/>
      <c r="T1690" s="86"/>
      <c r="U1690" s="39"/>
      <c r="V1690" s="39"/>
      <c r="W1690" s="39"/>
      <c r="X1690" s="39"/>
      <c r="Y1690" s="39"/>
      <c r="Z1690" s="39"/>
      <c r="AA1690" s="39"/>
      <c r="AB1690" s="39"/>
      <c r="AC1690" s="39"/>
      <c r="AD1690" s="39"/>
      <c r="AE1690" s="39"/>
      <c r="AT1690" s="18" t="s">
        <v>155</v>
      </c>
      <c r="AU1690" s="18" t="s">
        <v>86</v>
      </c>
    </row>
    <row r="1691" spans="1:51" s="13" customFormat="1" ht="12">
      <c r="A1691" s="13"/>
      <c r="B1691" s="227"/>
      <c r="C1691" s="228"/>
      <c r="D1691" s="218" t="s">
        <v>182</v>
      </c>
      <c r="E1691" s="229" t="s">
        <v>37</v>
      </c>
      <c r="F1691" s="230" t="s">
        <v>3010</v>
      </c>
      <c r="G1691" s="228"/>
      <c r="H1691" s="231">
        <v>3</v>
      </c>
      <c r="I1691" s="232"/>
      <c r="J1691" s="228"/>
      <c r="K1691" s="228"/>
      <c r="L1691" s="233"/>
      <c r="M1691" s="234"/>
      <c r="N1691" s="235"/>
      <c r="O1691" s="235"/>
      <c r="P1691" s="235"/>
      <c r="Q1691" s="235"/>
      <c r="R1691" s="235"/>
      <c r="S1691" s="235"/>
      <c r="T1691" s="236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T1691" s="237" t="s">
        <v>182</v>
      </c>
      <c r="AU1691" s="237" t="s">
        <v>86</v>
      </c>
      <c r="AV1691" s="13" t="s">
        <v>86</v>
      </c>
      <c r="AW1691" s="13" t="s">
        <v>38</v>
      </c>
      <c r="AX1691" s="13" t="s">
        <v>77</v>
      </c>
      <c r="AY1691" s="237" t="s">
        <v>149</v>
      </c>
    </row>
    <row r="1692" spans="1:51" s="14" customFormat="1" ht="12">
      <c r="A1692" s="14"/>
      <c r="B1692" s="238"/>
      <c r="C1692" s="239"/>
      <c r="D1692" s="218" t="s">
        <v>182</v>
      </c>
      <c r="E1692" s="240" t="s">
        <v>37</v>
      </c>
      <c r="F1692" s="241" t="s">
        <v>187</v>
      </c>
      <c r="G1692" s="239"/>
      <c r="H1692" s="242">
        <v>3</v>
      </c>
      <c r="I1692" s="243"/>
      <c r="J1692" s="239"/>
      <c r="K1692" s="239"/>
      <c r="L1692" s="244"/>
      <c r="M1692" s="245"/>
      <c r="N1692" s="246"/>
      <c r="O1692" s="246"/>
      <c r="P1692" s="246"/>
      <c r="Q1692" s="246"/>
      <c r="R1692" s="246"/>
      <c r="S1692" s="246"/>
      <c r="T1692" s="247"/>
      <c r="U1692" s="14"/>
      <c r="V1692" s="14"/>
      <c r="W1692" s="14"/>
      <c r="X1692" s="14"/>
      <c r="Y1692" s="14"/>
      <c r="Z1692" s="14"/>
      <c r="AA1692" s="14"/>
      <c r="AB1692" s="14"/>
      <c r="AC1692" s="14"/>
      <c r="AD1692" s="14"/>
      <c r="AE1692" s="14"/>
      <c r="AT1692" s="248" t="s">
        <v>182</v>
      </c>
      <c r="AU1692" s="248" t="s">
        <v>86</v>
      </c>
      <c r="AV1692" s="14" t="s">
        <v>148</v>
      </c>
      <c r="AW1692" s="14" t="s">
        <v>38</v>
      </c>
      <c r="AX1692" s="14" t="s">
        <v>21</v>
      </c>
      <c r="AY1692" s="248" t="s">
        <v>149</v>
      </c>
    </row>
    <row r="1693" spans="1:65" s="2" customFormat="1" ht="16.5" customHeight="1">
      <c r="A1693" s="39"/>
      <c r="B1693" s="40"/>
      <c r="C1693" s="205" t="s">
        <v>2794</v>
      </c>
      <c r="D1693" s="205" t="s">
        <v>151</v>
      </c>
      <c r="E1693" s="206" t="s">
        <v>3017</v>
      </c>
      <c r="F1693" s="207" t="s">
        <v>3018</v>
      </c>
      <c r="G1693" s="208" t="s">
        <v>904</v>
      </c>
      <c r="H1693" s="209">
        <v>5</v>
      </c>
      <c r="I1693" s="210"/>
      <c r="J1693" s="211">
        <f>ROUND(I1693*H1693,2)</f>
        <v>0</v>
      </c>
      <c r="K1693" s="207" t="s">
        <v>37</v>
      </c>
      <c r="L1693" s="45"/>
      <c r="M1693" s="212" t="s">
        <v>37</v>
      </c>
      <c r="N1693" s="213" t="s">
        <v>50</v>
      </c>
      <c r="O1693" s="85"/>
      <c r="P1693" s="214">
        <f>O1693*H1693</f>
        <v>0</v>
      </c>
      <c r="Q1693" s="214">
        <v>0</v>
      </c>
      <c r="R1693" s="214">
        <f>Q1693*H1693</f>
        <v>0</v>
      </c>
      <c r="S1693" s="214">
        <v>0</v>
      </c>
      <c r="T1693" s="215">
        <f>S1693*H1693</f>
        <v>0</v>
      </c>
      <c r="U1693" s="39"/>
      <c r="V1693" s="39"/>
      <c r="W1693" s="39"/>
      <c r="X1693" s="39"/>
      <c r="Y1693" s="39"/>
      <c r="Z1693" s="39"/>
      <c r="AA1693" s="39"/>
      <c r="AB1693" s="39"/>
      <c r="AC1693" s="39"/>
      <c r="AD1693" s="39"/>
      <c r="AE1693" s="39"/>
      <c r="AR1693" s="216" t="s">
        <v>239</v>
      </c>
      <c r="AT1693" s="216" t="s">
        <v>151</v>
      </c>
      <c r="AU1693" s="216" t="s">
        <v>86</v>
      </c>
      <c r="AY1693" s="18" t="s">
        <v>149</v>
      </c>
      <c r="BE1693" s="217">
        <f>IF(N1693="základní",J1693,0)</f>
        <v>0</v>
      </c>
      <c r="BF1693" s="217">
        <f>IF(N1693="snížená",J1693,0)</f>
        <v>0</v>
      </c>
      <c r="BG1693" s="217">
        <f>IF(N1693="zákl. přenesená",J1693,0)</f>
        <v>0</v>
      </c>
      <c r="BH1693" s="217">
        <f>IF(N1693="sníž. přenesená",J1693,0)</f>
        <v>0</v>
      </c>
      <c r="BI1693" s="217">
        <f>IF(N1693="nulová",J1693,0)</f>
        <v>0</v>
      </c>
      <c r="BJ1693" s="18" t="s">
        <v>148</v>
      </c>
      <c r="BK1693" s="217">
        <f>ROUND(I1693*H1693,2)</f>
        <v>0</v>
      </c>
      <c r="BL1693" s="18" t="s">
        <v>239</v>
      </c>
      <c r="BM1693" s="216" t="s">
        <v>3019</v>
      </c>
    </row>
    <row r="1694" spans="1:47" s="2" customFormat="1" ht="12">
      <c r="A1694" s="39"/>
      <c r="B1694" s="40"/>
      <c r="C1694" s="41"/>
      <c r="D1694" s="218" t="s">
        <v>155</v>
      </c>
      <c r="E1694" s="41"/>
      <c r="F1694" s="219" t="s">
        <v>3018</v>
      </c>
      <c r="G1694" s="41"/>
      <c r="H1694" s="41"/>
      <c r="I1694" s="220"/>
      <c r="J1694" s="41"/>
      <c r="K1694" s="41"/>
      <c r="L1694" s="45"/>
      <c r="M1694" s="221"/>
      <c r="N1694" s="222"/>
      <c r="O1694" s="85"/>
      <c r="P1694" s="85"/>
      <c r="Q1694" s="85"/>
      <c r="R1694" s="85"/>
      <c r="S1694" s="85"/>
      <c r="T1694" s="86"/>
      <c r="U1694" s="39"/>
      <c r="V1694" s="39"/>
      <c r="W1694" s="39"/>
      <c r="X1694" s="39"/>
      <c r="Y1694" s="39"/>
      <c r="Z1694" s="39"/>
      <c r="AA1694" s="39"/>
      <c r="AB1694" s="39"/>
      <c r="AC1694" s="39"/>
      <c r="AD1694" s="39"/>
      <c r="AE1694" s="39"/>
      <c r="AT1694" s="18" t="s">
        <v>155</v>
      </c>
      <c r="AU1694" s="18" t="s">
        <v>86</v>
      </c>
    </row>
    <row r="1695" spans="1:51" s="13" customFormat="1" ht="12">
      <c r="A1695" s="13"/>
      <c r="B1695" s="227"/>
      <c r="C1695" s="228"/>
      <c r="D1695" s="218" t="s">
        <v>182</v>
      </c>
      <c r="E1695" s="229" t="s">
        <v>37</v>
      </c>
      <c r="F1695" s="230" t="s">
        <v>3020</v>
      </c>
      <c r="G1695" s="228"/>
      <c r="H1695" s="231">
        <v>1</v>
      </c>
      <c r="I1695" s="232"/>
      <c r="J1695" s="228"/>
      <c r="K1695" s="228"/>
      <c r="L1695" s="233"/>
      <c r="M1695" s="234"/>
      <c r="N1695" s="235"/>
      <c r="O1695" s="235"/>
      <c r="P1695" s="235"/>
      <c r="Q1695" s="235"/>
      <c r="R1695" s="235"/>
      <c r="S1695" s="235"/>
      <c r="T1695" s="236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T1695" s="237" t="s">
        <v>182</v>
      </c>
      <c r="AU1695" s="237" t="s">
        <v>86</v>
      </c>
      <c r="AV1695" s="13" t="s">
        <v>86</v>
      </c>
      <c r="AW1695" s="13" t="s">
        <v>38</v>
      </c>
      <c r="AX1695" s="13" t="s">
        <v>77</v>
      </c>
      <c r="AY1695" s="237" t="s">
        <v>149</v>
      </c>
    </row>
    <row r="1696" spans="1:51" s="13" customFormat="1" ht="12">
      <c r="A1696" s="13"/>
      <c r="B1696" s="227"/>
      <c r="C1696" s="228"/>
      <c r="D1696" s="218" t="s">
        <v>182</v>
      </c>
      <c r="E1696" s="229" t="s">
        <v>37</v>
      </c>
      <c r="F1696" s="230" t="s">
        <v>3021</v>
      </c>
      <c r="G1696" s="228"/>
      <c r="H1696" s="231">
        <v>4</v>
      </c>
      <c r="I1696" s="232"/>
      <c r="J1696" s="228"/>
      <c r="K1696" s="228"/>
      <c r="L1696" s="233"/>
      <c r="M1696" s="234"/>
      <c r="N1696" s="235"/>
      <c r="O1696" s="235"/>
      <c r="P1696" s="235"/>
      <c r="Q1696" s="235"/>
      <c r="R1696" s="235"/>
      <c r="S1696" s="235"/>
      <c r="T1696" s="236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T1696" s="237" t="s">
        <v>182</v>
      </c>
      <c r="AU1696" s="237" t="s">
        <v>86</v>
      </c>
      <c r="AV1696" s="13" t="s">
        <v>86</v>
      </c>
      <c r="AW1696" s="13" t="s">
        <v>38</v>
      </c>
      <c r="AX1696" s="13" t="s">
        <v>77</v>
      </c>
      <c r="AY1696" s="237" t="s">
        <v>149</v>
      </c>
    </row>
    <row r="1697" spans="1:51" s="14" customFormat="1" ht="12">
      <c r="A1697" s="14"/>
      <c r="B1697" s="238"/>
      <c r="C1697" s="239"/>
      <c r="D1697" s="218" t="s">
        <v>182</v>
      </c>
      <c r="E1697" s="240" t="s">
        <v>37</v>
      </c>
      <c r="F1697" s="241" t="s">
        <v>187</v>
      </c>
      <c r="G1697" s="239"/>
      <c r="H1697" s="242">
        <v>5</v>
      </c>
      <c r="I1697" s="243"/>
      <c r="J1697" s="239"/>
      <c r="K1697" s="239"/>
      <c r="L1697" s="244"/>
      <c r="M1697" s="245"/>
      <c r="N1697" s="246"/>
      <c r="O1697" s="246"/>
      <c r="P1697" s="246"/>
      <c r="Q1697" s="246"/>
      <c r="R1697" s="246"/>
      <c r="S1697" s="246"/>
      <c r="T1697" s="247"/>
      <c r="U1697" s="14"/>
      <c r="V1697" s="14"/>
      <c r="W1697" s="14"/>
      <c r="X1697" s="14"/>
      <c r="Y1697" s="14"/>
      <c r="Z1697" s="14"/>
      <c r="AA1697" s="14"/>
      <c r="AB1697" s="14"/>
      <c r="AC1697" s="14"/>
      <c r="AD1697" s="14"/>
      <c r="AE1697" s="14"/>
      <c r="AT1697" s="248" t="s">
        <v>182</v>
      </c>
      <c r="AU1697" s="248" t="s">
        <v>86</v>
      </c>
      <c r="AV1697" s="14" t="s">
        <v>148</v>
      </c>
      <c r="AW1697" s="14" t="s">
        <v>38</v>
      </c>
      <c r="AX1697" s="14" t="s">
        <v>21</v>
      </c>
      <c r="AY1697" s="248" t="s">
        <v>149</v>
      </c>
    </row>
    <row r="1698" spans="1:65" s="2" customFormat="1" ht="33" customHeight="1">
      <c r="A1698" s="39"/>
      <c r="B1698" s="40"/>
      <c r="C1698" s="249" t="s">
        <v>1887</v>
      </c>
      <c r="D1698" s="249" t="s">
        <v>252</v>
      </c>
      <c r="E1698" s="250" t="s">
        <v>3022</v>
      </c>
      <c r="F1698" s="251" t="s">
        <v>3023</v>
      </c>
      <c r="G1698" s="252" t="s">
        <v>904</v>
      </c>
      <c r="H1698" s="253">
        <v>1</v>
      </c>
      <c r="I1698" s="254"/>
      <c r="J1698" s="255">
        <f>ROUND(I1698*H1698,2)</f>
        <v>0</v>
      </c>
      <c r="K1698" s="251" t="s">
        <v>37</v>
      </c>
      <c r="L1698" s="256"/>
      <c r="M1698" s="257" t="s">
        <v>37</v>
      </c>
      <c r="N1698" s="258" t="s">
        <v>50</v>
      </c>
      <c r="O1698" s="85"/>
      <c r="P1698" s="214">
        <f>O1698*H1698</f>
        <v>0</v>
      </c>
      <c r="Q1698" s="214">
        <v>0</v>
      </c>
      <c r="R1698" s="214">
        <f>Q1698*H1698</f>
        <v>0</v>
      </c>
      <c r="S1698" s="214">
        <v>0</v>
      </c>
      <c r="T1698" s="215">
        <f>S1698*H1698</f>
        <v>0</v>
      </c>
      <c r="U1698" s="39"/>
      <c r="V1698" s="39"/>
      <c r="W1698" s="39"/>
      <c r="X1698" s="39"/>
      <c r="Y1698" s="39"/>
      <c r="Z1698" s="39"/>
      <c r="AA1698" s="39"/>
      <c r="AB1698" s="39"/>
      <c r="AC1698" s="39"/>
      <c r="AD1698" s="39"/>
      <c r="AE1698" s="39"/>
      <c r="AR1698" s="216" t="s">
        <v>313</v>
      </c>
      <c r="AT1698" s="216" t="s">
        <v>252</v>
      </c>
      <c r="AU1698" s="216" t="s">
        <v>86</v>
      </c>
      <c r="AY1698" s="18" t="s">
        <v>149</v>
      </c>
      <c r="BE1698" s="217">
        <f>IF(N1698="základní",J1698,0)</f>
        <v>0</v>
      </c>
      <c r="BF1698" s="217">
        <f>IF(N1698="snížená",J1698,0)</f>
        <v>0</v>
      </c>
      <c r="BG1698" s="217">
        <f>IF(N1698="zákl. přenesená",J1698,0)</f>
        <v>0</v>
      </c>
      <c r="BH1698" s="217">
        <f>IF(N1698="sníž. přenesená",J1698,0)</f>
        <v>0</v>
      </c>
      <c r="BI1698" s="217">
        <f>IF(N1698="nulová",J1698,0)</f>
        <v>0</v>
      </c>
      <c r="BJ1698" s="18" t="s">
        <v>148</v>
      </c>
      <c r="BK1698" s="217">
        <f>ROUND(I1698*H1698,2)</f>
        <v>0</v>
      </c>
      <c r="BL1698" s="18" t="s">
        <v>239</v>
      </c>
      <c r="BM1698" s="216" t="s">
        <v>3024</v>
      </c>
    </row>
    <row r="1699" spans="1:47" s="2" customFormat="1" ht="12">
      <c r="A1699" s="39"/>
      <c r="B1699" s="40"/>
      <c r="C1699" s="41"/>
      <c r="D1699" s="218" t="s">
        <v>155</v>
      </c>
      <c r="E1699" s="41"/>
      <c r="F1699" s="219" t="s">
        <v>3023</v>
      </c>
      <c r="G1699" s="41"/>
      <c r="H1699" s="41"/>
      <c r="I1699" s="220"/>
      <c r="J1699" s="41"/>
      <c r="K1699" s="41"/>
      <c r="L1699" s="45"/>
      <c r="M1699" s="221"/>
      <c r="N1699" s="222"/>
      <c r="O1699" s="85"/>
      <c r="P1699" s="85"/>
      <c r="Q1699" s="85"/>
      <c r="R1699" s="85"/>
      <c r="S1699" s="85"/>
      <c r="T1699" s="86"/>
      <c r="U1699" s="39"/>
      <c r="V1699" s="39"/>
      <c r="W1699" s="39"/>
      <c r="X1699" s="39"/>
      <c r="Y1699" s="39"/>
      <c r="Z1699" s="39"/>
      <c r="AA1699" s="39"/>
      <c r="AB1699" s="39"/>
      <c r="AC1699" s="39"/>
      <c r="AD1699" s="39"/>
      <c r="AE1699" s="39"/>
      <c r="AT1699" s="18" t="s">
        <v>155</v>
      </c>
      <c r="AU1699" s="18" t="s">
        <v>86</v>
      </c>
    </row>
    <row r="1700" spans="1:51" s="13" customFormat="1" ht="12">
      <c r="A1700" s="13"/>
      <c r="B1700" s="227"/>
      <c r="C1700" s="228"/>
      <c r="D1700" s="218" t="s">
        <v>182</v>
      </c>
      <c r="E1700" s="229" t="s">
        <v>37</v>
      </c>
      <c r="F1700" s="230" t="s">
        <v>3020</v>
      </c>
      <c r="G1700" s="228"/>
      <c r="H1700" s="231">
        <v>1</v>
      </c>
      <c r="I1700" s="232"/>
      <c r="J1700" s="228"/>
      <c r="K1700" s="228"/>
      <c r="L1700" s="233"/>
      <c r="M1700" s="234"/>
      <c r="N1700" s="235"/>
      <c r="O1700" s="235"/>
      <c r="P1700" s="235"/>
      <c r="Q1700" s="235"/>
      <c r="R1700" s="235"/>
      <c r="S1700" s="235"/>
      <c r="T1700" s="236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T1700" s="237" t="s">
        <v>182</v>
      </c>
      <c r="AU1700" s="237" t="s">
        <v>86</v>
      </c>
      <c r="AV1700" s="13" t="s">
        <v>86</v>
      </c>
      <c r="AW1700" s="13" t="s">
        <v>38</v>
      </c>
      <c r="AX1700" s="13" t="s">
        <v>77</v>
      </c>
      <c r="AY1700" s="237" t="s">
        <v>149</v>
      </c>
    </row>
    <row r="1701" spans="1:51" s="14" customFormat="1" ht="12">
      <c r="A1701" s="14"/>
      <c r="B1701" s="238"/>
      <c r="C1701" s="239"/>
      <c r="D1701" s="218" t="s">
        <v>182</v>
      </c>
      <c r="E1701" s="240" t="s">
        <v>37</v>
      </c>
      <c r="F1701" s="241" t="s">
        <v>187</v>
      </c>
      <c r="G1701" s="239"/>
      <c r="H1701" s="242">
        <v>1</v>
      </c>
      <c r="I1701" s="243"/>
      <c r="J1701" s="239"/>
      <c r="K1701" s="239"/>
      <c r="L1701" s="244"/>
      <c r="M1701" s="245"/>
      <c r="N1701" s="246"/>
      <c r="O1701" s="246"/>
      <c r="P1701" s="246"/>
      <c r="Q1701" s="246"/>
      <c r="R1701" s="246"/>
      <c r="S1701" s="246"/>
      <c r="T1701" s="247"/>
      <c r="U1701" s="14"/>
      <c r="V1701" s="14"/>
      <c r="W1701" s="14"/>
      <c r="X1701" s="14"/>
      <c r="Y1701" s="14"/>
      <c r="Z1701" s="14"/>
      <c r="AA1701" s="14"/>
      <c r="AB1701" s="14"/>
      <c r="AC1701" s="14"/>
      <c r="AD1701" s="14"/>
      <c r="AE1701" s="14"/>
      <c r="AT1701" s="248" t="s">
        <v>182</v>
      </c>
      <c r="AU1701" s="248" t="s">
        <v>86</v>
      </c>
      <c r="AV1701" s="14" t="s">
        <v>148</v>
      </c>
      <c r="AW1701" s="14" t="s">
        <v>38</v>
      </c>
      <c r="AX1701" s="14" t="s">
        <v>21</v>
      </c>
      <c r="AY1701" s="248" t="s">
        <v>149</v>
      </c>
    </row>
    <row r="1702" spans="1:65" s="2" customFormat="1" ht="12">
      <c r="A1702" s="39"/>
      <c r="B1702" s="40"/>
      <c r="C1702" s="249" t="s">
        <v>3025</v>
      </c>
      <c r="D1702" s="249" t="s">
        <v>252</v>
      </c>
      <c r="E1702" s="250" t="s">
        <v>3026</v>
      </c>
      <c r="F1702" s="251" t="s">
        <v>3027</v>
      </c>
      <c r="G1702" s="252" t="s">
        <v>904</v>
      </c>
      <c r="H1702" s="253">
        <v>4</v>
      </c>
      <c r="I1702" s="254"/>
      <c r="J1702" s="255">
        <f>ROUND(I1702*H1702,2)</f>
        <v>0</v>
      </c>
      <c r="K1702" s="251" t="s">
        <v>37</v>
      </c>
      <c r="L1702" s="256"/>
      <c r="M1702" s="257" t="s">
        <v>37</v>
      </c>
      <c r="N1702" s="258" t="s">
        <v>50</v>
      </c>
      <c r="O1702" s="85"/>
      <c r="P1702" s="214">
        <f>O1702*H1702</f>
        <v>0</v>
      </c>
      <c r="Q1702" s="214">
        <v>0</v>
      </c>
      <c r="R1702" s="214">
        <f>Q1702*H1702</f>
        <v>0</v>
      </c>
      <c r="S1702" s="214">
        <v>0</v>
      </c>
      <c r="T1702" s="215">
        <f>S1702*H1702</f>
        <v>0</v>
      </c>
      <c r="U1702" s="39"/>
      <c r="V1702" s="39"/>
      <c r="W1702" s="39"/>
      <c r="X1702" s="39"/>
      <c r="Y1702" s="39"/>
      <c r="Z1702" s="39"/>
      <c r="AA1702" s="39"/>
      <c r="AB1702" s="39"/>
      <c r="AC1702" s="39"/>
      <c r="AD1702" s="39"/>
      <c r="AE1702" s="39"/>
      <c r="AR1702" s="216" t="s">
        <v>313</v>
      </c>
      <c r="AT1702" s="216" t="s">
        <v>252</v>
      </c>
      <c r="AU1702" s="216" t="s">
        <v>86</v>
      </c>
      <c r="AY1702" s="18" t="s">
        <v>149</v>
      </c>
      <c r="BE1702" s="217">
        <f>IF(N1702="základní",J1702,0)</f>
        <v>0</v>
      </c>
      <c r="BF1702" s="217">
        <f>IF(N1702="snížená",J1702,0)</f>
        <v>0</v>
      </c>
      <c r="BG1702" s="217">
        <f>IF(N1702="zákl. přenesená",J1702,0)</f>
        <v>0</v>
      </c>
      <c r="BH1702" s="217">
        <f>IF(N1702="sníž. přenesená",J1702,0)</f>
        <v>0</v>
      </c>
      <c r="BI1702" s="217">
        <f>IF(N1702="nulová",J1702,0)</f>
        <v>0</v>
      </c>
      <c r="BJ1702" s="18" t="s">
        <v>148</v>
      </c>
      <c r="BK1702" s="217">
        <f>ROUND(I1702*H1702,2)</f>
        <v>0</v>
      </c>
      <c r="BL1702" s="18" t="s">
        <v>239</v>
      </c>
      <c r="BM1702" s="216" t="s">
        <v>3028</v>
      </c>
    </row>
    <row r="1703" spans="1:47" s="2" customFormat="1" ht="12">
      <c r="A1703" s="39"/>
      <c r="B1703" s="40"/>
      <c r="C1703" s="41"/>
      <c r="D1703" s="218" t="s">
        <v>155</v>
      </c>
      <c r="E1703" s="41"/>
      <c r="F1703" s="219" t="s">
        <v>3027</v>
      </c>
      <c r="G1703" s="41"/>
      <c r="H1703" s="41"/>
      <c r="I1703" s="220"/>
      <c r="J1703" s="41"/>
      <c r="K1703" s="41"/>
      <c r="L1703" s="45"/>
      <c r="M1703" s="221"/>
      <c r="N1703" s="222"/>
      <c r="O1703" s="85"/>
      <c r="P1703" s="85"/>
      <c r="Q1703" s="85"/>
      <c r="R1703" s="85"/>
      <c r="S1703" s="85"/>
      <c r="T1703" s="86"/>
      <c r="U1703" s="39"/>
      <c r="V1703" s="39"/>
      <c r="W1703" s="39"/>
      <c r="X1703" s="39"/>
      <c r="Y1703" s="39"/>
      <c r="Z1703" s="39"/>
      <c r="AA1703" s="39"/>
      <c r="AB1703" s="39"/>
      <c r="AC1703" s="39"/>
      <c r="AD1703" s="39"/>
      <c r="AE1703" s="39"/>
      <c r="AT1703" s="18" t="s">
        <v>155</v>
      </c>
      <c r="AU1703" s="18" t="s">
        <v>86</v>
      </c>
    </row>
    <row r="1704" spans="1:51" s="13" customFormat="1" ht="12">
      <c r="A1704" s="13"/>
      <c r="B1704" s="227"/>
      <c r="C1704" s="228"/>
      <c r="D1704" s="218" t="s">
        <v>182</v>
      </c>
      <c r="E1704" s="229" t="s">
        <v>37</v>
      </c>
      <c r="F1704" s="230" t="s">
        <v>3021</v>
      </c>
      <c r="G1704" s="228"/>
      <c r="H1704" s="231">
        <v>4</v>
      </c>
      <c r="I1704" s="232"/>
      <c r="J1704" s="228"/>
      <c r="K1704" s="228"/>
      <c r="L1704" s="233"/>
      <c r="M1704" s="234"/>
      <c r="N1704" s="235"/>
      <c r="O1704" s="235"/>
      <c r="P1704" s="235"/>
      <c r="Q1704" s="235"/>
      <c r="R1704" s="235"/>
      <c r="S1704" s="235"/>
      <c r="T1704" s="236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T1704" s="237" t="s">
        <v>182</v>
      </c>
      <c r="AU1704" s="237" t="s">
        <v>86</v>
      </c>
      <c r="AV1704" s="13" t="s">
        <v>86</v>
      </c>
      <c r="AW1704" s="13" t="s">
        <v>38</v>
      </c>
      <c r="AX1704" s="13" t="s">
        <v>77</v>
      </c>
      <c r="AY1704" s="237" t="s">
        <v>149</v>
      </c>
    </row>
    <row r="1705" spans="1:51" s="14" customFormat="1" ht="12">
      <c r="A1705" s="14"/>
      <c r="B1705" s="238"/>
      <c r="C1705" s="239"/>
      <c r="D1705" s="218" t="s">
        <v>182</v>
      </c>
      <c r="E1705" s="240" t="s">
        <v>37</v>
      </c>
      <c r="F1705" s="241" t="s">
        <v>187</v>
      </c>
      <c r="G1705" s="239"/>
      <c r="H1705" s="242">
        <v>4</v>
      </c>
      <c r="I1705" s="243"/>
      <c r="J1705" s="239"/>
      <c r="K1705" s="239"/>
      <c r="L1705" s="244"/>
      <c r="M1705" s="245"/>
      <c r="N1705" s="246"/>
      <c r="O1705" s="246"/>
      <c r="P1705" s="246"/>
      <c r="Q1705" s="246"/>
      <c r="R1705" s="246"/>
      <c r="S1705" s="246"/>
      <c r="T1705" s="247"/>
      <c r="U1705" s="14"/>
      <c r="V1705" s="14"/>
      <c r="W1705" s="14"/>
      <c r="X1705" s="14"/>
      <c r="Y1705" s="14"/>
      <c r="Z1705" s="14"/>
      <c r="AA1705" s="14"/>
      <c r="AB1705" s="14"/>
      <c r="AC1705" s="14"/>
      <c r="AD1705" s="14"/>
      <c r="AE1705" s="14"/>
      <c r="AT1705" s="248" t="s">
        <v>182</v>
      </c>
      <c r="AU1705" s="248" t="s">
        <v>86</v>
      </c>
      <c r="AV1705" s="14" t="s">
        <v>148</v>
      </c>
      <c r="AW1705" s="14" t="s">
        <v>38</v>
      </c>
      <c r="AX1705" s="14" t="s">
        <v>21</v>
      </c>
      <c r="AY1705" s="248" t="s">
        <v>149</v>
      </c>
    </row>
    <row r="1706" spans="1:65" s="2" customFormat="1" ht="16.5" customHeight="1">
      <c r="A1706" s="39"/>
      <c r="B1706" s="40"/>
      <c r="C1706" s="205" t="s">
        <v>1890</v>
      </c>
      <c r="D1706" s="205" t="s">
        <v>151</v>
      </c>
      <c r="E1706" s="206" t="s">
        <v>3029</v>
      </c>
      <c r="F1706" s="207" t="s">
        <v>3030</v>
      </c>
      <c r="G1706" s="208" t="s">
        <v>904</v>
      </c>
      <c r="H1706" s="209">
        <v>5</v>
      </c>
      <c r="I1706" s="210"/>
      <c r="J1706" s="211">
        <f>ROUND(I1706*H1706,2)</f>
        <v>0</v>
      </c>
      <c r="K1706" s="207" t="s">
        <v>37</v>
      </c>
      <c r="L1706" s="45"/>
      <c r="M1706" s="212" t="s">
        <v>37</v>
      </c>
      <c r="N1706" s="213" t="s">
        <v>50</v>
      </c>
      <c r="O1706" s="85"/>
      <c r="P1706" s="214">
        <f>O1706*H1706</f>
        <v>0</v>
      </c>
      <c r="Q1706" s="214">
        <v>0</v>
      </c>
      <c r="R1706" s="214">
        <f>Q1706*H1706</f>
        <v>0</v>
      </c>
      <c r="S1706" s="214">
        <v>0</v>
      </c>
      <c r="T1706" s="215">
        <f>S1706*H1706</f>
        <v>0</v>
      </c>
      <c r="U1706" s="39"/>
      <c r="V1706" s="39"/>
      <c r="W1706" s="39"/>
      <c r="X1706" s="39"/>
      <c r="Y1706" s="39"/>
      <c r="Z1706" s="39"/>
      <c r="AA1706" s="39"/>
      <c r="AB1706" s="39"/>
      <c r="AC1706" s="39"/>
      <c r="AD1706" s="39"/>
      <c r="AE1706" s="39"/>
      <c r="AR1706" s="216" t="s">
        <v>239</v>
      </c>
      <c r="AT1706" s="216" t="s">
        <v>151</v>
      </c>
      <c r="AU1706" s="216" t="s">
        <v>86</v>
      </c>
      <c r="AY1706" s="18" t="s">
        <v>149</v>
      </c>
      <c r="BE1706" s="217">
        <f>IF(N1706="základní",J1706,0)</f>
        <v>0</v>
      </c>
      <c r="BF1706" s="217">
        <f>IF(N1706="snížená",J1706,0)</f>
        <v>0</v>
      </c>
      <c r="BG1706" s="217">
        <f>IF(N1706="zákl. přenesená",J1706,0)</f>
        <v>0</v>
      </c>
      <c r="BH1706" s="217">
        <f>IF(N1706="sníž. přenesená",J1706,0)</f>
        <v>0</v>
      </c>
      <c r="BI1706" s="217">
        <f>IF(N1706="nulová",J1706,0)</f>
        <v>0</v>
      </c>
      <c r="BJ1706" s="18" t="s">
        <v>148</v>
      </c>
      <c r="BK1706" s="217">
        <f>ROUND(I1706*H1706,2)</f>
        <v>0</v>
      </c>
      <c r="BL1706" s="18" t="s">
        <v>239</v>
      </c>
      <c r="BM1706" s="216" t="s">
        <v>3031</v>
      </c>
    </row>
    <row r="1707" spans="1:47" s="2" customFormat="1" ht="12">
      <c r="A1707" s="39"/>
      <c r="B1707" s="40"/>
      <c r="C1707" s="41"/>
      <c r="D1707" s="218" t="s">
        <v>155</v>
      </c>
      <c r="E1707" s="41"/>
      <c r="F1707" s="219" t="s">
        <v>3030</v>
      </c>
      <c r="G1707" s="41"/>
      <c r="H1707" s="41"/>
      <c r="I1707" s="220"/>
      <c r="J1707" s="41"/>
      <c r="K1707" s="41"/>
      <c r="L1707" s="45"/>
      <c r="M1707" s="221"/>
      <c r="N1707" s="222"/>
      <c r="O1707" s="85"/>
      <c r="P1707" s="85"/>
      <c r="Q1707" s="85"/>
      <c r="R1707" s="85"/>
      <c r="S1707" s="85"/>
      <c r="T1707" s="86"/>
      <c r="U1707" s="39"/>
      <c r="V1707" s="39"/>
      <c r="W1707" s="39"/>
      <c r="X1707" s="39"/>
      <c r="Y1707" s="39"/>
      <c r="Z1707" s="39"/>
      <c r="AA1707" s="39"/>
      <c r="AB1707" s="39"/>
      <c r="AC1707" s="39"/>
      <c r="AD1707" s="39"/>
      <c r="AE1707" s="39"/>
      <c r="AT1707" s="18" t="s">
        <v>155</v>
      </c>
      <c r="AU1707" s="18" t="s">
        <v>86</v>
      </c>
    </row>
    <row r="1708" spans="1:51" s="13" customFormat="1" ht="12">
      <c r="A1708" s="13"/>
      <c r="B1708" s="227"/>
      <c r="C1708" s="228"/>
      <c r="D1708" s="218" t="s">
        <v>182</v>
      </c>
      <c r="E1708" s="229" t="s">
        <v>37</v>
      </c>
      <c r="F1708" s="230" t="s">
        <v>3032</v>
      </c>
      <c r="G1708" s="228"/>
      <c r="H1708" s="231">
        <v>2</v>
      </c>
      <c r="I1708" s="232"/>
      <c r="J1708" s="228"/>
      <c r="K1708" s="228"/>
      <c r="L1708" s="233"/>
      <c r="M1708" s="234"/>
      <c r="N1708" s="235"/>
      <c r="O1708" s="235"/>
      <c r="P1708" s="235"/>
      <c r="Q1708" s="235"/>
      <c r="R1708" s="235"/>
      <c r="S1708" s="235"/>
      <c r="T1708" s="236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T1708" s="237" t="s">
        <v>182</v>
      </c>
      <c r="AU1708" s="237" t="s">
        <v>86</v>
      </c>
      <c r="AV1708" s="13" t="s">
        <v>86</v>
      </c>
      <c r="AW1708" s="13" t="s">
        <v>38</v>
      </c>
      <c r="AX1708" s="13" t="s">
        <v>77</v>
      </c>
      <c r="AY1708" s="237" t="s">
        <v>149</v>
      </c>
    </row>
    <row r="1709" spans="1:51" s="13" customFormat="1" ht="12">
      <c r="A1709" s="13"/>
      <c r="B1709" s="227"/>
      <c r="C1709" s="228"/>
      <c r="D1709" s="218" t="s">
        <v>182</v>
      </c>
      <c r="E1709" s="229" t="s">
        <v>37</v>
      </c>
      <c r="F1709" s="230" t="s">
        <v>3033</v>
      </c>
      <c r="G1709" s="228"/>
      <c r="H1709" s="231">
        <v>2</v>
      </c>
      <c r="I1709" s="232"/>
      <c r="J1709" s="228"/>
      <c r="K1709" s="228"/>
      <c r="L1709" s="233"/>
      <c r="M1709" s="234"/>
      <c r="N1709" s="235"/>
      <c r="O1709" s="235"/>
      <c r="P1709" s="235"/>
      <c r="Q1709" s="235"/>
      <c r="R1709" s="235"/>
      <c r="S1709" s="235"/>
      <c r="T1709" s="236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T1709" s="237" t="s">
        <v>182</v>
      </c>
      <c r="AU1709" s="237" t="s">
        <v>86</v>
      </c>
      <c r="AV1709" s="13" t="s">
        <v>86</v>
      </c>
      <c r="AW1709" s="13" t="s">
        <v>38</v>
      </c>
      <c r="AX1709" s="13" t="s">
        <v>77</v>
      </c>
      <c r="AY1709" s="237" t="s">
        <v>149</v>
      </c>
    </row>
    <row r="1710" spans="1:51" s="13" customFormat="1" ht="12">
      <c r="A1710" s="13"/>
      <c r="B1710" s="227"/>
      <c r="C1710" s="228"/>
      <c r="D1710" s="218" t="s">
        <v>182</v>
      </c>
      <c r="E1710" s="229" t="s">
        <v>37</v>
      </c>
      <c r="F1710" s="230" t="s">
        <v>3034</v>
      </c>
      <c r="G1710" s="228"/>
      <c r="H1710" s="231">
        <v>1</v>
      </c>
      <c r="I1710" s="232"/>
      <c r="J1710" s="228"/>
      <c r="K1710" s="228"/>
      <c r="L1710" s="233"/>
      <c r="M1710" s="234"/>
      <c r="N1710" s="235"/>
      <c r="O1710" s="235"/>
      <c r="P1710" s="235"/>
      <c r="Q1710" s="235"/>
      <c r="R1710" s="235"/>
      <c r="S1710" s="235"/>
      <c r="T1710" s="236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T1710" s="237" t="s">
        <v>182</v>
      </c>
      <c r="AU1710" s="237" t="s">
        <v>86</v>
      </c>
      <c r="AV1710" s="13" t="s">
        <v>86</v>
      </c>
      <c r="AW1710" s="13" t="s">
        <v>38</v>
      </c>
      <c r="AX1710" s="13" t="s">
        <v>77</v>
      </c>
      <c r="AY1710" s="237" t="s">
        <v>149</v>
      </c>
    </row>
    <row r="1711" spans="1:51" s="14" customFormat="1" ht="12">
      <c r="A1711" s="14"/>
      <c r="B1711" s="238"/>
      <c r="C1711" s="239"/>
      <c r="D1711" s="218" t="s">
        <v>182</v>
      </c>
      <c r="E1711" s="240" t="s">
        <v>37</v>
      </c>
      <c r="F1711" s="241" t="s">
        <v>187</v>
      </c>
      <c r="G1711" s="239"/>
      <c r="H1711" s="242">
        <v>5</v>
      </c>
      <c r="I1711" s="243"/>
      <c r="J1711" s="239"/>
      <c r="K1711" s="239"/>
      <c r="L1711" s="244"/>
      <c r="M1711" s="245"/>
      <c r="N1711" s="246"/>
      <c r="O1711" s="246"/>
      <c r="P1711" s="246"/>
      <c r="Q1711" s="246"/>
      <c r="R1711" s="246"/>
      <c r="S1711" s="246"/>
      <c r="T1711" s="247"/>
      <c r="U1711" s="14"/>
      <c r="V1711" s="14"/>
      <c r="W1711" s="14"/>
      <c r="X1711" s="14"/>
      <c r="Y1711" s="14"/>
      <c r="Z1711" s="14"/>
      <c r="AA1711" s="14"/>
      <c r="AB1711" s="14"/>
      <c r="AC1711" s="14"/>
      <c r="AD1711" s="14"/>
      <c r="AE1711" s="14"/>
      <c r="AT1711" s="248" t="s">
        <v>182</v>
      </c>
      <c r="AU1711" s="248" t="s">
        <v>86</v>
      </c>
      <c r="AV1711" s="14" t="s">
        <v>148</v>
      </c>
      <c r="AW1711" s="14" t="s">
        <v>38</v>
      </c>
      <c r="AX1711" s="14" t="s">
        <v>21</v>
      </c>
      <c r="AY1711" s="248" t="s">
        <v>149</v>
      </c>
    </row>
    <row r="1712" spans="1:65" s="2" customFormat="1" ht="33" customHeight="1">
      <c r="A1712" s="39"/>
      <c r="B1712" s="40"/>
      <c r="C1712" s="249" t="s">
        <v>2805</v>
      </c>
      <c r="D1712" s="249" t="s">
        <v>252</v>
      </c>
      <c r="E1712" s="250" t="s">
        <v>3035</v>
      </c>
      <c r="F1712" s="251" t="s">
        <v>3036</v>
      </c>
      <c r="G1712" s="252" t="s">
        <v>904</v>
      </c>
      <c r="H1712" s="253">
        <v>2</v>
      </c>
      <c r="I1712" s="254"/>
      <c r="J1712" s="255">
        <f>ROUND(I1712*H1712,2)</f>
        <v>0</v>
      </c>
      <c r="K1712" s="251" t="s">
        <v>37</v>
      </c>
      <c r="L1712" s="256"/>
      <c r="M1712" s="257" t="s">
        <v>37</v>
      </c>
      <c r="N1712" s="258" t="s">
        <v>50</v>
      </c>
      <c r="O1712" s="85"/>
      <c r="P1712" s="214">
        <f>O1712*H1712</f>
        <v>0</v>
      </c>
      <c r="Q1712" s="214">
        <v>0</v>
      </c>
      <c r="R1712" s="214">
        <f>Q1712*H1712</f>
        <v>0</v>
      </c>
      <c r="S1712" s="214">
        <v>0</v>
      </c>
      <c r="T1712" s="215">
        <f>S1712*H1712</f>
        <v>0</v>
      </c>
      <c r="U1712" s="39"/>
      <c r="V1712" s="39"/>
      <c r="W1712" s="39"/>
      <c r="X1712" s="39"/>
      <c r="Y1712" s="39"/>
      <c r="Z1712" s="39"/>
      <c r="AA1712" s="39"/>
      <c r="AB1712" s="39"/>
      <c r="AC1712" s="39"/>
      <c r="AD1712" s="39"/>
      <c r="AE1712" s="39"/>
      <c r="AR1712" s="216" t="s">
        <v>313</v>
      </c>
      <c r="AT1712" s="216" t="s">
        <v>252</v>
      </c>
      <c r="AU1712" s="216" t="s">
        <v>86</v>
      </c>
      <c r="AY1712" s="18" t="s">
        <v>149</v>
      </c>
      <c r="BE1712" s="217">
        <f>IF(N1712="základní",J1712,0)</f>
        <v>0</v>
      </c>
      <c r="BF1712" s="217">
        <f>IF(N1712="snížená",J1712,0)</f>
        <v>0</v>
      </c>
      <c r="BG1712" s="217">
        <f>IF(N1712="zákl. přenesená",J1712,0)</f>
        <v>0</v>
      </c>
      <c r="BH1712" s="217">
        <f>IF(N1712="sníž. přenesená",J1712,0)</f>
        <v>0</v>
      </c>
      <c r="BI1712" s="217">
        <f>IF(N1712="nulová",J1712,0)</f>
        <v>0</v>
      </c>
      <c r="BJ1712" s="18" t="s">
        <v>148</v>
      </c>
      <c r="BK1712" s="217">
        <f>ROUND(I1712*H1712,2)</f>
        <v>0</v>
      </c>
      <c r="BL1712" s="18" t="s">
        <v>239</v>
      </c>
      <c r="BM1712" s="216" t="s">
        <v>3037</v>
      </c>
    </row>
    <row r="1713" spans="1:47" s="2" customFormat="1" ht="12">
      <c r="A1713" s="39"/>
      <c r="B1713" s="40"/>
      <c r="C1713" s="41"/>
      <c r="D1713" s="218" t="s">
        <v>155</v>
      </c>
      <c r="E1713" s="41"/>
      <c r="F1713" s="219" t="s">
        <v>3036</v>
      </c>
      <c r="G1713" s="41"/>
      <c r="H1713" s="41"/>
      <c r="I1713" s="220"/>
      <c r="J1713" s="41"/>
      <c r="K1713" s="41"/>
      <c r="L1713" s="45"/>
      <c r="M1713" s="221"/>
      <c r="N1713" s="222"/>
      <c r="O1713" s="85"/>
      <c r="P1713" s="85"/>
      <c r="Q1713" s="85"/>
      <c r="R1713" s="85"/>
      <c r="S1713" s="85"/>
      <c r="T1713" s="86"/>
      <c r="U1713" s="39"/>
      <c r="V1713" s="39"/>
      <c r="W1713" s="39"/>
      <c r="X1713" s="39"/>
      <c r="Y1713" s="39"/>
      <c r="Z1713" s="39"/>
      <c r="AA1713" s="39"/>
      <c r="AB1713" s="39"/>
      <c r="AC1713" s="39"/>
      <c r="AD1713" s="39"/>
      <c r="AE1713" s="39"/>
      <c r="AT1713" s="18" t="s">
        <v>155</v>
      </c>
      <c r="AU1713" s="18" t="s">
        <v>86</v>
      </c>
    </row>
    <row r="1714" spans="1:51" s="13" customFormat="1" ht="12">
      <c r="A1714" s="13"/>
      <c r="B1714" s="227"/>
      <c r="C1714" s="228"/>
      <c r="D1714" s="218" t="s">
        <v>182</v>
      </c>
      <c r="E1714" s="229" t="s">
        <v>37</v>
      </c>
      <c r="F1714" s="230" t="s">
        <v>3032</v>
      </c>
      <c r="G1714" s="228"/>
      <c r="H1714" s="231">
        <v>2</v>
      </c>
      <c r="I1714" s="232"/>
      <c r="J1714" s="228"/>
      <c r="K1714" s="228"/>
      <c r="L1714" s="233"/>
      <c r="M1714" s="234"/>
      <c r="N1714" s="235"/>
      <c r="O1714" s="235"/>
      <c r="P1714" s="235"/>
      <c r="Q1714" s="235"/>
      <c r="R1714" s="235"/>
      <c r="S1714" s="235"/>
      <c r="T1714" s="236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T1714" s="237" t="s">
        <v>182</v>
      </c>
      <c r="AU1714" s="237" t="s">
        <v>86</v>
      </c>
      <c r="AV1714" s="13" t="s">
        <v>86</v>
      </c>
      <c r="AW1714" s="13" t="s">
        <v>38</v>
      </c>
      <c r="AX1714" s="13" t="s">
        <v>77</v>
      </c>
      <c r="AY1714" s="237" t="s">
        <v>149</v>
      </c>
    </row>
    <row r="1715" spans="1:51" s="14" customFormat="1" ht="12">
      <c r="A1715" s="14"/>
      <c r="B1715" s="238"/>
      <c r="C1715" s="239"/>
      <c r="D1715" s="218" t="s">
        <v>182</v>
      </c>
      <c r="E1715" s="240" t="s">
        <v>37</v>
      </c>
      <c r="F1715" s="241" t="s">
        <v>187</v>
      </c>
      <c r="G1715" s="239"/>
      <c r="H1715" s="242">
        <v>2</v>
      </c>
      <c r="I1715" s="243"/>
      <c r="J1715" s="239"/>
      <c r="K1715" s="239"/>
      <c r="L1715" s="244"/>
      <c r="M1715" s="245"/>
      <c r="N1715" s="246"/>
      <c r="O1715" s="246"/>
      <c r="P1715" s="246"/>
      <c r="Q1715" s="246"/>
      <c r="R1715" s="246"/>
      <c r="S1715" s="246"/>
      <c r="T1715" s="247"/>
      <c r="U1715" s="14"/>
      <c r="V1715" s="14"/>
      <c r="W1715" s="14"/>
      <c r="X1715" s="14"/>
      <c r="Y1715" s="14"/>
      <c r="Z1715" s="14"/>
      <c r="AA1715" s="14"/>
      <c r="AB1715" s="14"/>
      <c r="AC1715" s="14"/>
      <c r="AD1715" s="14"/>
      <c r="AE1715" s="14"/>
      <c r="AT1715" s="248" t="s">
        <v>182</v>
      </c>
      <c r="AU1715" s="248" t="s">
        <v>86</v>
      </c>
      <c r="AV1715" s="14" t="s">
        <v>148</v>
      </c>
      <c r="AW1715" s="14" t="s">
        <v>38</v>
      </c>
      <c r="AX1715" s="14" t="s">
        <v>21</v>
      </c>
      <c r="AY1715" s="248" t="s">
        <v>149</v>
      </c>
    </row>
    <row r="1716" spans="1:65" s="2" customFormat="1" ht="33" customHeight="1">
      <c r="A1716" s="39"/>
      <c r="B1716" s="40"/>
      <c r="C1716" s="249" t="s">
        <v>1895</v>
      </c>
      <c r="D1716" s="249" t="s">
        <v>252</v>
      </c>
      <c r="E1716" s="250" t="s">
        <v>3038</v>
      </c>
      <c r="F1716" s="251" t="s">
        <v>3039</v>
      </c>
      <c r="G1716" s="252" t="s">
        <v>904</v>
      </c>
      <c r="H1716" s="253">
        <v>2</v>
      </c>
      <c r="I1716" s="254"/>
      <c r="J1716" s="255">
        <f>ROUND(I1716*H1716,2)</f>
        <v>0</v>
      </c>
      <c r="K1716" s="251" t="s">
        <v>37</v>
      </c>
      <c r="L1716" s="256"/>
      <c r="M1716" s="257" t="s">
        <v>37</v>
      </c>
      <c r="N1716" s="258" t="s">
        <v>50</v>
      </c>
      <c r="O1716" s="85"/>
      <c r="P1716" s="214">
        <f>O1716*H1716</f>
        <v>0</v>
      </c>
      <c r="Q1716" s="214">
        <v>0</v>
      </c>
      <c r="R1716" s="214">
        <f>Q1716*H1716</f>
        <v>0</v>
      </c>
      <c r="S1716" s="214">
        <v>0</v>
      </c>
      <c r="T1716" s="215">
        <f>S1716*H1716</f>
        <v>0</v>
      </c>
      <c r="U1716" s="39"/>
      <c r="V1716" s="39"/>
      <c r="W1716" s="39"/>
      <c r="X1716" s="39"/>
      <c r="Y1716" s="39"/>
      <c r="Z1716" s="39"/>
      <c r="AA1716" s="39"/>
      <c r="AB1716" s="39"/>
      <c r="AC1716" s="39"/>
      <c r="AD1716" s="39"/>
      <c r="AE1716" s="39"/>
      <c r="AR1716" s="216" t="s">
        <v>313</v>
      </c>
      <c r="AT1716" s="216" t="s">
        <v>252</v>
      </c>
      <c r="AU1716" s="216" t="s">
        <v>86</v>
      </c>
      <c r="AY1716" s="18" t="s">
        <v>149</v>
      </c>
      <c r="BE1716" s="217">
        <f>IF(N1716="základní",J1716,0)</f>
        <v>0</v>
      </c>
      <c r="BF1716" s="217">
        <f>IF(N1716="snížená",J1716,0)</f>
        <v>0</v>
      </c>
      <c r="BG1716" s="217">
        <f>IF(N1716="zákl. přenesená",J1716,0)</f>
        <v>0</v>
      </c>
      <c r="BH1716" s="217">
        <f>IF(N1716="sníž. přenesená",J1716,0)</f>
        <v>0</v>
      </c>
      <c r="BI1716" s="217">
        <f>IF(N1716="nulová",J1716,0)</f>
        <v>0</v>
      </c>
      <c r="BJ1716" s="18" t="s">
        <v>148</v>
      </c>
      <c r="BK1716" s="217">
        <f>ROUND(I1716*H1716,2)</f>
        <v>0</v>
      </c>
      <c r="BL1716" s="18" t="s">
        <v>239</v>
      </c>
      <c r="BM1716" s="216" t="s">
        <v>3040</v>
      </c>
    </row>
    <row r="1717" spans="1:47" s="2" customFormat="1" ht="12">
      <c r="A1717" s="39"/>
      <c r="B1717" s="40"/>
      <c r="C1717" s="41"/>
      <c r="D1717" s="218" t="s">
        <v>155</v>
      </c>
      <c r="E1717" s="41"/>
      <c r="F1717" s="219" t="s">
        <v>3039</v>
      </c>
      <c r="G1717" s="41"/>
      <c r="H1717" s="41"/>
      <c r="I1717" s="220"/>
      <c r="J1717" s="41"/>
      <c r="K1717" s="41"/>
      <c r="L1717" s="45"/>
      <c r="M1717" s="221"/>
      <c r="N1717" s="222"/>
      <c r="O1717" s="85"/>
      <c r="P1717" s="85"/>
      <c r="Q1717" s="85"/>
      <c r="R1717" s="85"/>
      <c r="S1717" s="85"/>
      <c r="T1717" s="86"/>
      <c r="U1717" s="39"/>
      <c r="V1717" s="39"/>
      <c r="W1717" s="39"/>
      <c r="X1717" s="39"/>
      <c r="Y1717" s="39"/>
      <c r="Z1717" s="39"/>
      <c r="AA1717" s="39"/>
      <c r="AB1717" s="39"/>
      <c r="AC1717" s="39"/>
      <c r="AD1717" s="39"/>
      <c r="AE1717" s="39"/>
      <c r="AT1717" s="18" t="s">
        <v>155</v>
      </c>
      <c r="AU1717" s="18" t="s">
        <v>86</v>
      </c>
    </row>
    <row r="1718" spans="1:51" s="13" customFormat="1" ht="12">
      <c r="A1718" s="13"/>
      <c r="B1718" s="227"/>
      <c r="C1718" s="228"/>
      <c r="D1718" s="218" t="s">
        <v>182</v>
      </c>
      <c r="E1718" s="229" t="s">
        <v>37</v>
      </c>
      <c r="F1718" s="230" t="s">
        <v>3033</v>
      </c>
      <c r="G1718" s="228"/>
      <c r="H1718" s="231">
        <v>2</v>
      </c>
      <c r="I1718" s="232"/>
      <c r="J1718" s="228"/>
      <c r="K1718" s="228"/>
      <c r="L1718" s="233"/>
      <c r="M1718" s="234"/>
      <c r="N1718" s="235"/>
      <c r="O1718" s="235"/>
      <c r="P1718" s="235"/>
      <c r="Q1718" s="235"/>
      <c r="R1718" s="235"/>
      <c r="S1718" s="235"/>
      <c r="T1718" s="236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T1718" s="237" t="s">
        <v>182</v>
      </c>
      <c r="AU1718" s="237" t="s">
        <v>86</v>
      </c>
      <c r="AV1718" s="13" t="s">
        <v>86</v>
      </c>
      <c r="AW1718" s="13" t="s">
        <v>38</v>
      </c>
      <c r="AX1718" s="13" t="s">
        <v>77</v>
      </c>
      <c r="AY1718" s="237" t="s">
        <v>149</v>
      </c>
    </row>
    <row r="1719" spans="1:51" s="14" customFormat="1" ht="12">
      <c r="A1719" s="14"/>
      <c r="B1719" s="238"/>
      <c r="C1719" s="239"/>
      <c r="D1719" s="218" t="s">
        <v>182</v>
      </c>
      <c r="E1719" s="240" t="s">
        <v>37</v>
      </c>
      <c r="F1719" s="241" t="s">
        <v>187</v>
      </c>
      <c r="G1719" s="239"/>
      <c r="H1719" s="242">
        <v>2</v>
      </c>
      <c r="I1719" s="243"/>
      <c r="J1719" s="239"/>
      <c r="K1719" s="239"/>
      <c r="L1719" s="244"/>
      <c r="M1719" s="245"/>
      <c r="N1719" s="246"/>
      <c r="O1719" s="246"/>
      <c r="P1719" s="246"/>
      <c r="Q1719" s="246"/>
      <c r="R1719" s="246"/>
      <c r="S1719" s="246"/>
      <c r="T1719" s="247"/>
      <c r="U1719" s="14"/>
      <c r="V1719" s="14"/>
      <c r="W1719" s="14"/>
      <c r="X1719" s="14"/>
      <c r="Y1719" s="14"/>
      <c r="Z1719" s="14"/>
      <c r="AA1719" s="14"/>
      <c r="AB1719" s="14"/>
      <c r="AC1719" s="14"/>
      <c r="AD1719" s="14"/>
      <c r="AE1719" s="14"/>
      <c r="AT1719" s="248" t="s">
        <v>182</v>
      </c>
      <c r="AU1719" s="248" t="s">
        <v>86</v>
      </c>
      <c r="AV1719" s="14" t="s">
        <v>148</v>
      </c>
      <c r="AW1719" s="14" t="s">
        <v>38</v>
      </c>
      <c r="AX1719" s="14" t="s">
        <v>21</v>
      </c>
      <c r="AY1719" s="248" t="s">
        <v>149</v>
      </c>
    </row>
    <row r="1720" spans="1:65" s="2" customFormat="1" ht="33" customHeight="1">
      <c r="A1720" s="39"/>
      <c r="B1720" s="40"/>
      <c r="C1720" s="249" t="s">
        <v>2812</v>
      </c>
      <c r="D1720" s="249" t="s">
        <v>252</v>
      </c>
      <c r="E1720" s="250" t="s">
        <v>3041</v>
      </c>
      <c r="F1720" s="251" t="s">
        <v>3042</v>
      </c>
      <c r="G1720" s="252" t="s">
        <v>904</v>
      </c>
      <c r="H1720" s="253">
        <v>1</v>
      </c>
      <c r="I1720" s="254"/>
      <c r="J1720" s="255">
        <f>ROUND(I1720*H1720,2)</f>
        <v>0</v>
      </c>
      <c r="K1720" s="251" t="s">
        <v>37</v>
      </c>
      <c r="L1720" s="256"/>
      <c r="M1720" s="257" t="s">
        <v>37</v>
      </c>
      <c r="N1720" s="258" t="s">
        <v>50</v>
      </c>
      <c r="O1720" s="85"/>
      <c r="P1720" s="214">
        <f>O1720*H1720</f>
        <v>0</v>
      </c>
      <c r="Q1720" s="214">
        <v>0</v>
      </c>
      <c r="R1720" s="214">
        <f>Q1720*H1720</f>
        <v>0</v>
      </c>
      <c r="S1720" s="214">
        <v>0</v>
      </c>
      <c r="T1720" s="215">
        <f>S1720*H1720</f>
        <v>0</v>
      </c>
      <c r="U1720" s="39"/>
      <c r="V1720" s="39"/>
      <c r="W1720" s="39"/>
      <c r="X1720" s="39"/>
      <c r="Y1720" s="39"/>
      <c r="Z1720" s="39"/>
      <c r="AA1720" s="39"/>
      <c r="AB1720" s="39"/>
      <c r="AC1720" s="39"/>
      <c r="AD1720" s="39"/>
      <c r="AE1720" s="39"/>
      <c r="AR1720" s="216" t="s">
        <v>313</v>
      </c>
      <c r="AT1720" s="216" t="s">
        <v>252</v>
      </c>
      <c r="AU1720" s="216" t="s">
        <v>86</v>
      </c>
      <c r="AY1720" s="18" t="s">
        <v>149</v>
      </c>
      <c r="BE1720" s="217">
        <f>IF(N1720="základní",J1720,0)</f>
        <v>0</v>
      </c>
      <c r="BF1720" s="217">
        <f>IF(N1720="snížená",J1720,0)</f>
        <v>0</v>
      </c>
      <c r="BG1720" s="217">
        <f>IF(N1720="zákl. přenesená",J1720,0)</f>
        <v>0</v>
      </c>
      <c r="BH1720" s="217">
        <f>IF(N1720="sníž. přenesená",J1720,0)</f>
        <v>0</v>
      </c>
      <c r="BI1720" s="217">
        <f>IF(N1720="nulová",J1720,0)</f>
        <v>0</v>
      </c>
      <c r="BJ1720" s="18" t="s">
        <v>148</v>
      </c>
      <c r="BK1720" s="217">
        <f>ROUND(I1720*H1720,2)</f>
        <v>0</v>
      </c>
      <c r="BL1720" s="18" t="s">
        <v>239</v>
      </c>
      <c r="BM1720" s="216" t="s">
        <v>3043</v>
      </c>
    </row>
    <row r="1721" spans="1:47" s="2" customFormat="1" ht="12">
      <c r="A1721" s="39"/>
      <c r="B1721" s="40"/>
      <c r="C1721" s="41"/>
      <c r="D1721" s="218" t="s">
        <v>155</v>
      </c>
      <c r="E1721" s="41"/>
      <c r="F1721" s="219" t="s">
        <v>3042</v>
      </c>
      <c r="G1721" s="41"/>
      <c r="H1721" s="41"/>
      <c r="I1721" s="220"/>
      <c r="J1721" s="41"/>
      <c r="K1721" s="41"/>
      <c r="L1721" s="45"/>
      <c r="M1721" s="221"/>
      <c r="N1721" s="222"/>
      <c r="O1721" s="85"/>
      <c r="P1721" s="85"/>
      <c r="Q1721" s="85"/>
      <c r="R1721" s="85"/>
      <c r="S1721" s="85"/>
      <c r="T1721" s="86"/>
      <c r="U1721" s="39"/>
      <c r="V1721" s="39"/>
      <c r="W1721" s="39"/>
      <c r="X1721" s="39"/>
      <c r="Y1721" s="39"/>
      <c r="Z1721" s="39"/>
      <c r="AA1721" s="39"/>
      <c r="AB1721" s="39"/>
      <c r="AC1721" s="39"/>
      <c r="AD1721" s="39"/>
      <c r="AE1721" s="39"/>
      <c r="AT1721" s="18" t="s">
        <v>155</v>
      </c>
      <c r="AU1721" s="18" t="s">
        <v>86</v>
      </c>
    </row>
    <row r="1722" spans="1:51" s="13" customFormat="1" ht="12">
      <c r="A1722" s="13"/>
      <c r="B1722" s="227"/>
      <c r="C1722" s="228"/>
      <c r="D1722" s="218" t="s">
        <v>182</v>
      </c>
      <c r="E1722" s="229" t="s">
        <v>37</v>
      </c>
      <c r="F1722" s="230" t="s">
        <v>3034</v>
      </c>
      <c r="G1722" s="228"/>
      <c r="H1722" s="231">
        <v>1</v>
      </c>
      <c r="I1722" s="232"/>
      <c r="J1722" s="228"/>
      <c r="K1722" s="228"/>
      <c r="L1722" s="233"/>
      <c r="M1722" s="234"/>
      <c r="N1722" s="235"/>
      <c r="O1722" s="235"/>
      <c r="P1722" s="235"/>
      <c r="Q1722" s="235"/>
      <c r="R1722" s="235"/>
      <c r="S1722" s="235"/>
      <c r="T1722" s="236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T1722" s="237" t="s">
        <v>182</v>
      </c>
      <c r="AU1722" s="237" t="s">
        <v>86</v>
      </c>
      <c r="AV1722" s="13" t="s">
        <v>86</v>
      </c>
      <c r="AW1722" s="13" t="s">
        <v>38</v>
      </c>
      <c r="AX1722" s="13" t="s">
        <v>77</v>
      </c>
      <c r="AY1722" s="237" t="s">
        <v>149</v>
      </c>
    </row>
    <row r="1723" spans="1:51" s="14" customFormat="1" ht="12">
      <c r="A1723" s="14"/>
      <c r="B1723" s="238"/>
      <c r="C1723" s="239"/>
      <c r="D1723" s="218" t="s">
        <v>182</v>
      </c>
      <c r="E1723" s="240" t="s">
        <v>37</v>
      </c>
      <c r="F1723" s="241" t="s">
        <v>187</v>
      </c>
      <c r="G1723" s="239"/>
      <c r="H1723" s="242">
        <v>1</v>
      </c>
      <c r="I1723" s="243"/>
      <c r="J1723" s="239"/>
      <c r="K1723" s="239"/>
      <c r="L1723" s="244"/>
      <c r="M1723" s="245"/>
      <c r="N1723" s="246"/>
      <c r="O1723" s="246"/>
      <c r="P1723" s="246"/>
      <c r="Q1723" s="246"/>
      <c r="R1723" s="246"/>
      <c r="S1723" s="246"/>
      <c r="T1723" s="247"/>
      <c r="U1723" s="14"/>
      <c r="V1723" s="14"/>
      <c r="W1723" s="14"/>
      <c r="X1723" s="14"/>
      <c r="Y1723" s="14"/>
      <c r="Z1723" s="14"/>
      <c r="AA1723" s="14"/>
      <c r="AB1723" s="14"/>
      <c r="AC1723" s="14"/>
      <c r="AD1723" s="14"/>
      <c r="AE1723" s="14"/>
      <c r="AT1723" s="248" t="s">
        <v>182</v>
      </c>
      <c r="AU1723" s="248" t="s">
        <v>86</v>
      </c>
      <c r="AV1723" s="14" t="s">
        <v>148</v>
      </c>
      <c r="AW1723" s="14" t="s">
        <v>38</v>
      </c>
      <c r="AX1723" s="14" t="s">
        <v>21</v>
      </c>
      <c r="AY1723" s="248" t="s">
        <v>149</v>
      </c>
    </row>
    <row r="1724" spans="1:65" s="2" customFormat="1" ht="24.15" customHeight="1">
      <c r="A1724" s="39"/>
      <c r="B1724" s="40"/>
      <c r="C1724" s="205" t="s">
        <v>1900</v>
      </c>
      <c r="D1724" s="205" t="s">
        <v>151</v>
      </c>
      <c r="E1724" s="206" t="s">
        <v>3044</v>
      </c>
      <c r="F1724" s="207" t="s">
        <v>3045</v>
      </c>
      <c r="G1724" s="208" t="s">
        <v>904</v>
      </c>
      <c r="H1724" s="209">
        <v>1</v>
      </c>
      <c r="I1724" s="210"/>
      <c r="J1724" s="211">
        <f>ROUND(I1724*H1724,2)</f>
        <v>0</v>
      </c>
      <c r="K1724" s="207" t="s">
        <v>37</v>
      </c>
      <c r="L1724" s="45"/>
      <c r="M1724" s="212" t="s">
        <v>37</v>
      </c>
      <c r="N1724" s="213" t="s">
        <v>50</v>
      </c>
      <c r="O1724" s="85"/>
      <c r="P1724" s="214">
        <f>O1724*H1724</f>
        <v>0</v>
      </c>
      <c r="Q1724" s="214">
        <v>0</v>
      </c>
      <c r="R1724" s="214">
        <f>Q1724*H1724</f>
        <v>0</v>
      </c>
      <c r="S1724" s="214">
        <v>0</v>
      </c>
      <c r="T1724" s="215">
        <f>S1724*H1724</f>
        <v>0</v>
      </c>
      <c r="U1724" s="39"/>
      <c r="V1724" s="39"/>
      <c r="W1724" s="39"/>
      <c r="X1724" s="39"/>
      <c r="Y1724" s="39"/>
      <c r="Z1724" s="39"/>
      <c r="AA1724" s="39"/>
      <c r="AB1724" s="39"/>
      <c r="AC1724" s="39"/>
      <c r="AD1724" s="39"/>
      <c r="AE1724" s="39"/>
      <c r="AR1724" s="216" t="s">
        <v>239</v>
      </c>
      <c r="AT1724" s="216" t="s">
        <v>151</v>
      </c>
      <c r="AU1724" s="216" t="s">
        <v>86</v>
      </c>
      <c r="AY1724" s="18" t="s">
        <v>149</v>
      </c>
      <c r="BE1724" s="217">
        <f>IF(N1724="základní",J1724,0)</f>
        <v>0</v>
      </c>
      <c r="BF1724" s="217">
        <f>IF(N1724="snížená",J1724,0)</f>
        <v>0</v>
      </c>
      <c r="BG1724" s="217">
        <f>IF(N1724="zákl. přenesená",J1724,0)</f>
        <v>0</v>
      </c>
      <c r="BH1724" s="217">
        <f>IF(N1724="sníž. přenesená",J1724,0)</f>
        <v>0</v>
      </c>
      <c r="BI1724" s="217">
        <f>IF(N1724="nulová",J1724,0)</f>
        <v>0</v>
      </c>
      <c r="BJ1724" s="18" t="s">
        <v>148</v>
      </c>
      <c r="BK1724" s="217">
        <f>ROUND(I1724*H1724,2)</f>
        <v>0</v>
      </c>
      <c r="BL1724" s="18" t="s">
        <v>239</v>
      </c>
      <c r="BM1724" s="216" t="s">
        <v>3046</v>
      </c>
    </row>
    <row r="1725" spans="1:47" s="2" customFormat="1" ht="12">
      <c r="A1725" s="39"/>
      <c r="B1725" s="40"/>
      <c r="C1725" s="41"/>
      <c r="D1725" s="218" t="s">
        <v>155</v>
      </c>
      <c r="E1725" s="41"/>
      <c r="F1725" s="219" t="s">
        <v>3045</v>
      </c>
      <c r="G1725" s="41"/>
      <c r="H1725" s="41"/>
      <c r="I1725" s="220"/>
      <c r="J1725" s="41"/>
      <c r="K1725" s="41"/>
      <c r="L1725" s="45"/>
      <c r="M1725" s="221"/>
      <c r="N1725" s="222"/>
      <c r="O1725" s="85"/>
      <c r="P1725" s="85"/>
      <c r="Q1725" s="85"/>
      <c r="R1725" s="85"/>
      <c r="S1725" s="85"/>
      <c r="T1725" s="86"/>
      <c r="U1725" s="39"/>
      <c r="V1725" s="39"/>
      <c r="W1725" s="39"/>
      <c r="X1725" s="39"/>
      <c r="Y1725" s="39"/>
      <c r="Z1725" s="39"/>
      <c r="AA1725" s="39"/>
      <c r="AB1725" s="39"/>
      <c r="AC1725" s="39"/>
      <c r="AD1725" s="39"/>
      <c r="AE1725" s="39"/>
      <c r="AT1725" s="18" t="s">
        <v>155</v>
      </c>
      <c r="AU1725" s="18" t="s">
        <v>86</v>
      </c>
    </row>
    <row r="1726" spans="1:51" s="13" customFormat="1" ht="12">
      <c r="A1726" s="13"/>
      <c r="B1726" s="227"/>
      <c r="C1726" s="228"/>
      <c r="D1726" s="218" t="s">
        <v>182</v>
      </c>
      <c r="E1726" s="229" t="s">
        <v>37</v>
      </c>
      <c r="F1726" s="230" t="s">
        <v>3047</v>
      </c>
      <c r="G1726" s="228"/>
      <c r="H1726" s="231">
        <v>1</v>
      </c>
      <c r="I1726" s="232"/>
      <c r="J1726" s="228"/>
      <c r="K1726" s="228"/>
      <c r="L1726" s="233"/>
      <c r="M1726" s="234"/>
      <c r="N1726" s="235"/>
      <c r="O1726" s="235"/>
      <c r="P1726" s="235"/>
      <c r="Q1726" s="235"/>
      <c r="R1726" s="235"/>
      <c r="S1726" s="235"/>
      <c r="T1726" s="236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T1726" s="237" t="s">
        <v>182</v>
      </c>
      <c r="AU1726" s="237" t="s">
        <v>86</v>
      </c>
      <c r="AV1726" s="13" t="s">
        <v>86</v>
      </c>
      <c r="AW1726" s="13" t="s">
        <v>38</v>
      </c>
      <c r="AX1726" s="13" t="s">
        <v>77</v>
      </c>
      <c r="AY1726" s="237" t="s">
        <v>149</v>
      </c>
    </row>
    <row r="1727" spans="1:51" s="14" customFormat="1" ht="12">
      <c r="A1727" s="14"/>
      <c r="B1727" s="238"/>
      <c r="C1727" s="239"/>
      <c r="D1727" s="218" t="s">
        <v>182</v>
      </c>
      <c r="E1727" s="240" t="s">
        <v>37</v>
      </c>
      <c r="F1727" s="241" t="s">
        <v>187</v>
      </c>
      <c r="G1727" s="239"/>
      <c r="H1727" s="242">
        <v>1</v>
      </c>
      <c r="I1727" s="243"/>
      <c r="J1727" s="239"/>
      <c r="K1727" s="239"/>
      <c r="L1727" s="244"/>
      <c r="M1727" s="245"/>
      <c r="N1727" s="246"/>
      <c r="O1727" s="246"/>
      <c r="P1727" s="246"/>
      <c r="Q1727" s="246"/>
      <c r="R1727" s="246"/>
      <c r="S1727" s="246"/>
      <c r="T1727" s="247"/>
      <c r="U1727" s="14"/>
      <c r="V1727" s="14"/>
      <c r="W1727" s="14"/>
      <c r="X1727" s="14"/>
      <c r="Y1727" s="14"/>
      <c r="Z1727" s="14"/>
      <c r="AA1727" s="14"/>
      <c r="AB1727" s="14"/>
      <c r="AC1727" s="14"/>
      <c r="AD1727" s="14"/>
      <c r="AE1727" s="14"/>
      <c r="AT1727" s="248" t="s">
        <v>182</v>
      </c>
      <c r="AU1727" s="248" t="s">
        <v>86</v>
      </c>
      <c r="AV1727" s="14" t="s">
        <v>148</v>
      </c>
      <c r="AW1727" s="14" t="s">
        <v>38</v>
      </c>
      <c r="AX1727" s="14" t="s">
        <v>21</v>
      </c>
      <c r="AY1727" s="248" t="s">
        <v>149</v>
      </c>
    </row>
    <row r="1728" spans="1:65" s="2" customFormat="1" ht="12">
      <c r="A1728" s="39"/>
      <c r="B1728" s="40"/>
      <c r="C1728" s="249" t="s">
        <v>2818</v>
      </c>
      <c r="D1728" s="249" t="s">
        <v>252</v>
      </c>
      <c r="E1728" s="250" t="s">
        <v>3048</v>
      </c>
      <c r="F1728" s="251" t="s">
        <v>3049</v>
      </c>
      <c r="G1728" s="252" t="s">
        <v>904</v>
      </c>
      <c r="H1728" s="253">
        <v>1</v>
      </c>
      <c r="I1728" s="254"/>
      <c r="J1728" s="255">
        <f>ROUND(I1728*H1728,2)</f>
        <v>0</v>
      </c>
      <c r="K1728" s="251" t="s">
        <v>37</v>
      </c>
      <c r="L1728" s="256"/>
      <c r="M1728" s="257" t="s">
        <v>37</v>
      </c>
      <c r="N1728" s="258" t="s">
        <v>50</v>
      </c>
      <c r="O1728" s="85"/>
      <c r="P1728" s="214">
        <f>O1728*H1728</f>
        <v>0</v>
      </c>
      <c r="Q1728" s="214">
        <v>0</v>
      </c>
      <c r="R1728" s="214">
        <f>Q1728*H1728</f>
        <v>0</v>
      </c>
      <c r="S1728" s="214">
        <v>0</v>
      </c>
      <c r="T1728" s="215">
        <f>S1728*H1728</f>
        <v>0</v>
      </c>
      <c r="U1728" s="39"/>
      <c r="V1728" s="39"/>
      <c r="W1728" s="39"/>
      <c r="X1728" s="39"/>
      <c r="Y1728" s="39"/>
      <c r="Z1728" s="39"/>
      <c r="AA1728" s="39"/>
      <c r="AB1728" s="39"/>
      <c r="AC1728" s="39"/>
      <c r="AD1728" s="39"/>
      <c r="AE1728" s="39"/>
      <c r="AR1728" s="216" t="s">
        <v>313</v>
      </c>
      <c r="AT1728" s="216" t="s">
        <v>252</v>
      </c>
      <c r="AU1728" s="216" t="s">
        <v>86</v>
      </c>
      <c r="AY1728" s="18" t="s">
        <v>149</v>
      </c>
      <c r="BE1728" s="217">
        <f>IF(N1728="základní",J1728,0)</f>
        <v>0</v>
      </c>
      <c r="BF1728" s="217">
        <f>IF(N1728="snížená",J1728,0)</f>
        <v>0</v>
      </c>
      <c r="BG1728" s="217">
        <f>IF(N1728="zákl. přenesená",J1728,0)</f>
        <v>0</v>
      </c>
      <c r="BH1728" s="217">
        <f>IF(N1728="sníž. přenesená",J1728,0)</f>
        <v>0</v>
      </c>
      <c r="BI1728" s="217">
        <f>IF(N1728="nulová",J1728,0)</f>
        <v>0</v>
      </c>
      <c r="BJ1728" s="18" t="s">
        <v>148</v>
      </c>
      <c r="BK1728" s="217">
        <f>ROUND(I1728*H1728,2)</f>
        <v>0</v>
      </c>
      <c r="BL1728" s="18" t="s">
        <v>239</v>
      </c>
      <c r="BM1728" s="216" t="s">
        <v>3050</v>
      </c>
    </row>
    <row r="1729" spans="1:47" s="2" customFormat="1" ht="12">
      <c r="A1729" s="39"/>
      <c r="B1729" s="40"/>
      <c r="C1729" s="41"/>
      <c r="D1729" s="218" t="s">
        <v>155</v>
      </c>
      <c r="E1729" s="41"/>
      <c r="F1729" s="219" t="s">
        <v>3049</v>
      </c>
      <c r="G1729" s="41"/>
      <c r="H1729" s="41"/>
      <c r="I1729" s="220"/>
      <c r="J1729" s="41"/>
      <c r="K1729" s="41"/>
      <c r="L1729" s="45"/>
      <c r="M1729" s="221"/>
      <c r="N1729" s="222"/>
      <c r="O1729" s="85"/>
      <c r="P1729" s="85"/>
      <c r="Q1729" s="85"/>
      <c r="R1729" s="85"/>
      <c r="S1729" s="85"/>
      <c r="T1729" s="86"/>
      <c r="U1729" s="39"/>
      <c r="V1729" s="39"/>
      <c r="W1729" s="39"/>
      <c r="X1729" s="39"/>
      <c r="Y1729" s="39"/>
      <c r="Z1729" s="39"/>
      <c r="AA1729" s="39"/>
      <c r="AB1729" s="39"/>
      <c r="AC1729" s="39"/>
      <c r="AD1729" s="39"/>
      <c r="AE1729" s="39"/>
      <c r="AT1729" s="18" t="s">
        <v>155</v>
      </c>
      <c r="AU1729" s="18" t="s">
        <v>86</v>
      </c>
    </row>
    <row r="1730" spans="1:51" s="13" customFormat="1" ht="12">
      <c r="A1730" s="13"/>
      <c r="B1730" s="227"/>
      <c r="C1730" s="228"/>
      <c r="D1730" s="218" t="s">
        <v>182</v>
      </c>
      <c r="E1730" s="229" t="s">
        <v>37</v>
      </c>
      <c r="F1730" s="230" t="s">
        <v>3047</v>
      </c>
      <c r="G1730" s="228"/>
      <c r="H1730" s="231">
        <v>1</v>
      </c>
      <c r="I1730" s="232"/>
      <c r="J1730" s="228"/>
      <c r="K1730" s="228"/>
      <c r="L1730" s="233"/>
      <c r="M1730" s="234"/>
      <c r="N1730" s="235"/>
      <c r="O1730" s="235"/>
      <c r="P1730" s="235"/>
      <c r="Q1730" s="235"/>
      <c r="R1730" s="235"/>
      <c r="S1730" s="235"/>
      <c r="T1730" s="236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T1730" s="237" t="s">
        <v>182</v>
      </c>
      <c r="AU1730" s="237" t="s">
        <v>86</v>
      </c>
      <c r="AV1730" s="13" t="s">
        <v>86</v>
      </c>
      <c r="AW1730" s="13" t="s">
        <v>38</v>
      </c>
      <c r="AX1730" s="13" t="s">
        <v>77</v>
      </c>
      <c r="AY1730" s="237" t="s">
        <v>149</v>
      </c>
    </row>
    <row r="1731" spans="1:51" s="14" customFormat="1" ht="12">
      <c r="A1731" s="14"/>
      <c r="B1731" s="238"/>
      <c r="C1731" s="239"/>
      <c r="D1731" s="218" t="s">
        <v>182</v>
      </c>
      <c r="E1731" s="240" t="s">
        <v>37</v>
      </c>
      <c r="F1731" s="241" t="s">
        <v>187</v>
      </c>
      <c r="G1731" s="239"/>
      <c r="H1731" s="242">
        <v>1</v>
      </c>
      <c r="I1731" s="243"/>
      <c r="J1731" s="239"/>
      <c r="K1731" s="239"/>
      <c r="L1731" s="244"/>
      <c r="M1731" s="245"/>
      <c r="N1731" s="246"/>
      <c r="O1731" s="246"/>
      <c r="P1731" s="246"/>
      <c r="Q1731" s="246"/>
      <c r="R1731" s="246"/>
      <c r="S1731" s="246"/>
      <c r="T1731" s="247"/>
      <c r="U1731" s="14"/>
      <c r="V1731" s="14"/>
      <c r="W1731" s="14"/>
      <c r="X1731" s="14"/>
      <c r="Y1731" s="14"/>
      <c r="Z1731" s="14"/>
      <c r="AA1731" s="14"/>
      <c r="AB1731" s="14"/>
      <c r="AC1731" s="14"/>
      <c r="AD1731" s="14"/>
      <c r="AE1731" s="14"/>
      <c r="AT1731" s="248" t="s">
        <v>182</v>
      </c>
      <c r="AU1731" s="248" t="s">
        <v>86</v>
      </c>
      <c r="AV1731" s="14" t="s">
        <v>148</v>
      </c>
      <c r="AW1731" s="14" t="s">
        <v>38</v>
      </c>
      <c r="AX1731" s="14" t="s">
        <v>21</v>
      </c>
      <c r="AY1731" s="248" t="s">
        <v>149</v>
      </c>
    </row>
    <row r="1732" spans="1:65" s="2" customFormat="1" ht="16.5" customHeight="1">
      <c r="A1732" s="39"/>
      <c r="B1732" s="40"/>
      <c r="C1732" s="205" t="s">
        <v>1903</v>
      </c>
      <c r="D1732" s="205" t="s">
        <v>151</v>
      </c>
      <c r="E1732" s="206" t="s">
        <v>3051</v>
      </c>
      <c r="F1732" s="207" t="s">
        <v>3052</v>
      </c>
      <c r="G1732" s="208" t="s">
        <v>904</v>
      </c>
      <c r="H1732" s="209">
        <v>7</v>
      </c>
      <c r="I1732" s="210"/>
      <c r="J1732" s="211">
        <f>ROUND(I1732*H1732,2)</f>
        <v>0</v>
      </c>
      <c r="K1732" s="207" t="s">
        <v>37</v>
      </c>
      <c r="L1732" s="45"/>
      <c r="M1732" s="212" t="s">
        <v>37</v>
      </c>
      <c r="N1732" s="213" t="s">
        <v>50</v>
      </c>
      <c r="O1732" s="85"/>
      <c r="P1732" s="214">
        <f>O1732*H1732</f>
        <v>0</v>
      </c>
      <c r="Q1732" s="214">
        <v>0</v>
      </c>
      <c r="R1732" s="214">
        <f>Q1732*H1732</f>
        <v>0</v>
      </c>
      <c r="S1732" s="214">
        <v>0</v>
      </c>
      <c r="T1732" s="215">
        <f>S1732*H1732</f>
        <v>0</v>
      </c>
      <c r="U1732" s="39"/>
      <c r="V1732" s="39"/>
      <c r="W1732" s="39"/>
      <c r="X1732" s="39"/>
      <c r="Y1732" s="39"/>
      <c r="Z1732" s="39"/>
      <c r="AA1732" s="39"/>
      <c r="AB1732" s="39"/>
      <c r="AC1732" s="39"/>
      <c r="AD1732" s="39"/>
      <c r="AE1732" s="39"/>
      <c r="AR1732" s="216" t="s">
        <v>239</v>
      </c>
      <c r="AT1732" s="216" t="s">
        <v>151</v>
      </c>
      <c r="AU1732" s="216" t="s">
        <v>86</v>
      </c>
      <c r="AY1732" s="18" t="s">
        <v>149</v>
      </c>
      <c r="BE1732" s="217">
        <f>IF(N1732="základní",J1732,0)</f>
        <v>0</v>
      </c>
      <c r="BF1732" s="217">
        <f>IF(N1732="snížená",J1732,0)</f>
        <v>0</v>
      </c>
      <c r="BG1732" s="217">
        <f>IF(N1732="zákl. přenesená",J1732,0)</f>
        <v>0</v>
      </c>
      <c r="BH1732" s="217">
        <f>IF(N1732="sníž. přenesená",J1732,0)</f>
        <v>0</v>
      </c>
      <c r="BI1732" s="217">
        <f>IF(N1732="nulová",J1732,0)</f>
        <v>0</v>
      </c>
      <c r="BJ1732" s="18" t="s">
        <v>148</v>
      </c>
      <c r="BK1732" s="217">
        <f>ROUND(I1732*H1732,2)</f>
        <v>0</v>
      </c>
      <c r="BL1732" s="18" t="s">
        <v>239</v>
      </c>
      <c r="BM1732" s="216" t="s">
        <v>3053</v>
      </c>
    </row>
    <row r="1733" spans="1:47" s="2" customFormat="1" ht="12">
      <c r="A1733" s="39"/>
      <c r="B1733" s="40"/>
      <c r="C1733" s="41"/>
      <c r="D1733" s="218" t="s">
        <v>155</v>
      </c>
      <c r="E1733" s="41"/>
      <c r="F1733" s="219" t="s">
        <v>3052</v>
      </c>
      <c r="G1733" s="41"/>
      <c r="H1733" s="41"/>
      <c r="I1733" s="220"/>
      <c r="J1733" s="41"/>
      <c r="K1733" s="41"/>
      <c r="L1733" s="45"/>
      <c r="M1733" s="221"/>
      <c r="N1733" s="222"/>
      <c r="O1733" s="85"/>
      <c r="P1733" s="85"/>
      <c r="Q1733" s="85"/>
      <c r="R1733" s="85"/>
      <c r="S1733" s="85"/>
      <c r="T1733" s="86"/>
      <c r="U1733" s="39"/>
      <c r="V1733" s="39"/>
      <c r="W1733" s="39"/>
      <c r="X1733" s="39"/>
      <c r="Y1733" s="39"/>
      <c r="Z1733" s="39"/>
      <c r="AA1733" s="39"/>
      <c r="AB1733" s="39"/>
      <c r="AC1733" s="39"/>
      <c r="AD1733" s="39"/>
      <c r="AE1733" s="39"/>
      <c r="AT1733" s="18" t="s">
        <v>155</v>
      </c>
      <c r="AU1733" s="18" t="s">
        <v>86</v>
      </c>
    </row>
    <row r="1734" spans="1:51" s="13" customFormat="1" ht="12">
      <c r="A1734" s="13"/>
      <c r="B1734" s="227"/>
      <c r="C1734" s="228"/>
      <c r="D1734" s="218" t="s">
        <v>182</v>
      </c>
      <c r="E1734" s="229" t="s">
        <v>37</v>
      </c>
      <c r="F1734" s="230" t="s">
        <v>3054</v>
      </c>
      <c r="G1734" s="228"/>
      <c r="H1734" s="231">
        <v>1</v>
      </c>
      <c r="I1734" s="232"/>
      <c r="J1734" s="228"/>
      <c r="K1734" s="228"/>
      <c r="L1734" s="233"/>
      <c r="M1734" s="234"/>
      <c r="N1734" s="235"/>
      <c r="O1734" s="235"/>
      <c r="P1734" s="235"/>
      <c r="Q1734" s="235"/>
      <c r="R1734" s="235"/>
      <c r="S1734" s="235"/>
      <c r="T1734" s="236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T1734" s="237" t="s">
        <v>182</v>
      </c>
      <c r="AU1734" s="237" t="s">
        <v>86</v>
      </c>
      <c r="AV1734" s="13" t="s">
        <v>86</v>
      </c>
      <c r="AW1734" s="13" t="s">
        <v>38</v>
      </c>
      <c r="AX1734" s="13" t="s">
        <v>77</v>
      </c>
      <c r="AY1734" s="237" t="s">
        <v>149</v>
      </c>
    </row>
    <row r="1735" spans="1:51" s="13" customFormat="1" ht="12">
      <c r="A1735" s="13"/>
      <c r="B1735" s="227"/>
      <c r="C1735" s="228"/>
      <c r="D1735" s="218" t="s">
        <v>182</v>
      </c>
      <c r="E1735" s="229" t="s">
        <v>37</v>
      </c>
      <c r="F1735" s="230" t="s">
        <v>3055</v>
      </c>
      <c r="G1735" s="228"/>
      <c r="H1735" s="231">
        <v>6</v>
      </c>
      <c r="I1735" s="232"/>
      <c r="J1735" s="228"/>
      <c r="K1735" s="228"/>
      <c r="L1735" s="233"/>
      <c r="M1735" s="234"/>
      <c r="N1735" s="235"/>
      <c r="O1735" s="235"/>
      <c r="P1735" s="235"/>
      <c r="Q1735" s="235"/>
      <c r="R1735" s="235"/>
      <c r="S1735" s="235"/>
      <c r="T1735" s="236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T1735" s="237" t="s">
        <v>182</v>
      </c>
      <c r="AU1735" s="237" t="s">
        <v>86</v>
      </c>
      <c r="AV1735" s="13" t="s">
        <v>86</v>
      </c>
      <c r="AW1735" s="13" t="s">
        <v>38</v>
      </c>
      <c r="AX1735" s="13" t="s">
        <v>77</v>
      </c>
      <c r="AY1735" s="237" t="s">
        <v>149</v>
      </c>
    </row>
    <row r="1736" spans="1:51" s="14" customFormat="1" ht="12">
      <c r="A1736" s="14"/>
      <c r="B1736" s="238"/>
      <c r="C1736" s="239"/>
      <c r="D1736" s="218" t="s">
        <v>182</v>
      </c>
      <c r="E1736" s="240" t="s">
        <v>37</v>
      </c>
      <c r="F1736" s="241" t="s">
        <v>187</v>
      </c>
      <c r="G1736" s="239"/>
      <c r="H1736" s="242">
        <v>7</v>
      </c>
      <c r="I1736" s="243"/>
      <c r="J1736" s="239"/>
      <c r="K1736" s="239"/>
      <c r="L1736" s="244"/>
      <c r="M1736" s="245"/>
      <c r="N1736" s="246"/>
      <c r="O1736" s="246"/>
      <c r="P1736" s="246"/>
      <c r="Q1736" s="246"/>
      <c r="R1736" s="246"/>
      <c r="S1736" s="246"/>
      <c r="T1736" s="247"/>
      <c r="U1736" s="14"/>
      <c r="V1736" s="14"/>
      <c r="W1736" s="14"/>
      <c r="X1736" s="14"/>
      <c r="Y1736" s="14"/>
      <c r="Z1736" s="14"/>
      <c r="AA1736" s="14"/>
      <c r="AB1736" s="14"/>
      <c r="AC1736" s="14"/>
      <c r="AD1736" s="14"/>
      <c r="AE1736" s="14"/>
      <c r="AT1736" s="248" t="s">
        <v>182</v>
      </c>
      <c r="AU1736" s="248" t="s">
        <v>86</v>
      </c>
      <c r="AV1736" s="14" t="s">
        <v>148</v>
      </c>
      <c r="AW1736" s="14" t="s">
        <v>38</v>
      </c>
      <c r="AX1736" s="14" t="s">
        <v>21</v>
      </c>
      <c r="AY1736" s="248" t="s">
        <v>149</v>
      </c>
    </row>
    <row r="1737" spans="1:65" s="2" customFormat="1" ht="12">
      <c r="A1737" s="39"/>
      <c r="B1737" s="40"/>
      <c r="C1737" s="249" t="s">
        <v>2823</v>
      </c>
      <c r="D1737" s="249" t="s">
        <v>252</v>
      </c>
      <c r="E1737" s="250" t="s">
        <v>3056</v>
      </c>
      <c r="F1737" s="251" t="s">
        <v>3057</v>
      </c>
      <c r="G1737" s="252" t="s">
        <v>904</v>
      </c>
      <c r="H1737" s="253">
        <v>1</v>
      </c>
      <c r="I1737" s="254"/>
      <c r="J1737" s="255">
        <f>ROUND(I1737*H1737,2)</f>
        <v>0</v>
      </c>
      <c r="K1737" s="251" t="s">
        <v>37</v>
      </c>
      <c r="L1737" s="256"/>
      <c r="M1737" s="257" t="s">
        <v>37</v>
      </c>
      <c r="N1737" s="258" t="s">
        <v>50</v>
      </c>
      <c r="O1737" s="85"/>
      <c r="P1737" s="214">
        <f>O1737*H1737</f>
        <v>0</v>
      </c>
      <c r="Q1737" s="214">
        <v>0</v>
      </c>
      <c r="R1737" s="214">
        <f>Q1737*H1737</f>
        <v>0</v>
      </c>
      <c r="S1737" s="214">
        <v>0</v>
      </c>
      <c r="T1737" s="215">
        <f>S1737*H1737</f>
        <v>0</v>
      </c>
      <c r="U1737" s="39"/>
      <c r="V1737" s="39"/>
      <c r="W1737" s="39"/>
      <c r="X1737" s="39"/>
      <c r="Y1737" s="39"/>
      <c r="Z1737" s="39"/>
      <c r="AA1737" s="39"/>
      <c r="AB1737" s="39"/>
      <c r="AC1737" s="39"/>
      <c r="AD1737" s="39"/>
      <c r="AE1737" s="39"/>
      <c r="AR1737" s="216" t="s">
        <v>313</v>
      </c>
      <c r="AT1737" s="216" t="s">
        <v>252</v>
      </c>
      <c r="AU1737" s="216" t="s">
        <v>86</v>
      </c>
      <c r="AY1737" s="18" t="s">
        <v>149</v>
      </c>
      <c r="BE1737" s="217">
        <f>IF(N1737="základní",J1737,0)</f>
        <v>0</v>
      </c>
      <c r="BF1737" s="217">
        <f>IF(N1737="snížená",J1737,0)</f>
        <v>0</v>
      </c>
      <c r="BG1737" s="217">
        <f>IF(N1737="zákl. přenesená",J1737,0)</f>
        <v>0</v>
      </c>
      <c r="BH1737" s="217">
        <f>IF(N1737="sníž. přenesená",J1737,0)</f>
        <v>0</v>
      </c>
      <c r="BI1737" s="217">
        <f>IF(N1737="nulová",J1737,0)</f>
        <v>0</v>
      </c>
      <c r="BJ1737" s="18" t="s">
        <v>148</v>
      </c>
      <c r="BK1737" s="217">
        <f>ROUND(I1737*H1737,2)</f>
        <v>0</v>
      </c>
      <c r="BL1737" s="18" t="s">
        <v>239</v>
      </c>
      <c r="BM1737" s="216" t="s">
        <v>3058</v>
      </c>
    </row>
    <row r="1738" spans="1:47" s="2" customFormat="1" ht="12">
      <c r="A1738" s="39"/>
      <c r="B1738" s="40"/>
      <c r="C1738" s="41"/>
      <c r="D1738" s="218" t="s">
        <v>155</v>
      </c>
      <c r="E1738" s="41"/>
      <c r="F1738" s="219" t="s">
        <v>3057</v>
      </c>
      <c r="G1738" s="41"/>
      <c r="H1738" s="41"/>
      <c r="I1738" s="220"/>
      <c r="J1738" s="41"/>
      <c r="K1738" s="41"/>
      <c r="L1738" s="45"/>
      <c r="M1738" s="221"/>
      <c r="N1738" s="222"/>
      <c r="O1738" s="85"/>
      <c r="P1738" s="85"/>
      <c r="Q1738" s="85"/>
      <c r="R1738" s="85"/>
      <c r="S1738" s="85"/>
      <c r="T1738" s="86"/>
      <c r="U1738" s="39"/>
      <c r="V1738" s="39"/>
      <c r="W1738" s="39"/>
      <c r="X1738" s="39"/>
      <c r="Y1738" s="39"/>
      <c r="Z1738" s="39"/>
      <c r="AA1738" s="39"/>
      <c r="AB1738" s="39"/>
      <c r="AC1738" s="39"/>
      <c r="AD1738" s="39"/>
      <c r="AE1738" s="39"/>
      <c r="AT1738" s="18" t="s">
        <v>155</v>
      </c>
      <c r="AU1738" s="18" t="s">
        <v>86</v>
      </c>
    </row>
    <row r="1739" spans="1:51" s="13" customFormat="1" ht="12">
      <c r="A1739" s="13"/>
      <c r="B1739" s="227"/>
      <c r="C1739" s="228"/>
      <c r="D1739" s="218" t="s">
        <v>182</v>
      </c>
      <c r="E1739" s="229" t="s">
        <v>37</v>
      </c>
      <c r="F1739" s="230" t="s">
        <v>3054</v>
      </c>
      <c r="G1739" s="228"/>
      <c r="H1739" s="231">
        <v>1</v>
      </c>
      <c r="I1739" s="232"/>
      <c r="J1739" s="228"/>
      <c r="K1739" s="228"/>
      <c r="L1739" s="233"/>
      <c r="M1739" s="234"/>
      <c r="N1739" s="235"/>
      <c r="O1739" s="235"/>
      <c r="P1739" s="235"/>
      <c r="Q1739" s="235"/>
      <c r="R1739" s="235"/>
      <c r="S1739" s="235"/>
      <c r="T1739" s="236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T1739" s="237" t="s">
        <v>182</v>
      </c>
      <c r="AU1739" s="237" t="s">
        <v>86</v>
      </c>
      <c r="AV1739" s="13" t="s">
        <v>86</v>
      </c>
      <c r="AW1739" s="13" t="s">
        <v>38</v>
      </c>
      <c r="AX1739" s="13" t="s">
        <v>77</v>
      </c>
      <c r="AY1739" s="237" t="s">
        <v>149</v>
      </c>
    </row>
    <row r="1740" spans="1:51" s="14" customFormat="1" ht="12">
      <c r="A1740" s="14"/>
      <c r="B1740" s="238"/>
      <c r="C1740" s="239"/>
      <c r="D1740" s="218" t="s">
        <v>182</v>
      </c>
      <c r="E1740" s="240" t="s">
        <v>37</v>
      </c>
      <c r="F1740" s="241" t="s">
        <v>187</v>
      </c>
      <c r="G1740" s="239"/>
      <c r="H1740" s="242">
        <v>1</v>
      </c>
      <c r="I1740" s="243"/>
      <c r="J1740" s="239"/>
      <c r="K1740" s="239"/>
      <c r="L1740" s="244"/>
      <c r="M1740" s="245"/>
      <c r="N1740" s="246"/>
      <c r="O1740" s="246"/>
      <c r="P1740" s="246"/>
      <c r="Q1740" s="246"/>
      <c r="R1740" s="246"/>
      <c r="S1740" s="246"/>
      <c r="T1740" s="247"/>
      <c r="U1740" s="14"/>
      <c r="V1740" s="14"/>
      <c r="W1740" s="14"/>
      <c r="X1740" s="14"/>
      <c r="Y1740" s="14"/>
      <c r="Z1740" s="14"/>
      <c r="AA1740" s="14"/>
      <c r="AB1740" s="14"/>
      <c r="AC1740" s="14"/>
      <c r="AD1740" s="14"/>
      <c r="AE1740" s="14"/>
      <c r="AT1740" s="248" t="s">
        <v>182</v>
      </c>
      <c r="AU1740" s="248" t="s">
        <v>86</v>
      </c>
      <c r="AV1740" s="14" t="s">
        <v>148</v>
      </c>
      <c r="AW1740" s="14" t="s">
        <v>38</v>
      </c>
      <c r="AX1740" s="14" t="s">
        <v>21</v>
      </c>
      <c r="AY1740" s="248" t="s">
        <v>149</v>
      </c>
    </row>
    <row r="1741" spans="1:65" s="2" customFormat="1" ht="12">
      <c r="A1741" s="39"/>
      <c r="B1741" s="40"/>
      <c r="C1741" s="249" t="s">
        <v>1909</v>
      </c>
      <c r="D1741" s="249" t="s">
        <v>252</v>
      </c>
      <c r="E1741" s="250" t="s">
        <v>3059</v>
      </c>
      <c r="F1741" s="251" t="s">
        <v>3060</v>
      </c>
      <c r="G1741" s="252" t="s">
        <v>904</v>
      </c>
      <c r="H1741" s="253">
        <v>6</v>
      </c>
      <c r="I1741" s="254"/>
      <c r="J1741" s="255">
        <f>ROUND(I1741*H1741,2)</f>
        <v>0</v>
      </c>
      <c r="K1741" s="251" t="s">
        <v>37</v>
      </c>
      <c r="L1741" s="256"/>
      <c r="M1741" s="257" t="s">
        <v>37</v>
      </c>
      <c r="N1741" s="258" t="s">
        <v>50</v>
      </c>
      <c r="O1741" s="85"/>
      <c r="P1741" s="214">
        <f>O1741*H1741</f>
        <v>0</v>
      </c>
      <c r="Q1741" s="214">
        <v>0</v>
      </c>
      <c r="R1741" s="214">
        <f>Q1741*H1741</f>
        <v>0</v>
      </c>
      <c r="S1741" s="214">
        <v>0</v>
      </c>
      <c r="T1741" s="215">
        <f>S1741*H1741</f>
        <v>0</v>
      </c>
      <c r="U1741" s="39"/>
      <c r="V1741" s="39"/>
      <c r="W1741" s="39"/>
      <c r="X1741" s="39"/>
      <c r="Y1741" s="39"/>
      <c r="Z1741" s="39"/>
      <c r="AA1741" s="39"/>
      <c r="AB1741" s="39"/>
      <c r="AC1741" s="39"/>
      <c r="AD1741" s="39"/>
      <c r="AE1741" s="39"/>
      <c r="AR1741" s="216" t="s">
        <v>313</v>
      </c>
      <c r="AT1741" s="216" t="s">
        <v>252</v>
      </c>
      <c r="AU1741" s="216" t="s">
        <v>86</v>
      </c>
      <c r="AY1741" s="18" t="s">
        <v>149</v>
      </c>
      <c r="BE1741" s="217">
        <f>IF(N1741="základní",J1741,0)</f>
        <v>0</v>
      </c>
      <c r="BF1741" s="217">
        <f>IF(N1741="snížená",J1741,0)</f>
        <v>0</v>
      </c>
      <c r="BG1741" s="217">
        <f>IF(N1741="zákl. přenesená",J1741,0)</f>
        <v>0</v>
      </c>
      <c r="BH1741" s="217">
        <f>IF(N1741="sníž. přenesená",J1741,0)</f>
        <v>0</v>
      </c>
      <c r="BI1741" s="217">
        <f>IF(N1741="nulová",J1741,0)</f>
        <v>0</v>
      </c>
      <c r="BJ1741" s="18" t="s">
        <v>148</v>
      </c>
      <c r="BK1741" s="217">
        <f>ROUND(I1741*H1741,2)</f>
        <v>0</v>
      </c>
      <c r="BL1741" s="18" t="s">
        <v>239</v>
      </c>
      <c r="BM1741" s="216" t="s">
        <v>3061</v>
      </c>
    </row>
    <row r="1742" spans="1:47" s="2" customFormat="1" ht="12">
      <c r="A1742" s="39"/>
      <c r="B1742" s="40"/>
      <c r="C1742" s="41"/>
      <c r="D1742" s="218" t="s">
        <v>155</v>
      </c>
      <c r="E1742" s="41"/>
      <c r="F1742" s="219" t="s">
        <v>3060</v>
      </c>
      <c r="G1742" s="41"/>
      <c r="H1742" s="41"/>
      <c r="I1742" s="220"/>
      <c r="J1742" s="41"/>
      <c r="K1742" s="41"/>
      <c r="L1742" s="45"/>
      <c r="M1742" s="221"/>
      <c r="N1742" s="222"/>
      <c r="O1742" s="85"/>
      <c r="P1742" s="85"/>
      <c r="Q1742" s="85"/>
      <c r="R1742" s="85"/>
      <c r="S1742" s="85"/>
      <c r="T1742" s="86"/>
      <c r="U1742" s="39"/>
      <c r="V1742" s="39"/>
      <c r="W1742" s="39"/>
      <c r="X1742" s="39"/>
      <c r="Y1742" s="39"/>
      <c r="Z1742" s="39"/>
      <c r="AA1742" s="39"/>
      <c r="AB1742" s="39"/>
      <c r="AC1742" s="39"/>
      <c r="AD1742" s="39"/>
      <c r="AE1742" s="39"/>
      <c r="AT1742" s="18" t="s">
        <v>155</v>
      </c>
      <c r="AU1742" s="18" t="s">
        <v>86</v>
      </c>
    </row>
    <row r="1743" spans="1:51" s="13" customFormat="1" ht="12">
      <c r="A1743" s="13"/>
      <c r="B1743" s="227"/>
      <c r="C1743" s="228"/>
      <c r="D1743" s="218" t="s">
        <v>182</v>
      </c>
      <c r="E1743" s="229" t="s">
        <v>37</v>
      </c>
      <c r="F1743" s="230" t="s">
        <v>3055</v>
      </c>
      <c r="G1743" s="228"/>
      <c r="H1743" s="231">
        <v>6</v>
      </c>
      <c r="I1743" s="232"/>
      <c r="J1743" s="228"/>
      <c r="K1743" s="228"/>
      <c r="L1743" s="233"/>
      <c r="M1743" s="234"/>
      <c r="N1743" s="235"/>
      <c r="O1743" s="235"/>
      <c r="P1743" s="235"/>
      <c r="Q1743" s="235"/>
      <c r="R1743" s="235"/>
      <c r="S1743" s="235"/>
      <c r="T1743" s="236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T1743" s="237" t="s">
        <v>182</v>
      </c>
      <c r="AU1743" s="237" t="s">
        <v>86</v>
      </c>
      <c r="AV1743" s="13" t="s">
        <v>86</v>
      </c>
      <c r="AW1743" s="13" t="s">
        <v>38</v>
      </c>
      <c r="AX1743" s="13" t="s">
        <v>77</v>
      </c>
      <c r="AY1743" s="237" t="s">
        <v>149</v>
      </c>
    </row>
    <row r="1744" spans="1:51" s="14" customFormat="1" ht="12">
      <c r="A1744" s="14"/>
      <c r="B1744" s="238"/>
      <c r="C1744" s="239"/>
      <c r="D1744" s="218" t="s">
        <v>182</v>
      </c>
      <c r="E1744" s="240" t="s">
        <v>37</v>
      </c>
      <c r="F1744" s="241" t="s">
        <v>187</v>
      </c>
      <c r="G1744" s="239"/>
      <c r="H1744" s="242">
        <v>6</v>
      </c>
      <c r="I1744" s="243"/>
      <c r="J1744" s="239"/>
      <c r="K1744" s="239"/>
      <c r="L1744" s="244"/>
      <c r="M1744" s="245"/>
      <c r="N1744" s="246"/>
      <c r="O1744" s="246"/>
      <c r="P1744" s="246"/>
      <c r="Q1744" s="246"/>
      <c r="R1744" s="246"/>
      <c r="S1744" s="246"/>
      <c r="T1744" s="247"/>
      <c r="U1744" s="14"/>
      <c r="V1744" s="14"/>
      <c r="W1744" s="14"/>
      <c r="X1744" s="14"/>
      <c r="Y1744" s="14"/>
      <c r="Z1744" s="14"/>
      <c r="AA1744" s="14"/>
      <c r="AB1744" s="14"/>
      <c r="AC1744" s="14"/>
      <c r="AD1744" s="14"/>
      <c r="AE1744" s="14"/>
      <c r="AT1744" s="248" t="s">
        <v>182</v>
      </c>
      <c r="AU1744" s="248" t="s">
        <v>86</v>
      </c>
      <c r="AV1744" s="14" t="s">
        <v>148</v>
      </c>
      <c r="AW1744" s="14" t="s">
        <v>38</v>
      </c>
      <c r="AX1744" s="14" t="s">
        <v>21</v>
      </c>
      <c r="AY1744" s="248" t="s">
        <v>149</v>
      </c>
    </row>
    <row r="1745" spans="1:65" s="2" customFormat="1" ht="24.15" customHeight="1">
      <c r="A1745" s="39"/>
      <c r="B1745" s="40"/>
      <c r="C1745" s="205" t="s">
        <v>2828</v>
      </c>
      <c r="D1745" s="205" t="s">
        <v>151</v>
      </c>
      <c r="E1745" s="206" t="s">
        <v>3062</v>
      </c>
      <c r="F1745" s="207" t="s">
        <v>3063</v>
      </c>
      <c r="G1745" s="208" t="s">
        <v>904</v>
      </c>
      <c r="H1745" s="209">
        <v>9</v>
      </c>
      <c r="I1745" s="210"/>
      <c r="J1745" s="211">
        <f>ROUND(I1745*H1745,2)</f>
        <v>0</v>
      </c>
      <c r="K1745" s="207" t="s">
        <v>37</v>
      </c>
      <c r="L1745" s="45"/>
      <c r="M1745" s="212" t="s">
        <v>37</v>
      </c>
      <c r="N1745" s="213" t="s">
        <v>50</v>
      </c>
      <c r="O1745" s="85"/>
      <c r="P1745" s="214">
        <f>O1745*H1745</f>
        <v>0</v>
      </c>
      <c r="Q1745" s="214">
        <v>0</v>
      </c>
      <c r="R1745" s="214">
        <f>Q1745*H1745</f>
        <v>0</v>
      </c>
      <c r="S1745" s="214">
        <v>0</v>
      </c>
      <c r="T1745" s="215">
        <f>S1745*H1745</f>
        <v>0</v>
      </c>
      <c r="U1745" s="39"/>
      <c r="V1745" s="39"/>
      <c r="W1745" s="39"/>
      <c r="X1745" s="39"/>
      <c r="Y1745" s="39"/>
      <c r="Z1745" s="39"/>
      <c r="AA1745" s="39"/>
      <c r="AB1745" s="39"/>
      <c r="AC1745" s="39"/>
      <c r="AD1745" s="39"/>
      <c r="AE1745" s="39"/>
      <c r="AR1745" s="216" t="s">
        <v>239</v>
      </c>
      <c r="AT1745" s="216" t="s">
        <v>151</v>
      </c>
      <c r="AU1745" s="216" t="s">
        <v>86</v>
      </c>
      <c r="AY1745" s="18" t="s">
        <v>149</v>
      </c>
      <c r="BE1745" s="217">
        <f>IF(N1745="základní",J1745,0)</f>
        <v>0</v>
      </c>
      <c r="BF1745" s="217">
        <f>IF(N1745="snížená",J1745,0)</f>
        <v>0</v>
      </c>
      <c r="BG1745" s="217">
        <f>IF(N1745="zákl. přenesená",J1745,0)</f>
        <v>0</v>
      </c>
      <c r="BH1745" s="217">
        <f>IF(N1745="sníž. přenesená",J1745,0)</f>
        <v>0</v>
      </c>
      <c r="BI1745" s="217">
        <f>IF(N1745="nulová",J1745,0)</f>
        <v>0</v>
      </c>
      <c r="BJ1745" s="18" t="s">
        <v>148</v>
      </c>
      <c r="BK1745" s="217">
        <f>ROUND(I1745*H1745,2)</f>
        <v>0</v>
      </c>
      <c r="BL1745" s="18" t="s">
        <v>239</v>
      </c>
      <c r="BM1745" s="216" t="s">
        <v>3064</v>
      </c>
    </row>
    <row r="1746" spans="1:47" s="2" customFormat="1" ht="12">
      <c r="A1746" s="39"/>
      <c r="B1746" s="40"/>
      <c r="C1746" s="41"/>
      <c r="D1746" s="218" t="s">
        <v>155</v>
      </c>
      <c r="E1746" s="41"/>
      <c r="F1746" s="219" t="s">
        <v>3063</v>
      </c>
      <c r="G1746" s="41"/>
      <c r="H1746" s="41"/>
      <c r="I1746" s="220"/>
      <c r="J1746" s="41"/>
      <c r="K1746" s="41"/>
      <c r="L1746" s="45"/>
      <c r="M1746" s="221"/>
      <c r="N1746" s="222"/>
      <c r="O1746" s="85"/>
      <c r="P1746" s="85"/>
      <c r="Q1746" s="85"/>
      <c r="R1746" s="85"/>
      <c r="S1746" s="85"/>
      <c r="T1746" s="86"/>
      <c r="U1746" s="39"/>
      <c r="V1746" s="39"/>
      <c r="W1746" s="39"/>
      <c r="X1746" s="39"/>
      <c r="Y1746" s="39"/>
      <c r="Z1746" s="39"/>
      <c r="AA1746" s="39"/>
      <c r="AB1746" s="39"/>
      <c r="AC1746" s="39"/>
      <c r="AD1746" s="39"/>
      <c r="AE1746" s="39"/>
      <c r="AT1746" s="18" t="s">
        <v>155</v>
      </c>
      <c r="AU1746" s="18" t="s">
        <v>86</v>
      </c>
    </row>
    <row r="1747" spans="1:51" s="13" customFormat="1" ht="12">
      <c r="A1747" s="13"/>
      <c r="B1747" s="227"/>
      <c r="C1747" s="228"/>
      <c r="D1747" s="218" t="s">
        <v>182</v>
      </c>
      <c r="E1747" s="229" t="s">
        <v>37</v>
      </c>
      <c r="F1747" s="230" t="s">
        <v>3065</v>
      </c>
      <c r="G1747" s="228"/>
      <c r="H1747" s="231">
        <v>4</v>
      </c>
      <c r="I1747" s="232"/>
      <c r="J1747" s="228"/>
      <c r="K1747" s="228"/>
      <c r="L1747" s="233"/>
      <c r="M1747" s="234"/>
      <c r="N1747" s="235"/>
      <c r="O1747" s="235"/>
      <c r="P1747" s="235"/>
      <c r="Q1747" s="235"/>
      <c r="R1747" s="235"/>
      <c r="S1747" s="235"/>
      <c r="T1747" s="236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T1747" s="237" t="s">
        <v>182</v>
      </c>
      <c r="AU1747" s="237" t="s">
        <v>86</v>
      </c>
      <c r="AV1747" s="13" t="s">
        <v>86</v>
      </c>
      <c r="AW1747" s="13" t="s">
        <v>38</v>
      </c>
      <c r="AX1747" s="13" t="s">
        <v>77</v>
      </c>
      <c r="AY1747" s="237" t="s">
        <v>149</v>
      </c>
    </row>
    <row r="1748" spans="1:51" s="13" customFormat="1" ht="12">
      <c r="A1748" s="13"/>
      <c r="B1748" s="227"/>
      <c r="C1748" s="228"/>
      <c r="D1748" s="218" t="s">
        <v>182</v>
      </c>
      <c r="E1748" s="229" t="s">
        <v>37</v>
      </c>
      <c r="F1748" s="230" t="s">
        <v>3066</v>
      </c>
      <c r="G1748" s="228"/>
      <c r="H1748" s="231">
        <v>1</v>
      </c>
      <c r="I1748" s="232"/>
      <c r="J1748" s="228"/>
      <c r="K1748" s="228"/>
      <c r="L1748" s="233"/>
      <c r="M1748" s="234"/>
      <c r="N1748" s="235"/>
      <c r="O1748" s="235"/>
      <c r="P1748" s="235"/>
      <c r="Q1748" s="235"/>
      <c r="R1748" s="235"/>
      <c r="S1748" s="235"/>
      <c r="T1748" s="236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T1748" s="237" t="s">
        <v>182</v>
      </c>
      <c r="AU1748" s="237" t="s">
        <v>86</v>
      </c>
      <c r="AV1748" s="13" t="s">
        <v>86</v>
      </c>
      <c r="AW1748" s="13" t="s">
        <v>38</v>
      </c>
      <c r="AX1748" s="13" t="s">
        <v>77</v>
      </c>
      <c r="AY1748" s="237" t="s">
        <v>149</v>
      </c>
    </row>
    <row r="1749" spans="1:51" s="13" customFormat="1" ht="12">
      <c r="A1749" s="13"/>
      <c r="B1749" s="227"/>
      <c r="C1749" s="228"/>
      <c r="D1749" s="218" t="s">
        <v>182</v>
      </c>
      <c r="E1749" s="229" t="s">
        <v>37</v>
      </c>
      <c r="F1749" s="230" t="s">
        <v>3067</v>
      </c>
      <c r="G1749" s="228"/>
      <c r="H1749" s="231">
        <v>4</v>
      </c>
      <c r="I1749" s="232"/>
      <c r="J1749" s="228"/>
      <c r="K1749" s="228"/>
      <c r="L1749" s="233"/>
      <c r="M1749" s="234"/>
      <c r="N1749" s="235"/>
      <c r="O1749" s="235"/>
      <c r="P1749" s="235"/>
      <c r="Q1749" s="235"/>
      <c r="R1749" s="235"/>
      <c r="S1749" s="235"/>
      <c r="T1749" s="236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T1749" s="237" t="s">
        <v>182</v>
      </c>
      <c r="AU1749" s="237" t="s">
        <v>86</v>
      </c>
      <c r="AV1749" s="13" t="s">
        <v>86</v>
      </c>
      <c r="AW1749" s="13" t="s">
        <v>38</v>
      </c>
      <c r="AX1749" s="13" t="s">
        <v>77</v>
      </c>
      <c r="AY1749" s="237" t="s">
        <v>149</v>
      </c>
    </row>
    <row r="1750" spans="1:51" s="14" customFormat="1" ht="12">
      <c r="A1750" s="14"/>
      <c r="B1750" s="238"/>
      <c r="C1750" s="239"/>
      <c r="D1750" s="218" t="s">
        <v>182</v>
      </c>
      <c r="E1750" s="240" t="s">
        <v>37</v>
      </c>
      <c r="F1750" s="241" t="s">
        <v>187</v>
      </c>
      <c r="G1750" s="239"/>
      <c r="H1750" s="242">
        <v>9</v>
      </c>
      <c r="I1750" s="243"/>
      <c r="J1750" s="239"/>
      <c r="K1750" s="239"/>
      <c r="L1750" s="244"/>
      <c r="M1750" s="245"/>
      <c r="N1750" s="246"/>
      <c r="O1750" s="246"/>
      <c r="P1750" s="246"/>
      <c r="Q1750" s="246"/>
      <c r="R1750" s="246"/>
      <c r="S1750" s="246"/>
      <c r="T1750" s="247"/>
      <c r="U1750" s="14"/>
      <c r="V1750" s="14"/>
      <c r="W1750" s="14"/>
      <c r="X1750" s="14"/>
      <c r="Y1750" s="14"/>
      <c r="Z1750" s="14"/>
      <c r="AA1750" s="14"/>
      <c r="AB1750" s="14"/>
      <c r="AC1750" s="14"/>
      <c r="AD1750" s="14"/>
      <c r="AE1750" s="14"/>
      <c r="AT1750" s="248" t="s">
        <v>182</v>
      </c>
      <c r="AU1750" s="248" t="s">
        <v>86</v>
      </c>
      <c r="AV1750" s="14" t="s">
        <v>148</v>
      </c>
      <c r="AW1750" s="14" t="s">
        <v>38</v>
      </c>
      <c r="AX1750" s="14" t="s">
        <v>21</v>
      </c>
      <c r="AY1750" s="248" t="s">
        <v>149</v>
      </c>
    </row>
    <row r="1751" spans="1:65" s="2" customFormat="1" ht="12">
      <c r="A1751" s="39"/>
      <c r="B1751" s="40"/>
      <c r="C1751" s="249" t="s">
        <v>1912</v>
      </c>
      <c r="D1751" s="249" t="s">
        <v>252</v>
      </c>
      <c r="E1751" s="250" t="s">
        <v>3068</v>
      </c>
      <c r="F1751" s="251" t="s">
        <v>3069</v>
      </c>
      <c r="G1751" s="252" t="s">
        <v>904</v>
      </c>
      <c r="H1751" s="253">
        <v>8</v>
      </c>
      <c r="I1751" s="254"/>
      <c r="J1751" s="255">
        <f>ROUND(I1751*H1751,2)</f>
        <v>0</v>
      </c>
      <c r="K1751" s="251" t="s">
        <v>37</v>
      </c>
      <c r="L1751" s="256"/>
      <c r="M1751" s="257" t="s">
        <v>37</v>
      </c>
      <c r="N1751" s="258" t="s">
        <v>50</v>
      </c>
      <c r="O1751" s="85"/>
      <c r="P1751" s="214">
        <f>O1751*H1751</f>
        <v>0</v>
      </c>
      <c r="Q1751" s="214">
        <v>0</v>
      </c>
      <c r="R1751" s="214">
        <f>Q1751*H1751</f>
        <v>0</v>
      </c>
      <c r="S1751" s="214">
        <v>0</v>
      </c>
      <c r="T1751" s="215">
        <f>S1751*H1751</f>
        <v>0</v>
      </c>
      <c r="U1751" s="39"/>
      <c r="V1751" s="39"/>
      <c r="W1751" s="39"/>
      <c r="X1751" s="39"/>
      <c r="Y1751" s="39"/>
      <c r="Z1751" s="39"/>
      <c r="AA1751" s="39"/>
      <c r="AB1751" s="39"/>
      <c r="AC1751" s="39"/>
      <c r="AD1751" s="39"/>
      <c r="AE1751" s="39"/>
      <c r="AR1751" s="216" t="s">
        <v>313</v>
      </c>
      <c r="AT1751" s="216" t="s">
        <v>252</v>
      </c>
      <c r="AU1751" s="216" t="s">
        <v>86</v>
      </c>
      <c r="AY1751" s="18" t="s">
        <v>149</v>
      </c>
      <c r="BE1751" s="217">
        <f>IF(N1751="základní",J1751,0)</f>
        <v>0</v>
      </c>
      <c r="BF1751" s="217">
        <f>IF(N1751="snížená",J1751,0)</f>
        <v>0</v>
      </c>
      <c r="BG1751" s="217">
        <f>IF(N1751="zákl. přenesená",J1751,0)</f>
        <v>0</v>
      </c>
      <c r="BH1751" s="217">
        <f>IF(N1751="sníž. přenesená",J1751,0)</f>
        <v>0</v>
      </c>
      <c r="BI1751" s="217">
        <f>IF(N1751="nulová",J1751,0)</f>
        <v>0</v>
      </c>
      <c r="BJ1751" s="18" t="s">
        <v>148</v>
      </c>
      <c r="BK1751" s="217">
        <f>ROUND(I1751*H1751,2)</f>
        <v>0</v>
      </c>
      <c r="BL1751" s="18" t="s">
        <v>239</v>
      </c>
      <c r="BM1751" s="216" t="s">
        <v>3070</v>
      </c>
    </row>
    <row r="1752" spans="1:47" s="2" customFormat="1" ht="12">
      <c r="A1752" s="39"/>
      <c r="B1752" s="40"/>
      <c r="C1752" s="41"/>
      <c r="D1752" s="218" t="s">
        <v>155</v>
      </c>
      <c r="E1752" s="41"/>
      <c r="F1752" s="219" t="s">
        <v>3069</v>
      </c>
      <c r="G1752" s="41"/>
      <c r="H1752" s="41"/>
      <c r="I1752" s="220"/>
      <c r="J1752" s="41"/>
      <c r="K1752" s="41"/>
      <c r="L1752" s="45"/>
      <c r="M1752" s="221"/>
      <c r="N1752" s="222"/>
      <c r="O1752" s="85"/>
      <c r="P1752" s="85"/>
      <c r="Q1752" s="85"/>
      <c r="R1752" s="85"/>
      <c r="S1752" s="85"/>
      <c r="T1752" s="86"/>
      <c r="U1752" s="39"/>
      <c r="V1752" s="39"/>
      <c r="W1752" s="39"/>
      <c r="X1752" s="39"/>
      <c r="Y1752" s="39"/>
      <c r="Z1752" s="39"/>
      <c r="AA1752" s="39"/>
      <c r="AB1752" s="39"/>
      <c r="AC1752" s="39"/>
      <c r="AD1752" s="39"/>
      <c r="AE1752" s="39"/>
      <c r="AT1752" s="18" t="s">
        <v>155</v>
      </c>
      <c r="AU1752" s="18" t="s">
        <v>86</v>
      </c>
    </row>
    <row r="1753" spans="1:51" s="13" customFormat="1" ht="12">
      <c r="A1753" s="13"/>
      <c r="B1753" s="227"/>
      <c r="C1753" s="228"/>
      <c r="D1753" s="218" t="s">
        <v>182</v>
      </c>
      <c r="E1753" s="229" t="s">
        <v>37</v>
      </c>
      <c r="F1753" s="230" t="s">
        <v>3065</v>
      </c>
      <c r="G1753" s="228"/>
      <c r="H1753" s="231">
        <v>4</v>
      </c>
      <c r="I1753" s="232"/>
      <c r="J1753" s="228"/>
      <c r="K1753" s="228"/>
      <c r="L1753" s="233"/>
      <c r="M1753" s="234"/>
      <c r="N1753" s="235"/>
      <c r="O1753" s="235"/>
      <c r="P1753" s="235"/>
      <c r="Q1753" s="235"/>
      <c r="R1753" s="235"/>
      <c r="S1753" s="235"/>
      <c r="T1753" s="236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T1753" s="237" t="s">
        <v>182</v>
      </c>
      <c r="AU1753" s="237" t="s">
        <v>86</v>
      </c>
      <c r="AV1753" s="13" t="s">
        <v>86</v>
      </c>
      <c r="AW1753" s="13" t="s">
        <v>38</v>
      </c>
      <c r="AX1753" s="13" t="s">
        <v>77</v>
      </c>
      <c r="AY1753" s="237" t="s">
        <v>149</v>
      </c>
    </row>
    <row r="1754" spans="1:51" s="13" customFormat="1" ht="12">
      <c r="A1754" s="13"/>
      <c r="B1754" s="227"/>
      <c r="C1754" s="228"/>
      <c r="D1754" s="218" t="s">
        <v>182</v>
      </c>
      <c r="E1754" s="229" t="s">
        <v>37</v>
      </c>
      <c r="F1754" s="230" t="s">
        <v>3067</v>
      </c>
      <c r="G1754" s="228"/>
      <c r="H1754" s="231">
        <v>4</v>
      </c>
      <c r="I1754" s="232"/>
      <c r="J1754" s="228"/>
      <c r="K1754" s="228"/>
      <c r="L1754" s="233"/>
      <c r="M1754" s="234"/>
      <c r="N1754" s="235"/>
      <c r="O1754" s="235"/>
      <c r="P1754" s="235"/>
      <c r="Q1754" s="235"/>
      <c r="R1754" s="235"/>
      <c r="S1754" s="235"/>
      <c r="T1754" s="236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T1754" s="237" t="s">
        <v>182</v>
      </c>
      <c r="AU1754" s="237" t="s">
        <v>86</v>
      </c>
      <c r="AV1754" s="13" t="s">
        <v>86</v>
      </c>
      <c r="AW1754" s="13" t="s">
        <v>38</v>
      </c>
      <c r="AX1754" s="13" t="s">
        <v>77</v>
      </c>
      <c r="AY1754" s="237" t="s">
        <v>149</v>
      </c>
    </row>
    <row r="1755" spans="1:51" s="14" customFormat="1" ht="12">
      <c r="A1755" s="14"/>
      <c r="B1755" s="238"/>
      <c r="C1755" s="239"/>
      <c r="D1755" s="218" t="s">
        <v>182</v>
      </c>
      <c r="E1755" s="240" t="s">
        <v>37</v>
      </c>
      <c r="F1755" s="241" t="s">
        <v>187</v>
      </c>
      <c r="G1755" s="239"/>
      <c r="H1755" s="242">
        <v>8</v>
      </c>
      <c r="I1755" s="243"/>
      <c r="J1755" s="239"/>
      <c r="K1755" s="239"/>
      <c r="L1755" s="244"/>
      <c r="M1755" s="245"/>
      <c r="N1755" s="246"/>
      <c r="O1755" s="246"/>
      <c r="P1755" s="246"/>
      <c r="Q1755" s="246"/>
      <c r="R1755" s="246"/>
      <c r="S1755" s="246"/>
      <c r="T1755" s="247"/>
      <c r="U1755" s="14"/>
      <c r="V1755" s="14"/>
      <c r="W1755" s="14"/>
      <c r="X1755" s="14"/>
      <c r="Y1755" s="14"/>
      <c r="Z1755" s="14"/>
      <c r="AA1755" s="14"/>
      <c r="AB1755" s="14"/>
      <c r="AC1755" s="14"/>
      <c r="AD1755" s="14"/>
      <c r="AE1755" s="14"/>
      <c r="AT1755" s="248" t="s">
        <v>182</v>
      </c>
      <c r="AU1755" s="248" t="s">
        <v>86</v>
      </c>
      <c r="AV1755" s="14" t="s">
        <v>148</v>
      </c>
      <c r="AW1755" s="14" t="s">
        <v>38</v>
      </c>
      <c r="AX1755" s="14" t="s">
        <v>21</v>
      </c>
      <c r="AY1755" s="248" t="s">
        <v>149</v>
      </c>
    </row>
    <row r="1756" spans="1:65" s="2" customFormat="1" ht="12">
      <c r="A1756" s="39"/>
      <c r="B1756" s="40"/>
      <c r="C1756" s="249" t="s">
        <v>2833</v>
      </c>
      <c r="D1756" s="249" t="s">
        <v>252</v>
      </c>
      <c r="E1756" s="250" t="s">
        <v>3071</v>
      </c>
      <c r="F1756" s="251" t="s">
        <v>3072</v>
      </c>
      <c r="G1756" s="252" t="s">
        <v>904</v>
      </c>
      <c r="H1756" s="253">
        <v>1</v>
      </c>
      <c r="I1756" s="254"/>
      <c r="J1756" s="255">
        <f>ROUND(I1756*H1756,2)</f>
        <v>0</v>
      </c>
      <c r="K1756" s="251" t="s">
        <v>37</v>
      </c>
      <c r="L1756" s="256"/>
      <c r="M1756" s="257" t="s">
        <v>37</v>
      </c>
      <c r="N1756" s="258" t="s">
        <v>50</v>
      </c>
      <c r="O1756" s="85"/>
      <c r="P1756" s="214">
        <f>O1756*H1756</f>
        <v>0</v>
      </c>
      <c r="Q1756" s="214">
        <v>0</v>
      </c>
      <c r="R1756" s="214">
        <f>Q1756*H1756</f>
        <v>0</v>
      </c>
      <c r="S1756" s="214">
        <v>0</v>
      </c>
      <c r="T1756" s="215">
        <f>S1756*H1756</f>
        <v>0</v>
      </c>
      <c r="U1756" s="39"/>
      <c r="V1756" s="39"/>
      <c r="W1756" s="39"/>
      <c r="X1756" s="39"/>
      <c r="Y1756" s="39"/>
      <c r="Z1756" s="39"/>
      <c r="AA1756" s="39"/>
      <c r="AB1756" s="39"/>
      <c r="AC1756" s="39"/>
      <c r="AD1756" s="39"/>
      <c r="AE1756" s="39"/>
      <c r="AR1756" s="216" t="s">
        <v>313</v>
      </c>
      <c r="AT1756" s="216" t="s">
        <v>252</v>
      </c>
      <c r="AU1756" s="216" t="s">
        <v>86</v>
      </c>
      <c r="AY1756" s="18" t="s">
        <v>149</v>
      </c>
      <c r="BE1756" s="217">
        <f>IF(N1756="základní",J1756,0)</f>
        <v>0</v>
      </c>
      <c r="BF1756" s="217">
        <f>IF(N1756="snížená",J1756,0)</f>
        <v>0</v>
      </c>
      <c r="BG1756" s="217">
        <f>IF(N1756="zákl. přenesená",J1756,0)</f>
        <v>0</v>
      </c>
      <c r="BH1756" s="217">
        <f>IF(N1756="sníž. přenesená",J1756,0)</f>
        <v>0</v>
      </c>
      <c r="BI1756" s="217">
        <f>IF(N1756="nulová",J1756,0)</f>
        <v>0</v>
      </c>
      <c r="BJ1756" s="18" t="s">
        <v>148</v>
      </c>
      <c r="BK1756" s="217">
        <f>ROUND(I1756*H1756,2)</f>
        <v>0</v>
      </c>
      <c r="BL1756" s="18" t="s">
        <v>239</v>
      </c>
      <c r="BM1756" s="216" t="s">
        <v>3073</v>
      </c>
    </row>
    <row r="1757" spans="1:47" s="2" customFormat="1" ht="12">
      <c r="A1757" s="39"/>
      <c r="B1757" s="40"/>
      <c r="C1757" s="41"/>
      <c r="D1757" s="218" t="s">
        <v>155</v>
      </c>
      <c r="E1757" s="41"/>
      <c r="F1757" s="219" t="s">
        <v>3072</v>
      </c>
      <c r="G1757" s="41"/>
      <c r="H1757" s="41"/>
      <c r="I1757" s="220"/>
      <c r="J1757" s="41"/>
      <c r="K1757" s="41"/>
      <c r="L1757" s="45"/>
      <c r="M1757" s="221"/>
      <c r="N1757" s="222"/>
      <c r="O1757" s="85"/>
      <c r="P1757" s="85"/>
      <c r="Q1757" s="85"/>
      <c r="R1757" s="85"/>
      <c r="S1757" s="85"/>
      <c r="T1757" s="86"/>
      <c r="U1757" s="39"/>
      <c r="V1757" s="39"/>
      <c r="W1757" s="39"/>
      <c r="X1757" s="39"/>
      <c r="Y1757" s="39"/>
      <c r="Z1757" s="39"/>
      <c r="AA1757" s="39"/>
      <c r="AB1757" s="39"/>
      <c r="AC1757" s="39"/>
      <c r="AD1757" s="39"/>
      <c r="AE1757" s="39"/>
      <c r="AT1757" s="18" t="s">
        <v>155</v>
      </c>
      <c r="AU1757" s="18" t="s">
        <v>86</v>
      </c>
    </row>
    <row r="1758" spans="1:51" s="13" customFormat="1" ht="12">
      <c r="A1758" s="13"/>
      <c r="B1758" s="227"/>
      <c r="C1758" s="228"/>
      <c r="D1758" s="218" t="s">
        <v>182</v>
      </c>
      <c r="E1758" s="229" t="s">
        <v>37</v>
      </c>
      <c r="F1758" s="230" t="s">
        <v>3066</v>
      </c>
      <c r="G1758" s="228"/>
      <c r="H1758" s="231">
        <v>1</v>
      </c>
      <c r="I1758" s="232"/>
      <c r="J1758" s="228"/>
      <c r="K1758" s="228"/>
      <c r="L1758" s="233"/>
      <c r="M1758" s="234"/>
      <c r="N1758" s="235"/>
      <c r="O1758" s="235"/>
      <c r="P1758" s="235"/>
      <c r="Q1758" s="235"/>
      <c r="R1758" s="235"/>
      <c r="S1758" s="235"/>
      <c r="T1758" s="236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T1758" s="237" t="s">
        <v>182</v>
      </c>
      <c r="AU1758" s="237" t="s">
        <v>86</v>
      </c>
      <c r="AV1758" s="13" t="s">
        <v>86</v>
      </c>
      <c r="AW1758" s="13" t="s">
        <v>38</v>
      </c>
      <c r="AX1758" s="13" t="s">
        <v>77</v>
      </c>
      <c r="AY1758" s="237" t="s">
        <v>149</v>
      </c>
    </row>
    <row r="1759" spans="1:51" s="14" customFormat="1" ht="12">
      <c r="A1759" s="14"/>
      <c r="B1759" s="238"/>
      <c r="C1759" s="239"/>
      <c r="D1759" s="218" t="s">
        <v>182</v>
      </c>
      <c r="E1759" s="240" t="s">
        <v>37</v>
      </c>
      <c r="F1759" s="241" t="s">
        <v>187</v>
      </c>
      <c r="G1759" s="239"/>
      <c r="H1759" s="242">
        <v>1</v>
      </c>
      <c r="I1759" s="243"/>
      <c r="J1759" s="239"/>
      <c r="K1759" s="239"/>
      <c r="L1759" s="244"/>
      <c r="M1759" s="245"/>
      <c r="N1759" s="246"/>
      <c r="O1759" s="246"/>
      <c r="P1759" s="246"/>
      <c r="Q1759" s="246"/>
      <c r="R1759" s="246"/>
      <c r="S1759" s="246"/>
      <c r="T1759" s="247"/>
      <c r="U1759" s="14"/>
      <c r="V1759" s="14"/>
      <c r="W1759" s="14"/>
      <c r="X1759" s="14"/>
      <c r="Y1759" s="14"/>
      <c r="Z1759" s="14"/>
      <c r="AA1759" s="14"/>
      <c r="AB1759" s="14"/>
      <c r="AC1759" s="14"/>
      <c r="AD1759" s="14"/>
      <c r="AE1759" s="14"/>
      <c r="AT1759" s="248" t="s">
        <v>182</v>
      </c>
      <c r="AU1759" s="248" t="s">
        <v>86</v>
      </c>
      <c r="AV1759" s="14" t="s">
        <v>148</v>
      </c>
      <c r="AW1759" s="14" t="s">
        <v>38</v>
      </c>
      <c r="AX1759" s="14" t="s">
        <v>21</v>
      </c>
      <c r="AY1759" s="248" t="s">
        <v>149</v>
      </c>
    </row>
    <row r="1760" spans="1:65" s="2" customFormat="1" ht="12">
      <c r="A1760" s="39"/>
      <c r="B1760" s="40"/>
      <c r="C1760" s="205" t="s">
        <v>1916</v>
      </c>
      <c r="D1760" s="205" t="s">
        <v>151</v>
      </c>
      <c r="E1760" s="206" t="s">
        <v>3074</v>
      </c>
      <c r="F1760" s="207" t="s">
        <v>3075</v>
      </c>
      <c r="G1760" s="208" t="s">
        <v>904</v>
      </c>
      <c r="H1760" s="209">
        <v>1</v>
      </c>
      <c r="I1760" s="210"/>
      <c r="J1760" s="211">
        <f>ROUND(I1760*H1760,2)</f>
        <v>0</v>
      </c>
      <c r="K1760" s="207" t="s">
        <v>37</v>
      </c>
      <c r="L1760" s="45"/>
      <c r="M1760" s="212" t="s">
        <v>37</v>
      </c>
      <c r="N1760" s="213" t="s">
        <v>50</v>
      </c>
      <c r="O1760" s="85"/>
      <c r="P1760" s="214">
        <f>O1760*H1760</f>
        <v>0</v>
      </c>
      <c r="Q1760" s="214">
        <v>0</v>
      </c>
      <c r="R1760" s="214">
        <f>Q1760*H1760</f>
        <v>0</v>
      </c>
      <c r="S1760" s="214">
        <v>0</v>
      </c>
      <c r="T1760" s="215">
        <f>S1760*H1760</f>
        <v>0</v>
      </c>
      <c r="U1760" s="39"/>
      <c r="V1760" s="39"/>
      <c r="W1760" s="39"/>
      <c r="X1760" s="39"/>
      <c r="Y1760" s="39"/>
      <c r="Z1760" s="39"/>
      <c r="AA1760" s="39"/>
      <c r="AB1760" s="39"/>
      <c r="AC1760" s="39"/>
      <c r="AD1760" s="39"/>
      <c r="AE1760" s="39"/>
      <c r="AR1760" s="216" t="s">
        <v>239</v>
      </c>
      <c r="AT1760" s="216" t="s">
        <v>151</v>
      </c>
      <c r="AU1760" s="216" t="s">
        <v>86</v>
      </c>
      <c r="AY1760" s="18" t="s">
        <v>149</v>
      </c>
      <c r="BE1760" s="217">
        <f>IF(N1760="základní",J1760,0)</f>
        <v>0</v>
      </c>
      <c r="BF1760" s="217">
        <f>IF(N1760="snížená",J1760,0)</f>
        <v>0</v>
      </c>
      <c r="BG1760" s="217">
        <f>IF(N1760="zákl. přenesená",J1760,0)</f>
        <v>0</v>
      </c>
      <c r="BH1760" s="217">
        <f>IF(N1760="sníž. přenesená",J1760,0)</f>
        <v>0</v>
      </c>
      <c r="BI1760" s="217">
        <f>IF(N1760="nulová",J1760,0)</f>
        <v>0</v>
      </c>
      <c r="BJ1760" s="18" t="s">
        <v>148</v>
      </c>
      <c r="BK1760" s="217">
        <f>ROUND(I1760*H1760,2)</f>
        <v>0</v>
      </c>
      <c r="BL1760" s="18" t="s">
        <v>239</v>
      </c>
      <c r="BM1760" s="216" t="s">
        <v>3076</v>
      </c>
    </row>
    <row r="1761" spans="1:47" s="2" customFormat="1" ht="12">
      <c r="A1761" s="39"/>
      <c r="B1761" s="40"/>
      <c r="C1761" s="41"/>
      <c r="D1761" s="218" t="s">
        <v>155</v>
      </c>
      <c r="E1761" s="41"/>
      <c r="F1761" s="219" t="s">
        <v>3075</v>
      </c>
      <c r="G1761" s="41"/>
      <c r="H1761" s="41"/>
      <c r="I1761" s="220"/>
      <c r="J1761" s="41"/>
      <c r="K1761" s="41"/>
      <c r="L1761" s="45"/>
      <c r="M1761" s="221"/>
      <c r="N1761" s="222"/>
      <c r="O1761" s="85"/>
      <c r="P1761" s="85"/>
      <c r="Q1761" s="85"/>
      <c r="R1761" s="85"/>
      <c r="S1761" s="85"/>
      <c r="T1761" s="86"/>
      <c r="U1761" s="39"/>
      <c r="V1761" s="39"/>
      <c r="W1761" s="39"/>
      <c r="X1761" s="39"/>
      <c r="Y1761" s="39"/>
      <c r="Z1761" s="39"/>
      <c r="AA1761" s="39"/>
      <c r="AB1761" s="39"/>
      <c r="AC1761" s="39"/>
      <c r="AD1761" s="39"/>
      <c r="AE1761" s="39"/>
      <c r="AT1761" s="18" t="s">
        <v>155</v>
      </c>
      <c r="AU1761" s="18" t="s">
        <v>86</v>
      </c>
    </row>
    <row r="1762" spans="1:51" s="13" customFormat="1" ht="12">
      <c r="A1762" s="13"/>
      <c r="B1762" s="227"/>
      <c r="C1762" s="228"/>
      <c r="D1762" s="218" t="s">
        <v>182</v>
      </c>
      <c r="E1762" s="229" t="s">
        <v>37</v>
      </c>
      <c r="F1762" s="230" t="s">
        <v>3077</v>
      </c>
      <c r="G1762" s="228"/>
      <c r="H1762" s="231">
        <v>1</v>
      </c>
      <c r="I1762" s="232"/>
      <c r="J1762" s="228"/>
      <c r="K1762" s="228"/>
      <c r="L1762" s="233"/>
      <c r="M1762" s="234"/>
      <c r="N1762" s="235"/>
      <c r="O1762" s="235"/>
      <c r="P1762" s="235"/>
      <c r="Q1762" s="235"/>
      <c r="R1762" s="235"/>
      <c r="S1762" s="235"/>
      <c r="T1762" s="236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T1762" s="237" t="s">
        <v>182</v>
      </c>
      <c r="AU1762" s="237" t="s">
        <v>86</v>
      </c>
      <c r="AV1762" s="13" t="s">
        <v>86</v>
      </c>
      <c r="AW1762" s="13" t="s">
        <v>38</v>
      </c>
      <c r="AX1762" s="13" t="s">
        <v>77</v>
      </c>
      <c r="AY1762" s="237" t="s">
        <v>149</v>
      </c>
    </row>
    <row r="1763" spans="1:51" s="14" customFormat="1" ht="12">
      <c r="A1763" s="14"/>
      <c r="B1763" s="238"/>
      <c r="C1763" s="239"/>
      <c r="D1763" s="218" t="s">
        <v>182</v>
      </c>
      <c r="E1763" s="240" t="s">
        <v>37</v>
      </c>
      <c r="F1763" s="241" t="s">
        <v>187</v>
      </c>
      <c r="G1763" s="239"/>
      <c r="H1763" s="242">
        <v>1</v>
      </c>
      <c r="I1763" s="243"/>
      <c r="J1763" s="239"/>
      <c r="K1763" s="239"/>
      <c r="L1763" s="244"/>
      <c r="M1763" s="245"/>
      <c r="N1763" s="246"/>
      <c r="O1763" s="246"/>
      <c r="P1763" s="246"/>
      <c r="Q1763" s="246"/>
      <c r="R1763" s="246"/>
      <c r="S1763" s="246"/>
      <c r="T1763" s="247"/>
      <c r="U1763" s="14"/>
      <c r="V1763" s="14"/>
      <c r="W1763" s="14"/>
      <c r="X1763" s="14"/>
      <c r="Y1763" s="14"/>
      <c r="Z1763" s="14"/>
      <c r="AA1763" s="14"/>
      <c r="AB1763" s="14"/>
      <c r="AC1763" s="14"/>
      <c r="AD1763" s="14"/>
      <c r="AE1763" s="14"/>
      <c r="AT1763" s="248" t="s">
        <v>182</v>
      </c>
      <c r="AU1763" s="248" t="s">
        <v>86</v>
      </c>
      <c r="AV1763" s="14" t="s">
        <v>148</v>
      </c>
      <c r="AW1763" s="14" t="s">
        <v>38</v>
      </c>
      <c r="AX1763" s="14" t="s">
        <v>21</v>
      </c>
      <c r="AY1763" s="248" t="s">
        <v>149</v>
      </c>
    </row>
    <row r="1764" spans="1:65" s="2" customFormat="1" ht="12">
      <c r="A1764" s="39"/>
      <c r="B1764" s="40"/>
      <c r="C1764" s="249" t="s">
        <v>2840</v>
      </c>
      <c r="D1764" s="249" t="s">
        <v>252</v>
      </c>
      <c r="E1764" s="250" t="s">
        <v>3078</v>
      </c>
      <c r="F1764" s="251" t="s">
        <v>3079</v>
      </c>
      <c r="G1764" s="252" t="s">
        <v>904</v>
      </c>
      <c r="H1764" s="253">
        <v>1</v>
      </c>
      <c r="I1764" s="254"/>
      <c r="J1764" s="255">
        <f>ROUND(I1764*H1764,2)</f>
        <v>0</v>
      </c>
      <c r="K1764" s="251" t="s">
        <v>37</v>
      </c>
      <c r="L1764" s="256"/>
      <c r="M1764" s="257" t="s">
        <v>37</v>
      </c>
      <c r="N1764" s="258" t="s">
        <v>50</v>
      </c>
      <c r="O1764" s="85"/>
      <c r="P1764" s="214">
        <f>O1764*H1764</f>
        <v>0</v>
      </c>
      <c r="Q1764" s="214">
        <v>0</v>
      </c>
      <c r="R1764" s="214">
        <f>Q1764*H1764</f>
        <v>0</v>
      </c>
      <c r="S1764" s="214">
        <v>0</v>
      </c>
      <c r="T1764" s="215">
        <f>S1764*H1764</f>
        <v>0</v>
      </c>
      <c r="U1764" s="39"/>
      <c r="V1764" s="39"/>
      <c r="W1764" s="39"/>
      <c r="X1764" s="39"/>
      <c r="Y1764" s="39"/>
      <c r="Z1764" s="39"/>
      <c r="AA1764" s="39"/>
      <c r="AB1764" s="39"/>
      <c r="AC1764" s="39"/>
      <c r="AD1764" s="39"/>
      <c r="AE1764" s="39"/>
      <c r="AR1764" s="216" t="s">
        <v>313</v>
      </c>
      <c r="AT1764" s="216" t="s">
        <v>252</v>
      </c>
      <c r="AU1764" s="216" t="s">
        <v>86</v>
      </c>
      <c r="AY1764" s="18" t="s">
        <v>149</v>
      </c>
      <c r="BE1764" s="217">
        <f>IF(N1764="základní",J1764,0)</f>
        <v>0</v>
      </c>
      <c r="BF1764" s="217">
        <f>IF(N1764="snížená",J1764,0)</f>
        <v>0</v>
      </c>
      <c r="BG1764" s="217">
        <f>IF(N1764="zákl. přenesená",J1764,0)</f>
        <v>0</v>
      </c>
      <c r="BH1764" s="217">
        <f>IF(N1764="sníž. přenesená",J1764,0)</f>
        <v>0</v>
      </c>
      <c r="BI1764" s="217">
        <f>IF(N1764="nulová",J1764,0)</f>
        <v>0</v>
      </c>
      <c r="BJ1764" s="18" t="s">
        <v>148</v>
      </c>
      <c r="BK1764" s="217">
        <f>ROUND(I1764*H1764,2)</f>
        <v>0</v>
      </c>
      <c r="BL1764" s="18" t="s">
        <v>239</v>
      </c>
      <c r="BM1764" s="216" t="s">
        <v>3080</v>
      </c>
    </row>
    <row r="1765" spans="1:47" s="2" customFormat="1" ht="12">
      <c r="A1765" s="39"/>
      <c r="B1765" s="40"/>
      <c r="C1765" s="41"/>
      <c r="D1765" s="218" t="s">
        <v>155</v>
      </c>
      <c r="E1765" s="41"/>
      <c r="F1765" s="219" t="s">
        <v>3079</v>
      </c>
      <c r="G1765" s="41"/>
      <c r="H1765" s="41"/>
      <c r="I1765" s="220"/>
      <c r="J1765" s="41"/>
      <c r="K1765" s="41"/>
      <c r="L1765" s="45"/>
      <c r="M1765" s="221"/>
      <c r="N1765" s="222"/>
      <c r="O1765" s="85"/>
      <c r="P1765" s="85"/>
      <c r="Q1765" s="85"/>
      <c r="R1765" s="85"/>
      <c r="S1765" s="85"/>
      <c r="T1765" s="86"/>
      <c r="U1765" s="39"/>
      <c r="V1765" s="39"/>
      <c r="W1765" s="39"/>
      <c r="X1765" s="39"/>
      <c r="Y1765" s="39"/>
      <c r="Z1765" s="39"/>
      <c r="AA1765" s="39"/>
      <c r="AB1765" s="39"/>
      <c r="AC1765" s="39"/>
      <c r="AD1765" s="39"/>
      <c r="AE1765" s="39"/>
      <c r="AT1765" s="18" t="s">
        <v>155</v>
      </c>
      <c r="AU1765" s="18" t="s">
        <v>86</v>
      </c>
    </row>
    <row r="1766" spans="1:51" s="13" customFormat="1" ht="12">
      <c r="A1766" s="13"/>
      <c r="B1766" s="227"/>
      <c r="C1766" s="228"/>
      <c r="D1766" s="218" t="s">
        <v>182</v>
      </c>
      <c r="E1766" s="229" t="s">
        <v>37</v>
      </c>
      <c r="F1766" s="230" t="s">
        <v>3077</v>
      </c>
      <c r="G1766" s="228"/>
      <c r="H1766" s="231">
        <v>1</v>
      </c>
      <c r="I1766" s="232"/>
      <c r="J1766" s="228"/>
      <c r="K1766" s="228"/>
      <c r="L1766" s="233"/>
      <c r="M1766" s="234"/>
      <c r="N1766" s="235"/>
      <c r="O1766" s="235"/>
      <c r="P1766" s="235"/>
      <c r="Q1766" s="235"/>
      <c r="R1766" s="235"/>
      <c r="S1766" s="235"/>
      <c r="T1766" s="236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T1766" s="237" t="s">
        <v>182</v>
      </c>
      <c r="AU1766" s="237" t="s">
        <v>86</v>
      </c>
      <c r="AV1766" s="13" t="s">
        <v>86</v>
      </c>
      <c r="AW1766" s="13" t="s">
        <v>38</v>
      </c>
      <c r="AX1766" s="13" t="s">
        <v>77</v>
      </c>
      <c r="AY1766" s="237" t="s">
        <v>149</v>
      </c>
    </row>
    <row r="1767" spans="1:51" s="14" customFormat="1" ht="12">
      <c r="A1767" s="14"/>
      <c r="B1767" s="238"/>
      <c r="C1767" s="239"/>
      <c r="D1767" s="218" t="s">
        <v>182</v>
      </c>
      <c r="E1767" s="240" t="s">
        <v>37</v>
      </c>
      <c r="F1767" s="241" t="s">
        <v>187</v>
      </c>
      <c r="G1767" s="239"/>
      <c r="H1767" s="242">
        <v>1</v>
      </c>
      <c r="I1767" s="243"/>
      <c r="J1767" s="239"/>
      <c r="K1767" s="239"/>
      <c r="L1767" s="244"/>
      <c r="M1767" s="245"/>
      <c r="N1767" s="246"/>
      <c r="O1767" s="246"/>
      <c r="P1767" s="246"/>
      <c r="Q1767" s="246"/>
      <c r="R1767" s="246"/>
      <c r="S1767" s="246"/>
      <c r="T1767" s="247"/>
      <c r="U1767" s="14"/>
      <c r="V1767" s="14"/>
      <c r="W1767" s="14"/>
      <c r="X1767" s="14"/>
      <c r="Y1767" s="14"/>
      <c r="Z1767" s="14"/>
      <c r="AA1767" s="14"/>
      <c r="AB1767" s="14"/>
      <c r="AC1767" s="14"/>
      <c r="AD1767" s="14"/>
      <c r="AE1767" s="14"/>
      <c r="AT1767" s="248" t="s">
        <v>182</v>
      </c>
      <c r="AU1767" s="248" t="s">
        <v>86</v>
      </c>
      <c r="AV1767" s="14" t="s">
        <v>148</v>
      </c>
      <c r="AW1767" s="14" t="s">
        <v>38</v>
      </c>
      <c r="AX1767" s="14" t="s">
        <v>21</v>
      </c>
      <c r="AY1767" s="248" t="s">
        <v>149</v>
      </c>
    </row>
    <row r="1768" spans="1:65" s="2" customFormat="1" ht="12">
      <c r="A1768" s="39"/>
      <c r="B1768" s="40"/>
      <c r="C1768" s="205" t="s">
        <v>1919</v>
      </c>
      <c r="D1768" s="205" t="s">
        <v>151</v>
      </c>
      <c r="E1768" s="206" t="s">
        <v>3081</v>
      </c>
      <c r="F1768" s="207" t="s">
        <v>3082</v>
      </c>
      <c r="G1768" s="208" t="s">
        <v>904</v>
      </c>
      <c r="H1768" s="209">
        <v>6</v>
      </c>
      <c r="I1768" s="210"/>
      <c r="J1768" s="211">
        <f>ROUND(I1768*H1768,2)</f>
        <v>0</v>
      </c>
      <c r="K1768" s="207" t="s">
        <v>37</v>
      </c>
      <c r="L1768" s="45"/>
      <c r="M1768" s="212" t="s">
        <v>37</v>
      </c>
      <c r="N1768" s="213" t="s">
        <v>50</v>
      </c>
      <c r="O1768" s="85"/>
      <c r="P1768" s="214">
        <f>O1768*H1768</f>
        <v>0</v>
      </c>
      <c r="Q1768" s="214">
        <v>0</v>
      </c>
      <c r="R1768" s="214">
        <f>Q1768*H1768</f>
        <v>0</v>
      </c>
      <c r="S1768" s="214">
        <v>0</v>
      </c>
      <c r="T1768" s="215">
        <f>S1768*H1768</f>
        <v>0</v>
      </c>
      <c r="U1768" s="39"/>
      <c r="V1768" s="39"/>
      <c r="W1768" s="39"/>
      <c r="X1768" s="39"/>
      <c r="Y1768" s="39"/>
      <c r="Z1768" s="39"/>
      <c r="AA1768" s="39"/>
      <c r="AB1768" s="39"/>
      <c r="AC1768" s="39"/>
      <c r="AD1768" s="39"/>
      <c r="AE1768" s="39"/>
      <c r="AR1768" s="216" t="s">
        <v>239</v>
      </c>
      <c r="AT1768" s="216" t="s">
        <v>151</v>
      </c>
      <c r="AU1768" s="216" t="s">
        <v>86</v>
      </c>
      <c r="AY1768" s="18" t="s">
        <v>149</v>
      </c>
      <c r="BE1768" s="217">
        <f>IF(N1768="základní",J1768,0)</f>
        <v>0</v>
      </c>
      <c r="BF1768" s="217">
        <f>IF(N1768="snížená",J1768,0)</f>
        <v>0</v>
      </c>
      <c r="BG1768" s="217">
        <f>IF(N1768="zákl. přenesená",J1768,0)</f>
        <v>0</v>
      </c>
      <c r="BH1768" s="217">
        <f>IF(N1768="sníž. přenesená",J1768,0)</f>
        <v>0</v>
      </c>
      <c r="BI1768" s="217">
        <f>IF(N1768="nulová",J1768,0)</f>
        <v>0</v>
      </c>
      <c r="BJ1768" s="18" t="s">
        <v>148</v>
      </c>
      <c r="BK1768" s="217">
        <f>ROUND(I1768*H1768,2)</f>
        <v>0</v>
      </c>
      <c r="BL1768" s="18" t="s">
        <v>239</v>
      </c>
      <c r="BM1768" s="216" t="s">
        <v>3083</v>
      </c>
    </row>
    <row r="1769" spans="1:47" s="2" customFormat="1" ht="12">
      <c r="A1769" s="39"/>
      <c r="B1769" s="40"/>
      <c r="C1769" s="41"/>
      <c r="D1769" s="218" t="s">
        <v>155</v>
      </c>
      <c r="E1769" s="41"/>
      <c r="F1769" s="219" t="s">
        <v>3082</v>
      </c>
      <c r="G1769" s="41"/>
      <c r="H1769" s="41"/>
      <c r="I1769" s="220"/>
      <c r="J1769" s="41"/>
      <c r="K1769" s="41"/>
      <c r="L1769" s="45"/>
      <c r="M1769" s="221"/>
      <c r="N1769" s="222"/>
      <c r="O1769" s="85"/>
      <c r="P1769" s="85"/>
      <c r="Q1769" s="85"/>
      <c r="R1769" s="85"/>
      <c r="S1769" s="85"/>
      <c r="T1769" s="86"/>
      <c r="U1769" s="39"/>
      <c r="V1769" s="39"/>
      <c r="W1769" s="39"/>
      <c r="X1769" s="39"/>
      <c r="Y1769" s="39"/>
      <c r="Z1769" s="39"/>
      <c r="AA1769" s="39"/>
      <c r="AB1769" s="39"/>
      <c r="AC1769" s="39"/>
      <c r="AD1769" s="39"/>
      <c r="AE1769" s="39"/>
      <c r="AT1769" s="18" t="s">
        <v>155</v>
      </c>
      <c r="AU1769" s="18" t="s">
        <v>86</v>
      </c>
    </row>
    <row r="1770" spans="1:65" s="2" customFormat="1" ht="12">
      <c r="A1770" s="39"/>
      <c r="B1770" s="40"/>
      <c r="C1770" s="249" t="s">
        <v>2847</v>
      </c>
      <c r="D1770" s="249" t="s">
        <v>252</v>
      </c>
      <c r="E1770" s="250" t="s">
        <v>3084</v>
      </c>
      <c r="F1770" s="251" t="s">
        <v>3085</v>
      </c>
      <c r="G1770" s="252" t="s">
        <v>904</v>
      </c>
      <c r="H1770" s="253">
        <v>1</v>
      </c>
      <c r="I1770" s="254"/>
      <c r="J1770" s="255">
        <f>ROUND(I1770*H1770,2)</f>
        <v>0</v>
      </c>
      <c r="K1770" s="251" t="s">
        <v>37</v>
      </c>
      <c r="L1770" s="256"/>
      <c r="M1770" s="257" t="s">
        <v>37</v>
      </c>
      <c r="N1770" s="258" t="s">
        <v>50</v>
      </c>
      <c r="O1770" s="85"/>
      <c r="P1770" s="214">
        <f>O1770*H1770</f>
        <v>0</v>
      </c>
      <c r="Q1770" s="214">
        <v>0</v>
      </c>
      <c r="R1770" s="214">
        <f>Q1770*H1770</f>
        <v>0</v>
      </c>
      <c r="S1770" s="214">
        <v>0</v>
      </c>
      <c r="T1770" s="215">
        <f>S1770*H1770</f>
        <v>0</v>
      </c>
      <c r="U1770" s="39"/>
      <c r="V1770" s="39"/>
      <c r="W1770" s="39"/>
      <c r="X1770" s="39"/>
      <c r="Y1770" s="39"/>
      <c r="Z1770" s="39"/>
      <c r="AA1770" s="39"/>
      <c r="AB1770" s="39"/>
      <c r="AC1770" s="39"/>
      <c r="AD1770" s="39"/>
      <c r="AE1770" s="39"/>
      <c r="AR1770" s="216" t="s">
        <v>313</v>
      </c>
      <c r="AT1770" s="216" t="s">
        <v>252</v>
      </c>
      <c r="AU1770" s="216" t="s">
        <v>86</v>
      </c>
      <c r="AY1770" s="18" t="s">
        <v>149</v>
      </c>
      <c r="BE1770" s="217">
        <f>IF(N1770="základní",J1770,0)</f>
        <v>0</v>
      </c>
      <c r="BF1770" s="217">
        <f>IF(N1770="snížená",J1770,0)</f>
        <v>0</v>
      </c>
      <c r="BG1770" s="217">
        <f>IF(N1770="zákl. přenesená",J1770,0)</f>
        <v>0</v>
      </c>
      <c r="BH1770" s="217">
        <f>IF(N1770="sníž. přenesená",J1770,0)</f>
        <v>0</v>
      </c>
      <c r="BI1770" s="217">
        <f>IF(N1770="nulová",J1770,0)</f>
        <v>0</v>
      </c>
      <c r="BJ1770" s="18" t="s">
        <v>148</v>
      </c>
      <c r="BK1770" s="217">
        <f>ROUND(I1770*H1770,2)</f>
        <v>0</v>
      </c>
      <c r="BL1770" s="18" t="s">
        <v>239</v>
      </c>
      <c r="BM1770" s="216" t="s">
        <v>3086</v>
      </c>
    </row>
    <row r="1771" spans="1:47" s="2" customFormat="1" ht="12">
      <c r="A1771" s="39"/>
      <c r="B1771" s="40"/>
      <c r="C1771" s="41"/>
      <c r="D1771" s="218" t="s">
        <v>155</v>
      </c>
      <c r="E1771" s="41"/>
      <c r="F1771" s="219" t="s">
        <v>3085</v>
      </c>
      <c r="G1771" s="41"/>
      <c r="H1771" s="41"/>
      <c r="I1771" s="220"/>
      <c r="J1771" s="41"/>
      <c r="K1771" s="41"/>
      <c r="L1771" s="45"/>
      <c r="M1771" s="221"/>
      <c r="N1771" s="222"/>
      <c r="O1771" s="85"/>
      <c r="P1771" s="85"/>
      <c r="Q1771" s="85"/>
      <c r="R1771" s="85"/>
      <c r="S1771" s="85"/>
      <c r="T1771" s="86"/>
      <c r="U1771" s="39"/>
      <c r="V1771" s="39"/>
      <c r="W1771" s="39"/>
      <c r="X1771" s="39"/>
      <c r="Y1771" s="39"/>
      <c r="Z1771" s="39"/>
      <c r="AA1771" s="39"/>
      <c r="AB1771" s="39"/>
      <c r="AC1771" s="39"/>
      <c r="AD1771" s="39"/>
      <c r="AE1771" s="39"/>
      <c r="AT1771" s="18" t="s">
        <v>155</v>
      </c>
      <c r="AU1771" s="18" t="s">
        <v>86</v>
      </c>
    </row>
    <row r="1772" spans="1:51" s="13" customFormat="1" ht="12">
      <c r="A1772" s="13"/>
      <c r="B1772" s="227"/>
      <c r="C1772" s="228"/>
      <c r="D1772" s="218" t="s">
        <v>182</v>
      </c>
      <c r="E1772" s="229" t="s">
        <v>37</v>
      </c>
      <c r="F1772" s="230" t="s">
        <v>3087</v>
      </c>
      <c r="G1772" s="228"/>
      <c r="H1772" s="231">
        <v>1</v>
      </c>
      <c r="I1772" s="232"/>
      <c r="J1772" s="228"/>
      <c r="K1772" s="228"/>
      <c r="L1772" s="233"/>
      <c r="M1772" s="234"/>
      <c r="N1772" s="235"/>
      <c r="O1772" s="235"/>
      <c r="P1772" s="235"/>
      <c r="Q1772" s="235"/>
      <c r="R1772" s="235"/>
      <c r="S1772" s="235"/>
      <c r="T1772" s="236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T1772" s="237" t="s">
        <v>182</v>
      </c>
      <c r="AU1772" s="237" t="s">
        <v>86</v>
      </c>
      <c r="AV1772" s="13" t="s">
        <v>86</v>
      </c>
      <c r="AW1772" s="13" t="s">
        <v>38</v>
      </c>
      <c r="AX1772" s="13" t="s">
        <v>77</v>
      </c>
      <c r="AY1772" s="237" t="s">
        <v>149</v>
      </c>
    </row>
    <row r="1773" spans="1:51" s="14" customFormat="1" ht="12">
      <c r="A1773" s="14"/>
      <c r="B1773" s="238"/>
      <c r="C1773" s="239"/>
      <c r="D1773" s="218" t="s">
        <v>182</v>
      </c>
      <c r="E1773" s="240" t="s">
        <v>37</v>
      </c>
      <c r="F1773" s="241" t="s">
        <v>187</v>
      </c>
      <c r="G1773" s="239"/>
      <c r="H1773" s="242">
        <v>1</v>
      </c>
      <c r="I1773" s="243"/>
      <c r="J1773" s="239"/>
      <c r="K1773" s="239"/>
      <c r="L1773" s="244"/>
      <c r="M1773" s="245"/>
      <c r="N1773" s="246"/>
      <c r="O1773" s="246"/>
      <c r="P1773" s="246"/>
      <c r="Q1773" s="246"/>
      <c r="R1773" s="246"/>
      <c r="S1773" s="246"/>
      <c r="T1773" s="247"/>
      <c r="U1773" s="14"/>
      <c r="V1773" s="14"/>
      <c r="W1773" s="14"/>
      <c r="X1773" s="14"/>
      <c r="Y1773" s="14"/>
      <c r="Z1773" s="14"/>
      <c r="AA1773" s="14"/>
      <c r="AB1773" s="14"/>
      <c r="AC1773" s="14"/>
      <c r="AD1773" s="14"/>
      <c r="AE1773" s="14"/>
      <c r="AT1773" s="248" t="s">
        <v>182</v>
      </c>
      <c r="AU1773" s="248" t="s">
        <v>86</v>
      </c>
      <c r="AV1773" s="14" t="s">
        <v>148</v>
      </c>
      <c r="AW1773" s="14" t="s">
        <v>38</v>
      </c>
      <c r="AX1773" s="14" t="s">
        <v>21</v>
      </c>
      <c r="AY1773" s="248" t="s">
        <v>149</v>
      </c>
    </row>
    <row r="1774" spans="1:65" s="2" customFormat="1" ht="12">
      <c r="A1774" s="39"/>
      <c r="B1774" s="40"/>
      <c r="C1774" s="249" t="s">
        <v>1923</v>
      </c>
      <c r="D1774" s="249" t="s">
        <v>252</v>
      </c>
      <c r="E1774" s="250" t="s">
        <v>3088</v>
      </c>
      <c r="F1774" s="251" t="s">
        <v>3089</v>
      </c>
      <c r="G1774" s="252" t="s">
        <v>904</v>
      </c>
      <c r="H1774" s="253">
        <v>1</v>
      </c>
      <c r="I1774" s="254"/>
      <c r="J1774" s="255">
        <f>ROUND(I1774*H1774,2)</f>
        <v>0</v>
      </c>
      <c r="K1774" s="251" t="s">
        <v>37</v>
      </c>
      <c r="L1774" s="256"/>
      <c r="M1774" s="257" t="s">
        <v>37</v>
      </c>
      <c r="N1774" s="258" t="s">
        <v>50</v>
      </c>
      <c r="O1774" s="85"/>
      <c r="P1774" s="214">
        <f>O1774*H1774</f>
        <v>0</v>
      </c>
      <c r="Q1774" s="214">
        <v>0</v>
      </c>
      <c r="R1774" s="214">
        <f>Q1774*H1774</f>
        <v>0</v>
      </c>
      <c r="S1774" s="214">
        <v>0</v>
      </c>
      <c r="T1774" s="215">
        <f>S1774*H1774</f>
        <v>0</v>
      </c>
      <c r="U1774" s="39"/>
      <c r="V1774" s="39"/>
      <c r="W1774" s="39"/>
      <c r="X1774" s="39"/>
      <c r="Y1774" s="39"/>
      <c r="Z1774" s="39"/>
      <c r="AA1774" s="39"/>
      <c r="AB1774" s="39"/>
      <c r="AC1774" s="39"/>
      <c r="AD1774" s="39"/>
      <c r="AE1774" s="39"/>
      <c r="AR1774" s="216" t="s">
        <v>313</v>
      </c>
      <c r="AT1774" s="216" t="s">
        <v>252</v>
      </c>
      <c r="AU1774" s="216" t="s">
        <v>86</v>
      </c>
      <c r="AY1774" s="18" t="s">
        <v>149</v>
      </c>
      <c r="BE1774" s="217">
        <f>IF(N1774="základní",J1774,0)</f>
        <v>0</v>
      </c>
      <c r="BF1774" s="217">
        <f>IF(N1774="snížená",J1774,0)</f>
        <v>0</v>
      </c>
      <c r="BG1774" s="217">
        <f>IF(N1774="zákl. přenesená",J1774,0)</f>
        <v>0</v>
      </c>
      <c r="BH1774" s="217">
        <f>IF(N1774="sníž. přenesená",J1774,0)</f>
        <v>0</v>
      </c>
      <c r="BI1774" s="217">
        <f>IF(N1774="nulová",J1774,0)</f>
        <v>0</v>
      </c>
      <c r="BJ1774" s="18" t="s">
        <v>148</v>
      </c>
      <c r="BK1774" s="217">
        <f>ROUND(I1774*H1774,2)</f>
        <v>0</v>
      </c>
      <c r="BL1774" s="18" t="s">
        <v>239</v>
      </c>
      <c r="BM1774" s="216" t="s">
        <v>3090</v>
      </c>
    </row>
    <row r="1775" spans="1:47" s="2" customFormat="1" ht="12">
      <c r="A1775" s="39"/>
      <c r="B1775" s="40"/>
      <c r="C1775" s="41"/>
      <c r="D1775" s="218" t="s">
        <v>155</v>
      </c>
      <c r="E1775" s="41"/>
      <c r="F1775" s="219" t="s">
        <v>3089</v>
      </c>
      <c r="G1775" s="41"/>
      <c r="H1775" s="41"/>
      <c r="I1775" s="220"/>
      <c r="J1775" s="41"/>
      <c r="K1775" s="41"/>
      <c r="L1775" s="45"/>
      <c r="M1775" s="221"/>
      <c r="N1775" s="222"/>
      <c r="O1775" s="85"/>
      <c r="P1775" s="85"/>
      <c r="Q1775" s="85"/>
      <c r="R1775" s="85"/>
      <c r="S1775" s="85"/>
      <c r="T1775" s="86"/>
      <c r="U1775" s="39"/>
      <c r="V1775" s="39"/>
      <c r="W1775" s="39"/>
      <c r="X1775" s="39"/>
      <c r="Y1775" s="39"/>
      <c r="Z1775" s="39"/>
      <c r="AA1775" s="39"/>
      <c r="AB1775" s="39"/>
      <c r="AC1775" s="39"/>
      <c r="AD1775" s="39"/>
      <c r="AE1775" s="39"/>
      <c r="AT1775" s="18" t="s">
        <v>155</v>
      </c>
      <c r="AU1775" s="18" t="s">
        <v>86</v>
      </c>
    </row>
    <row r="1776" spans="1:51" s="13" customFormat="1" ht="12">
      <c r="A1776" s="13"/>
      <c r="B1776" s="227"/>
      <c r="C1776" s="228"/>
      <c r="D1776" s="218" t="s">
        <v>182</v>
      </c>
      <c r="E1776" s="229" t="s">
        <v>37</v>
      </c>
      <c r="F1776" s="230" t="s">
        <v>3091</v>
      </c>
      <c r="G1776" s="228"/>
      <c r="H1776" s="231">
        <v>1</v>
      </c>
      <c r="I1776" s="232"/>
      <c r="J1776" s="228"/>
      <c r="K1776" s="228"/>
      <c r="L1776" s="233"/>
      <c r="M1776" s="234"/>
      <c r="N1776" s="235"/>
      <c r="O1776" s="235"/>
      <c r="P1776" s="235"/>
      <c r="Q1776" s="235"/>
      <c r="R1776" s="235"/>
      <c r="S1776" s="235"/>
      <c r="T1776" s="236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T1776" s="237" t="s">
        <v>182</v>
      </c>
      <c r="AU1776" s="237" t="s">
        <v>86</v>
      </c>
      <c r="AV1776" s="13" t="s">
        <v>86</v>
      </c>
      <c r="AW1776" s="13" t="s">
        <v>38</v>
      </c>
      <c r="AX1776" s="13" t="s">
        <v>77</v>
      </c>
      <c r="AY1776" s="237" t="s">
        <v>149</v>
      </c>
    </row>
    <row r="1777" spans="1:51" s="14" customFormat="1" ht="12">
      <c r="A1777" s="14"/>
      <c r="B1777" s="238"/>
      <c r="C1777" s="239"/>
      <c r="D1777" s="218" t="s">
        <v>182</v>
      </c>
      <c r="E1777" s="240" t="s">
        <v>37</v>
      </c>
      <c r="F1777" s="241" t="s">
        <v>187</v>
      </c>
      <c r="G1777" s="239"/>
      <c r="H1777" s="242">
        <v>1</v>
      </c>
      <c r="I1777" s="243"/>
      <c r="J1777" s="239"/>
      <c r="K1777" s="239"/>
      <c r="L1777" s="244"/>
      <c r="M1777" s="245"/>
      <c r="N1777" s="246"/>
      <c r="O1777" s="246"/>
      <c r="P1777" s="246"/>
      <c r="Q1777" s="246"/>
      <c r="R1777" s="246"/>
      <c r="S1777" s="246"/>
      <c r="T1777" s="247"/>
      <c r="U1777" s="14"/>
      <c r="V1777" s="14"/>
      <c r="W1777" s="14"/>
      <c r="X1777" s="14"/>
      <c r="Y1777" s="14"/>
      <c r="Z1777" s="14"/>
      <c r="AA1777" s="14"/>
      <c r="AB1777" s="14"/>
      <c r="AC1777" s="14"/>
      <c r="AD1777" s="14"/>
      <c r="AE1777" s="14"/>
      <c r="AT1777" s="248" t="s">
        <v>182</v>
      </c>
      <c r="AU1777" s="248" t="s">
        <v>86</v>
      </c>
      <c r="AV1777" s="14" t="s">
        <v>148</v>
      </c>
      <c r="AW1777" s="14" t="s">
        <v>38</v>
      </c>
      <c r="AX1777" s="14" t="s">
        <v>21</v>
      </c>
      <c r="AY1777" s="248" t="s">
        <v>149</v>
      </c>
    </row>
    <row r="1778" spans="1:65" s="2" customFormat="1" ht="12">
      <c r="A1778" s="39"/>
      <c r="B1778" s="40"/>
      <c r="C1778" s="249" t="s">
        <v>3092</v>
      </c>
      <c r="D1778" s="249" t="s">
        <v>252</v>
      </c>
      <c r="E1778" s="250" t="s">
        <v>3093</v>
      </c>
      <c r="F1778" s="251" t="s">
        <v>3094</v>
      </c>
      <c r="G1778" s="252" t="s">
        <v>904</v>
      </c>
      <c r="H1778" s="253">
        <v>4</v>
      </c>
      <c r="I1778" s="254"/>
      <c r="J1778" s="255">
        <f>ROUND(I1778*H1778,2)</f>
        <v>0</v>
      </c>
      <c r="K1778" s="251" t="s">
        <v>37</v>
      </c>
      <c r="L1778" s="256"/>
      <c r="M1778" s="257" t="s">
        <v>37</v>
      </c>
      <c r="N1778" s="258" t="s">
        <v>50</v>
      </c>
      <c r="O1778" s="85"/>
      <c r="P1778" s="214">
        <f>O1778*H1778</f>
        <v>0</v>
      </c>
      <c r="Q1778" s="214">
        <v>0</v>
      </c>
      <c r="R1778" s="214">
        <f>Q1778*H1778</f>
        <v>0</v>
      </c>
      <c r="S1778" s="214">
        <v>0</v>
      </c>
      <c r="T1778" s="215">
        <f>S1778*H1778</f>
        <v>0</v>
      </c>
      <c r="U1778" s="39"/>
      <c r="V1778" s="39"/>
      <c r="W1778" s="39"/>
      <c r="X1778" s="39"/>
      <c r="Y1778" s="39"/>
      <c r="Z1778" s="39"/>
      <c r="AA1778" s="39"/>
      <c r="AB1778" s="39"/>
      <c r="AC1778" s="39"/>
      <c r="AD1778" s="39"/>
      <c r="AE1778" s="39"/>
      <c r="AR1778" s="216" t="s">
        <v>313</v>
      </c>
      <c r="AT1778" s="216" t="s">
        <v>252</v>
      </c>
      <c r="AU1778" s="216" t="s">
        <v>86</v>
      </c>
      <c r="AY1778" s="18" t="s">
        <v>149</v>
      </c>
      <c r="BE1778" s="217">
        <f>IF(N1778="základní",J1778,0)</f>
        <v>0</v>
      </c>
      <c r="BF1778" s="217">
        <f>IF(N1778="snížená",J1778,0)</f>
        <v>0</v>
      </c>
      <c r="BG1778" s="217">
        <f>IF(N1778="zákl. přenesená",J1778,0)</f>
        <v>0</v>
      </c>
      <c r="BH1778" s="217">
        <f>IF(N1778="sníž. přenesená",J1778,0)</f>
        <v>0</v>
      </c>
      <c r="BI1778" s="217">
        <f>IF(N1778="nulová",J1778,0)</f>
        <v>0</v>
      </c>
      <c r="BJ1778" s="18" t="s">
        <v>148</v>
      </c>
      <c r="BK1778" s="217">
        <f>ROUND(I1778*H1778,2)</f>
        <v>0</v>
      </c>
      <c r="BL1778" s="18" t="s">
        <v>239</v>
      </c>
      <c r="BM1778" s="216" t="s">
        <v>3095</v>
      </c>
    </row>
    <row r="1779" spans="1:47" s="2" customFormat="1" ht="12">
      <c r="A1779" s="39"/>
      <c r="B1779" s="40"/>
      <c r="C1779" s="41"/>
      <c r="D1779" s="218" t="s">
        <v>155</v>
      </c>
      <c r="E1779" s="41"/>
      <c r="F1779" s="219" t="s">
        <v>3094</v>
      </c>
      <c r="G1779" s="41"/>
      <c r="H1779" s="41"/>
      <c r="I1779" s="220"/>
      <c r="J1779" s="41"/>
      <c r="K1779" s="41"/>
      <c r="L1779" s="45"/>
      <c r="M1779" s="221"/>
      <c r="N1779" s="222"/>
      <c r="O1779" s="85"/>
      <c r="P1779" s="85"/>
      <c r="Q1779" s="85"/>
      <c r="R1779" s="85"/>
      <c r="S1779" s="85"/>
      <c r="T1779" s="86"/>
      <c r="U1779" s="39"/>
      <c r="V1779" s="39"/>
      <c r="W1779" s="39"/>
      <c r="X1779" s="39"/>
      <c r="Y1779" s="39"/>
      <c r="Z1779" s="39"/>
      <c r="AA1779" s="39"/>
      <c r="AB1779" s="39"/>
      <c r="AC1779" s="39"/>
      <c r="AD1779" s="39"/>
      <c r="AE1779" s="39"/>
      <c r="AT1779" s="18" t="s">
        <v>155</v>
      </c>
      <c r="AU1779" s="18" t="s">
        <v>86</v>
      </c>
    </row>
    <row r="1780" spans="1:65" s="2" customFormat="1" ht="16.5" customHeight="1">
      <c r="A1780" s="39"/>
      <c r="B1780" s="40"/>
      <c r="C1780" s="205" t="s">
        <v>1926</v>
      </c>
      <c r="D1780" s="205" t="s">
        <v>151</v>
      </c>
      <c r="E1780" s="206" t="s">
        <v>3096</v>
      </c>
      <c r="F1780" s="207" t="s">
        <v>3097</v>
      </c>
      <c r="G1780" s="208" t="s">
        <v>320</v>
      </c>
      <c r="H1780" s="209">
        <v>1</v>
      </c>
      <c r="I1780" s="210"/>
      <c r="J1780" s="211">
        <f>ROUND(I1780*H1780,2)</f>
        <v>0</v>
      </c>
      <c r="K1780" s="207" t="s">
        <v>37</v>
      </c>
      <c r="L1780" s="45"/>
      <c r="M1780" s="212" t="s">
        <v>37</v>
      </c>
      <c r="N1780" s="213" t="s">
        <v>50</v>
      </c>
      <c r="O1780" s="85"/>
      <c r="P1780" s="214">
        <f>O1780*H1780</f>
        <v>0</v>
      </c>
      <c r="Q1780" s="214">
        <v>0</v>
      </c>
      <c r="R1780" s="214">
        <f>Q1780*H1780</f>
        <v>0</v>
      </c>
      <c r="S1780" s="214">
        <v>0</v>
      </c>
      <c r="T1780" s="215">
        <f>S1780*H1780</f>
        <v>0</v>
      </c>
      <c r="U1780" s="39"/>
      <c r="V1780" s="39"/>
      <c r="W1780" s="39"/>
      <c r="X1780" s="39"/>
      <c r="Y1780" s="39"/>
      <c r="Z1780" s="39"/>
      <c r="AA1780" s="39"/>
      <c r="AB1780" s="39"/>
      <c r="AC1780" s="39"/>
      <c r="AD1780" s="39"/>
      <c r="AE1780" s="39"/>
      <c r="AR1780" s="216" t="s">
        <v>239</v>
      </c>
      <c r="AT1780" s="216" t="s">
        <v>151</v>
      </c>
      <c r="AU1780" s="216" t="s">
        <v>86</v>
      </c>
      <c r="AY1780" s="18" t="s">
        <v>149</v>
      </c>
      <c r="BE1780" s="217">
        <f>IF(N1780="základní",J1780,0)</f>
        <v>0</v>
      </c>
      <c r="BF1780" s="217">
        <f>IF(N1780="snížená",J1780,0)</f>
        <v>0</v>
      </c>
      <c r="BG1780" s="217">
        <f>IF(N1780="zákl. přenesená",J1780,0)</f>
        <v>0</v>
      </c>
      <c r="BH1780" s="217">
        <f>IF(N1780="sníž. přenesená",J1780,0)</f>
        <v>0</v>
      </c>
      <c r="BI1780" s="217">
        <f>IF(N1780="nulová",J1780,0)</f>
        <v>0</v>
      </c>
      <c r="BJ1780" s="18" t="s">
        <v>148</v>
      </c>
      <c r="BK1780" s="217">
        <f>ROUND(I1780*H1780,2)</f>
        <v>0</v>
      </c>
      <c r="BL1780" s="18" t="s">
        <v>239</v>
      </c>
      <c r="BM1780" s="216" t="s">
        <v>3098</v>
      </c>
    </row>
    <row r="1781" spans="1:47" s="2" customFormat="1" ht="12">
      <c r="A1781" s="39"/>
      <c r="B1781" s="40"/>
      <c r="C1781" s="41"/>
      <c r="D1781" s="218" t="s">
        <v>155</v>
      </c>
      <c r="E1781" s="41"/>
      <c r="F1781" s="219" t="s">
        <v>3097</v>
      </c>
      <c r="G1781" s="41"/>
      <c r="H1781" s="41"/>
      <c r="I1781" s="220"/>
      <c r="J1781" s="41"/>
      <c r="K1781" s="41"/>
      <c r="L1781" s="45"/>
      <c r="M1781" s="221"/>
      <c r="N1781" s="222"/>
      <c r="O1781" s="85"/>
      <c r="P1781" s="85"/>
      <c r="Q1781" s="85"/>
      <c r="R1781" s="85"/>
      <c r="S1781" s="85"/>
      <c r="T1781" s="86"/>
      <c r="U1781" s="39"/>
      <c r="V1781" s="39"/>
      <c r="W1781" s="39"/>
      <c r="X1781" s="39"/>
      <c r="Y1781" s="39"/>
      <c r="Z1781" s="39"/>
      <c r="AA1781" s="39"/>
      <c r="AB1781" s="39"/>
      <c r="AC1781" s="39"/>
      <c r="AD1781" s="39"/>
      <c r="AE1781" s="39"/>
      <c r="AT1781" s="18" t="s">
        <v>155</v>
      </c>
      <c r="AU1781" s="18" t="s">
        <v>86</v>
      </c>
    </row>
    <row r="1782" spans="1:63" s="12" customFormat="1" ht="22.8" customHeight="1">
      <c r="A1782" s="12"/>
      <c r="B1782" s="189"/>
      <c r="C1782" s="190"/>
      <c r="D1782" s="191" t="s">
        <v>76</v>
      </c>
      <c r="E1782" s="203" t="s">
        <v>3099</v>
      </c>
      <c r="F1782" s="203" t="s">
        <v>3100</v>
      </c>
      <c r="G1782" s="190"/>
      <c r="H1782" s="190"/>
      <c r="I1782" s="193"/>
      <c r="J1782" s="204">
        <f>BK1782</f>
        <v>0</v>
      </c>
      <c r="K1782" s="190"/>
      <c r="L1782" s="195"/>
      <c r="M1782" s="196"/>
      <c r="N1782" s="197"/>
      <c r="O1782" s="197"/>
      <c r="P1782" s="198">
        <f>SUM(P1783:P1830)</f>
        <v>0</v>
      </c>
      <c r="Q1782" s="197"/>
      <c r="R1782" s="198">
        <f>SUM(R1783:R1830)</f>
        <v>0</v>
      </c>
      <c r="S1782" s="197"/>
      <c r="T1782" s="199">
        <f>SUM(T1783:T1830)</f>
        <v>0</v>
      </c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  <c r="AE1782" s="12"/>
      <c r="AR1782" s="200" t="s">
        <v>86</v>
      </c>
      <c r="AT1782" s="201" t="s">
        <v>76</v>
      </c>
      <c r="AU1782" s="201" t="s">
        <v>21</v>
      </c>
      <c r="AY1782" s="200" t="s">
        <v>149</v>
      </c>
      <c r="BK1782" s="202">
        <f>SUM(BK1783:BK1830)</f>
        <v>0</v>
      </c>
    </row>
    <row r="1783" spans="1:65" s="2" customFormat="1" ht="16.5" customHeight="1">
      <c r="A1783" s="39"/>
      <c r="B1783" s="40"/>
      <c r="C1783" s="205" t="s">
        <v>3101</v>
      </c>
      <c r="D1783" s="205" t="s">
        <v>151</v>
      </c>
      <c r="E1783" s="206" t="s">
        <v>3102</v>
      </c>
      <c r="F1783" s="207" t="s">
        <v>3103</v>
      </c>
      <c r="G1783" s="208" t="s">
        <v>904</v>
      </c>
      <c r="H1783" s="209">
        <v>1</v>
      </c>
      <c r="I1783" s="210"/>
      <c r="J1783" s="211">
        <f>ROUND(I1783*H1783,2)</f>
        <v>0</v>
      </c>
      <c r="K1783" s="207" t="s">
        <v>37</v>
      </c>
      <c r="L1783" s="45"/>
      <c r="M1783" s="212" t="s">
        <v>37</v>
      </c>
      <c r="N1783" s="213" t="s">
        <v>50</v>
      </c>
      <c r="O1783" s="85"/>
      <c r="P1783" s="214">
        <f>O1783*H1783</f>
        <v>0</v>
      </c>
      <c r="Q1783" s="214">
        <v>0</v>
      </c>
      <c r="R1783" s="214">
        <f>Q1783*H1783</f>
        <v>0</v>
      </c>
      <c r="S1783" s="214">
        <v>0</v>
      </c>
      <c r="T1783" s="215">
        <f>S1783*H1783</f>
        <v>0</v>
      </c>
      <c r="U1783" s="39"/>
      <c r="V1783" s="39"/>
      <c r="W1783" s="39"/>
      <c r="X1783" s="39"/>
      <c r="Y1783" s="39"/>
      <c r="Z1783" s="39"/>
      <c r="AA1783" s="39"/>
      <c r="AB1783" s="39"/>
      <c r="AC1783" s="39"/>
      <c r="AD1783" s="39"/>
      <c r="AE1783" s="39"/>
      <c r="AR1783" s="216" t="s">
        <v>239</v>
      </c>
      <c r="AT1783" s="216" t="s">
        <v>151</v>
      </c>
      <c r="AU1783" s="216" t="s">
        <v>86</v>
      </c>
      <c r="AY1783" s="18" t="s">
        <v>149</v>
      </c>
      <c r="BE1783" s="217">
        <f>IF(N1783="základní",J1783,0)</f>
        <v>0</v>
      </c>
      <c r="BF1783" s="217">
        <f>IF(N1783="snížená",J1783,0)</f>
        <v>0</v>
      </c>
      <c r="BG1783" s="217">
        <f>IF(N1783="zákl. přenesená",J1783,0)</f>
        <v>0</v>
      </c>
      <c r="BH1783" s="217">
        <f>IF(N1783="sníž. přenesená",J1783,0)</f>
        <v>0</v>
      </c>
      <c r="BI1783" s="217">
        <f>IF(N1783="nulová",J1783,0)</f>
        <v>0</v>
      </c>
      <c r="BJ1783" s="18" t="s">
        <v>148</v>
      </c>
      <c r="BK1783" s="217">
        <f>ROUND(I1783*H1783,2)</f>
        <v>0</v>
      </c>
      <c r="BL1783" s="18" t="s">
        <v>239</v>
      </c>
      <c r="BM1783" s="216" t="s">
        <v>3104</v>
      </c>
    </row>
    <row r="1784" spans="1:47" s="2" customFormat="1" ht="12">
      <c r="A1784" s="39"/>
      <c r="B1784" s="40"/>
      <c r="C1784" s="41"/>
      <c r="D1784" s="218" t="s">
        <v>155</v>
      </c>
      <c r="E1784" s="41"/>
      <c r="F1784" s="219" t="s">
        <v>3103</v>
      </c>
      <c r="G1784" s="41"/>
      <c r="H1784" s="41"/>
      <c r="I1784" s="220"/>
      <c r="J1784" s="41"/>
      <c r="K1784" s="41"/>
      <c r="L1784" s="45"/>
      <c r="M1784" s="221"/>
      <c r="N1784" s="222"/>
      <c r="O1784" s="85"/>
      <c r="P1784" s="85"/>
      <c r="Q1784" s="85"/>
      <c r="R1784" s="85"/>
      <c r="S1784" s="85"/>
      <c r="T1784" s="86"/>
      <c r="U1784" s="39"/>
      <c r="V1784" s="39"/>
      <c r="W1784" s="39"/>
      <c r="X1784" s="39"/>
      <c r="Y1784" s="39"/>
      <c r="Z1784" s="39"/>
      <c r="AA1784" s="39"/>
      <c r="AB1784" s="39"/>
      <c r="AC1784" s="39"/>
      <c r="AD1784" s="39"/>
      <c r="AE1784" s="39"/>
      <c r="AT1784" s="18" t="s">
        <v>155</v>
      </c>
      <c r="AU1784" s="18" t="s">
        <v>86</v>
      </c>
    </row>
    <row r="1785" spans="1:51" s="13" customFormat="1" ht="12">
      <c r="A1785" s="13"/>
      <c r="B1785" s="227"/>
      <c r="C1785" s="228"/>
      <c r="D1785" s="218" t="s">
        <v>182</v>
      </c>
      <c r="E1785" s="229" t="s">
        <v>37</v>
      </c>
      <c r="F1785" s="230" t="s">
        <v>3105</v>
      </c>
      <c r="G1785" s="228"/>
      <c r="H1785" s="231">
        <v>1</v>
      </c>
      <c r="I1785" s="232"/>
      <c r="J1785" s="228"/>
      <c r="K1785" s="228"/>
      <c r="L1785" s="233"/>
      <c r="M1785" s="234"/>
      <c r="N1785" s="235"/>
      <c r="O1785" s="235"/>
      <c r="P1785" s="235"/>
      <c r="Q1785" s="235"/>
      <c r="R1785" s="235"/>
      <c r="S1785" s="235"/>
      <c r="T1785" s="236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T1785" s="237" t="s">
        <v>182</v>
      </c>
      <c r="AU1785" s="237" t="s">
        <v>86</v>
      </c>
      <c r="AV1785" s="13" t="s">
        <v>86</v>
      </c>
      <c r="AW1785" s="13" t="s">
        <v>38</v>
      </c>
      <c r="AX1785" s="13" t="s">
        <v>77</v>
      </c>
      <c r="AY1785" s="237" t="s">
        <v>149</v>
      </c>
    </row>
    <row r="1786" spans="1:51" s="14" customFormat="1" ht="12">
      <c r="A1786" s="14"/>
      <c r="B1786" s="238"/>
      <c r="C1786" s="239"/>
      <c r="D1786" s="218" t="s">
        <v>182</v>
      </c>
      <c r="E1786" s="240" t="s">
        <v>37</v>
      </c>
      <c r="F1786" s="241" t="s">
        <v>187</v>
      </c>
      <c r="G1786" s="239"/>
      <c r="H1786" s="242">
        <v>1</v>
      </c>
      <c r="I1786" s="243"/>
      <c r="J1786" s="239"/>
      <c r="K1786" s="239"/>
      <c r="L1786" s="244"/>
      <c r="M1786" s="245"/>
      <c r="N1786" s="246"/>
      <c r="O1786" s="246"/>
      <c r="P1786" s="246"/>
      <c r="Q1786" s="246"/>
      <c r="R1786" s="246"/>
      <c r="S1786" s="246"/>
      <c r="T1786" s="247"/>
      <c r="U1786" s="14"/>
      <c r="V1786" s="14"/>
      <c r="W1786" s="14"/>
      <c r="X1786" s="14"/>
      <c r="Y1786" s="14"/>
      <c r="Z1786" s="14"/>
      <c r="AA1786" s="14"/>
      <c r="AB1786" s="14"/>
      <c r="AC1786" s="14"/>
      <c r="AD1786" s="14"/>
      <c r="AE1786" s="14"/>
      <c r="AT1786" s="248" t="s">
        <v>182</v>
      </c>
      <c r="AU1786" s="248" t="s">
        <v>86</v>
      </c>
      <c r="AV1786" s="14" t="s">
        <v>148</v>
      </c>
      <c r="AW1786" s="14" t="s">
        <v>38</v>
      </c>
      <c r="AX1786" s="14" t="s">
        <v>21</v>
      </c>
      <c r="AY1786" s="248" t="s">
        <v>149</v>
      </c>
    </row>
    <row r="1787" spans="1:65" s="2" customFormat="1" ht="12">
      <c r="A1787" s="39"/>
      <c r="B1787" s="40"/>
      <c r="C1787" s="249" t="s">
        <v>1930</v>
      </c>
      <c r="D1787" s="249" t="s">
        <v>252</v>
      </c>
      <c r="E1787" s="250" t="s">
        <v>3106</v>
      </c>
      <c r="F1787" s="251" t="s">
        <v>3107</v>
      </c>
      <c r="G1787" s="252" t="s">
        <v>904</v>
      </c>
      <c r="H1787" s="253">
        <v>1</v>
      </c>
      <c r="I1787" s="254"/>
      <c r="J1787" s="255">
        <f>ROUND(I1787*H1787,2)</f>
        <v>0</v>
      </c>
      <c r="K1787" s="251" t="s">
        <v>37</v>
      </c>
      <c r="L1787" s="256"/>
      <c r="M1787" s="257" t="s">
        <v>37</v>
      </c>
      <c r="N1787" s="258" t="s">
        <v>50</v>
      </c>
      <c r="O1787" s="85"/>
      <c r="P1787" s="214">
        <f>O1787*H1787</f>
        <v>0</v>
      </c>
      <c r="Q1787" s="214">
        <v>0</v>
      </c>
      <c r="R1787" s="214">
        <f>Q1787*H1787</f>
        <v>0</v>
      </c>
      <c r="S1787" s="214">
        <v>0</v>
      </c>
      <c r="T1787" s="215">
        <f>S1787*H1787</f>
        <v>0</v>
      </c>
      <c r="U1787" s="39"/>
      <c r="V1787" s="39"/>
      <c r="W1787" s="39"/>
      <c r="X1787" s="39"/>
      <c r="Y1787" s="39"/>
      <c r="Z1787" s="39"/>
      <c r="AA1787" s="39"/>
      <c r="AB1787" s="39"/>
      <c r="AC1787" s="39"/>
      <c r="AD1787" s="39"/>
      <c r="AE1787" s="39"/>
      <c r="AR1787" s="216" t="s">
        <v>313</v>
      </c>
      <c r="AT1787" s="216" t="s">
        <v>252</v>
      </c>
      <c r="AU1787" s="216" t="s">
        <v>86</v>
      </c>
      <c r="AY1787" s="18" t="s">
        <v>149</v>
      </c>
      <c r="BE1787" s="217">
        <f>IF(N1787="základní",J1787,0)</f>
        <v>0</v>
      </c>
      <c r="BF1787" s="217">
        <f>IF(N1787="snížená",J1787,0)</f>
        <v>0</v>
      </c>
      <c r="BG1787" s="217">
        <f>IF(N1787="zákl. přenesená",J1787,0)</f>
        <v>0</v>
      </c>
      <c r="BH1787" s="217">
        <f>IF(N1787="sníž. přenesená",J1787,0)</f>
        <v>0</v>
      </c>
      <c r="BI1787" s="217">
        <f>IF(N1787="nulová",J1787,0)</f>
        <v>0</v>
      </c>
      <c r="BJ1787" s="18" t="s">
        <v>148</v>
      </c>
      <c r="BK1787" s="217">
        <f>ROUND(I1787*H1787,2)</f>
        <v>0</v>
      </c>
      <c r="BL1787" s="18" t="s">
        <v>239</v>
      </c>
      <c r="BM1787" s="216" t="s">
        <v>3108</v>
      </c>
    </row>
    <row r="1788" spans="1:47" s="2" customFormat="1" ht="12">
      <c r="A1788" s="39"/>
      <c r="B1788" s="40"/>
      <c r="C1788" s="41"/>
      <c r="D1788" s="218" t="s">
        <v>155</v>
      </c>
      <c r="E1788" s="41"/>
      <c r="F1788" s="219" t="s">
        <v>3107</v>
      </c>
      <c r="G1788" s="41"/>
      <c r="H1788" s="41"/>
      <c r="I1788" s="220"/>
      <c r="J1788" s="41"/>
      <c r="K1788" s="41"/>
      <c r="L1788" s="45"/>
      <c r="M1788" s="221"/>
      <c r="N1788" s="222"/>
      <c r="O1788" s="85"/>
      <c r="P1788" s="85"/>
      <c r="Q1788" s="85"/>
      <c r="R1788" s="85"/>
      <c r="S1788" s="85"/>
      <c r="T1788" s="86"/>
      <c r="U1788" s="39"/>
      <c r="V1788" s="39"/>
      <c r="W1788" s="39"/>
      <c r="X1788" s="39"/>
      <c r="Y1788" s="39"/>
      <c r="Z1788" s="39"/>
      <c r="AA1788" s="39"/>
      <c r="AB1788" s="39"/>
      <c r="AC1788" s="39"/>
      <c r="AD1788" s="39"/>
      <c r="AE1788" s="39"/>
      <c r="AT1788" s="18" t="s">
        <v>155</v>
      </c>
      <c r="AU1788" s="18" t="s">
        <v>86</v>
      </c>
    </row>
    <row r="1789" spans="1:51" s="13" customFormat="1" ht="12">
      <c r="A1789" s="13"/>
      <c r="B1789" s="227"/>
      <c r="C1789" s="228"/>
      <c r="D1789" s="218" t="s">
        <v>182</v>
      </c>
      <c r="E1789" s="229" t="s">
        <v>37</v>
      </c>
      <c r="F1789" s="230" t="s">
        <v>3105</v>
      </c>
      <c r="G1789" s="228"/>
      <c r="H1789" s="231">
        <v>1</v>
      </c>
      <c r="I1789" s="232"/>
      <c r="J1789" s="228"/>
      <c r="K1789" s="228"/>
      <c r="L1789" s="233"/>
      <c r="M1789" s="234"/>
      <c r="N1789" s="235"/>
      <c r="O1789" s="235"/>
      <c r="P1789" s="235"/>
      <c r="Q1789" s="235"/>
      <c r="R1789" s="235"/>
      <c r="S1789" s="235"/>
      <c r="T1789" s="236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T1789" s="237" t="s">
        <v>182</v>
      </c>
      <c r="AU1789" s="237" t="s">
        <v>86</v>
      </c>
      <c r="AV1789" s="13" t="s">
        <v>86</v>
      </c>
      <c r="AW1789" s="13" t="s">
        <v>38</v>
      </c>
      <c r="AX1789" s="13" t="s">
        <v>77</v>
      </c>
      <c r="AY1789" s="237" t="s">
        <v>149</v>
      </c>
    </row>
    <row r="1790" spans="1:51" s="14" customFormat="1" ht="12">
      <c r="A1790" s="14"/>
      <c r="B1790" s="238"/>
      <c r="C1790" s="239"/>
      <c r="D1790" s="218" t="s">
        <v>182</v>
      </c>
      <c r="E1790" s="240" t="s">
        <v>37</v>
      </c>
      <c r="F1790" s="241" t="s">
        <v>187</v>
      </c>
      <c r="G1790" s="239"/>
      <c r="H1790" s="242">
        <v>1</v>
      </c>
      <c r="I1790" s="243"/>
      <c r="J1790" s="239"/>
      <c r="K1790" s="239"/>
      <c r="L1790" s="244"/>
      <c r="M1790" s="245"/>
      <c r="N1790" s="246"/>
      <c r="O1790" s="246"/>
      <c r="P1790" s="246"/>
      <c r="Q1790" s="246"/>
      <c r="R1790" s="246"/>
      <c r="S1790" s="246"/>
      <c r="T1790" s="247"/>
      <c r="U1790" s="14"/>
      <c r="V1790" s="14"/>
      <c r="W1790" s="14"/>
      <c r="X1790" s="14"/>
      <c r="Y1790" s="14"/>
      <c r="Z1790" s="14"/>
      <c r="AA1790" s="14"/>
      <c r="AB1790" s="14"/>
      <c r="AC1790" s="14"/>
      <c r="AD1790" s="14"/>
      <c r="AE1790" s="14"/>
      <c r="AT1790" s="248" t="s">
        <v>182</v>
      </c>
      <c r="AU1790" s="248" t="s">
        <v>86</v>
      </c>
      <c r="AV1790" s="14" t="s">
        <v>148</v>
      </c>
      <c r="AW1790" s="14" t="s">
        <v>38</v>
      </c>
      <c r="AX1790" s="14" t="s">
        <v>21</v>
      </c>
      <c r="AY1790" s="248" t="s">
        <v>149</v>
      </c>
    </row>
    <row r="1791" spans="1:65" s="2" customFormat="1" ht="16.5" customHeight="1">
      <c r="A1791" s="39"/>
      <c r="B1791" s="40"/>
      <c r="C1791" s="205" t="s">
        <v>3109</v>
      </c>
      <c r="D1791" s="205" t="s">
        <v>151</v>
      </c>
      <c r="E1791" s="206" t="s">
        <v>3110</v>
      </c>
      <c r="F1791" s="207" t="s">
        <v>3111</v>
      </c>
      <c r="G1791" s="208" t="s">
        <v>904</v>
      </c>
      <c r="H1791" s="209">
        <v>1</v>
      </c>
      <c r="I1791" s="210"/>
      <c r="J1791" s="211">
        <f>ROUND(I1791*H1791,2)</f>
        <v>0</v>
      </c>
      <c r="K1791" s="207" t="s">
        <v>37</v>
      </c>
      <c r="L1791" s="45"/>
      <c r="M1791" s="212" t="s">
        <v>37</v>
      </c>
      <c r="N1791" s="213" t="s">
        <v>50</v>
      </c>
      <c r="O1791" s="85"/>
      <c r="P1791" s="214">
        <f>O1791*H1791</f>
        <v>0</v>
      </c>
      <c r="Q1791" s="214">
        <v>0</v>
      </c>
      <c r="R1791" s="214">
        <f>Q1791*H1791</f>
        <v>0</v>
      </c>
      <c r="S1791" s="214">
        <v>0</v>
      </c>
      <c r="T1791" s="215">
        <f>S1791*H1791</f>
        <v>0</v>
      </c>
      <c r="U1791" s="39"/>
      <c r="V1791" s="39"/>
      <c r="W1791" s="39"/>
      <c r="X1791" s="39"/>
      <c r="Y1791" s="39"/>
      <c r="Z1791" s="39"/>
      <c r="AA1791" s="39"/>
      <c r="AB1791" s="39"/>
      <c r="AC1791" s="39"/>
      <c r="AD1791" s="39"/>
      <c r="AE1791" s="39"/>
      <c r="AR1791" s="216" t="s">
        <v>239</v>
      </c>
      <c r="AT1791" s="216" t="s">
        <v>151</v>
      </c>
      <c r="AU1791" s="216" t="s">
        <v>86</v>
      </c>
      <c r="AY1791" s="18" t="s">
        <v>149</v>
      </c>
      <c r="BE1791" s="217">
        <f>IF(N1791="základní",J1791,0)</f>
        <v>0</v>
      </c>
      <c r="BF1791" s="217">
        <f>IF(N1791="snížená",J1791,0)</f>
        <v>0</v>
      </c>
      <c r="BG1791" s="217">
        <f>IF(N1791="zákl. přenesená",J1791,0)</f>
        <v>0</v>
      </c>
      <c r="BH1791" s="217">
        <f>IF(N1791="sníž. přenesená",J1791,0)</f>
        <v>0</v>
      </c>
      <c r="BI1791" s="217">
        <f>IF(N1791="nulová",J1791,0)</f>
        <v>0</v>
      </c>
      <c r="BJ1791" s="18" t="s">
        <v>148</v>
      </c>
      <c r="BK1791" s="217">
        <f>ROUND(I1791*H1791,2)</f>
        <v>0</v>
      </c>
      <c r="BL1791" s="18" t="s">
        <v>239</v>
      </c>
      <c r="BM1791" s="216" t="s">
        <v>3112</v>
      </c>
    </row>
    <row r="1792" spans="1:47" s="2" customFormat="1" ht="12">
      <c r="A1792" s="39"/>
      <c r="B1792" s="40"/>
      <c r="C1792" s="41"/>
      <c r="D1792" s="218" t="s">
        <v>155</v>
      </c>
      <c r="E1792" s="41"/>
      <c r="F1792" s="219" t="s">
        <v>3111</v>
      </c>
      <c r="G1792" s="41"/>
      <c r="H1792" s="41"/>
      <c r="I1792" s="220"/>
      <c r="J1792" s="41"/>
      <c r="K1792" s="41"/>
      <c r="L1792" s="45"/>
      <c r="M1792" s="221"/>
      <c r="N1792" s="222"/>
      <c r="O1792" s="85"/>
      <c r="P1792" s="85"/>
      <c r="Q1792" s="85"/>
      <c r="R1792" s="85"/>
      <c r="S1792" s="85"/>
      <c r="T1792" s="86"/>
      <c r="U1792" s="39"/>
      <c r="V1792" s="39"/>
      <c r="W1792" s="39"/>
      <c r="X1792" s="39"/>
      <c r="Y1792" s="39"/>
      <c r="Z1792" s="39"/>
      <c r="AA1792" s="39"/>
      <c r="AB1792" s="39"/>
      <c r="AC1792" s="39"/>
      <c r="AD1792" s="39"/>
      <c r="AE1792" s="39"/>
      <c r="AT1792" s="18" t="s">
        <v>155</v>
      </c>
      <c r="AU1792" s="18" t="s">
        <v>86</v>
      </c>
    </row>
    <row r="1793" spans="1:51" s="13" customFormat="1" ht="12">
      <c r="A1793" s="13"/>
      <c r="B1793" s="227"/>
      <c r="C1793" s="228"/>
      <c r="D1793" s="218" t="s">
        <v>182</v>
      </c>
      <c r="E1793" s="229" t="s">
        <v>37</v>
      </c>
      <c r="F1793" s="230" t="s">
        <v>3113</v>
      </c>
      <c r="G1793" s="228"/>
      <c r="H1793" s="231">
        <v>1</v>
      </c>
      <c r="I1793" s="232"/>
      <c r="J1793" s="228"/>
      <c r="K1793" s="228"/>
      <c r="L1793" s="233"/>
      <c r="M1793" s="234"/>
      <c r="N1793" s="235"/>
      <c r="O1793" s="235"/>
      <c r="P1793" s="235"/>
      <c r="Q1793" s="235"/>
      <c r="R1793" s="235"/>
      <c r="S1793" s="235"/>
      <c r="T1793" s="236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T1793" s="237" t="s">
        <v>182</v>
      </c>
      <c r="AU1793" s="237" t="s">
        <v>86</v>
      </c>
      <c r="AV1793" s="13" t="s">
        <v>86</v>
      </c>
      <c r="AW1793" s="13" t="s">
        <v>38</v>
      </c>
      <c r="AX1793" s="13" t="s">
        <v>77</v>
      </c>
      <c r="AY1793" s="237" t="s">
        <v>149</v>
      </c>
    </row>
    <row r="1794" spans="1:51" s="14" customFormat="1" ht="12">
      <c r="A1794" s="14"/>
      <c r="B1794" s="238"/>
      <c r="C1794" s="239"/>
      <c r="D1794" s="218" t="s">
        <v>182</v>
      </c>
      <c r="E1794" s="240" t="s">
        <v>37</v>
      </c>
      <c r="F1794" s="241" t="s">
        <v>187</v>
      </c>
      <c r="G1794" s="239"/>
      <c r="H1794" s="242">
        <v>1</v>
      </c>
      <c r="I1794" s="243"/>
      <c r="J1794" s="239"/>
      <c r="K1794" s="239"/>
      <c r="L1794" s="244"/>
      <c r="M1794" s="245"/>
      <c r="N1794" s="246"/>
      <c r="O1794" s="246"/>
      <c r="P1794" s="246"/>
      <c r="Q1794" s="246"/>
      <c r="R1794" s="246"/>
      <c r="S1794" s="246"/>
      <c r="T1794" s="247"/>
      <c r="U1794" s="14"/>
      <c r="V1794" s="14"/>
      <c r="W1794" s="14"/>
      <c r="X1794" s="14"/>
      <c r="Y1794" s="14"/>
      <c r="Z1794" s="14"/>
      <c r="AA1794" s="14"/>
      <c r="AB1794" s="14"/>
      <c r="AC1794" s="14"/>
      <c r="AD1794" s="14"/>
      <c r="AE1794" s="14"/>
      <c r="AT1794" s="248" t="s">
        <v>182</v>
      </c>
      <c r="AU1794" s="248" t="s">
        <v>86</v>
      </c>
      <c r="AV1794" s="14" t="s">
        <v>148</v>
      </c>
      <c r="AW1794" s="14" t="s">
        <v>38</v>
      </c>
      <c r="AX1794" s="14" t="s">
        <v>21</v>
      </c>
      <c r="AY1794" s="248" t="s">
        <v>149</v>
      </c>
    </row>
    <row r="1795" spans="1:65" s="2" customFormat="1" ht="12">
      <c r="A1795" s="39"/>
      <c r="B1795" s="40"/>
      <c r="C1795" s="249" t="s">
        <v>1933</v>
      </c>
      <c r="D1795" s="249" t="s">
        <v>252</v>
      </c>
      <c r="E1795" s="250" t="s">
        <v>3114</v>
      </c>
      <c r="F1795" s="251" t="s">
        <v>3115</v>
      </c>
      <c r="G1795" s="252" t="s">
        <v>904</v>
      </c>
      <c r="H1795" s="253">
        <v>1</v>
      </c>
      <c r="I1795" s="254"/>
      <c r="J1795" s="255">
        <f>ROUND(I1795*H1795,2)</f>
        <v>0</v>
      </c>
      <c r="K1795" s="251" t="s">
        <v>37</v>
      </c>
      <c r="L1795" s="256"/>
      <c r="M1795" s="257" t="s">
        <v>37</v>
      </c>
      <c r="N1795" s="258" t="s">
        <v>50</v>
      </c>
      <c r="O1795" s="85"/>
      <c r="P1795" s="214">
        <f>O1795*H1795</f>
        <v>0</v>
      </c>
      <c r="Q1795" s="214">
        <v>0</v>
      </c>
      <c r="R1795" s="214">
        <f>Q1795*H1795</f>
        <v>0</v>
      </c>
      <c r="S1795" s="214">
        <v>0</v>
      </c>
      <c r="T1795" s="215">
        <f>S1795*H1795</f>
        <v>0</v>
      </c>
      <c r="U1795" s="39"/>
      <c r="V1795" s="39"/>
      <c r="W1795" s="39"/>
      <c r="X1795" s="39"/>
      <c r="Y1795" s="39"/>
      <c r="Z1795" s="39"/>
      <c r="AA1795" s="39"/>
      <c r="AB1795" s="39"/>
      <c r="AC1795" s="39"/>
      <c r="AD1795" s="39"/>
      <c r="AE1795" s="39"/>
      <c r="AR1795" s="216" t="s">
        <v>313</v>
      </c>
      <c r="AT1795" s="216" t="s">
        <v>252</v>
      </c>
      <c r="AU1795" s="216" t="s">
        <v>86</v>
      </c>
      <c r="AY1795" s="18" t="s">
        <v>149</v>
      </c>
      <c r="BE1795" s="217">
        <f>IF(N1795="základní",J1795,0)</f>
        <v>0</v>
      </c>
      <c r="BF1795" s="217">
        <f>IF(N1795="snížená",J1795,0)</f>
        <v>0</v>
      </c>
      <c r="BG1795" s="217">
        <f>IF(N1795="zákl. přenesená",J1795,0)</f>
        <v>0</v>
      </c>
      <c r="BH1795" s="217">
        <f>IF(N1795="sníž. přenesená",J1795,0)</f>
        <v>0</v>
      </c>
      <c r="BI1795" s="217">
        <f>IF(N1795="nulová",J1795,0)</f>
        <v>0</v>
      </c>
      <c r="BJ1795" s="18" t="s">
        <v>148</v>
      </c>
      <c r="BK1795" s="217">
        <f>ROUND(I1795*H1795,2)</f>
        <v>0</v>
      </c>
      <c r="BL1795" s="18" t="s">
        <v>239</v>
      </c>
      <c r="BM1795" s="216" t="s">
        <v>3116</v>
      </c>
    </row>
    <row r="1796" spans="1:47" s="2" customFormat="1" ht="12">
      <c r="A1796" s="39"/>
      <c r="B1796" s="40"/>
      <c r="C1796" s="41"/>
      <c r="D1796" s="218" t="s">
        <v>155</v>
      </c>
      <c r="E1796" s="41"/>
      <c r="F1796" s="219" t="s">
        <v>3115</v>
      </c>
      <c r="G1796" s="41"/>
      <c r="H1796" s="41"/>
      <c r="I1796" s="220"/>
      <c r="J1796" s="41"/>
      <c r="K1796" s="41"/>
      <c r="L1796" s="45"/>
      <c r="M1796" s="221"/>
      <c r="N1796" s="222"/>
      <c r="O1796" s="85"/>
      <c r="P1796" s="85"/>
      <c r="Q1796" s="85"/>
      <c r="R1796" s="85"/>
      <c r="S1796" s="85"/>
      <c r="T1796" s="86"/>
      <c r="U1796" s="39"/>
      <c r="V1796" s="39"/>
      <c r="W1796" s="39"/>
      <c r="X1796" s="39"/>
      <c r="Y1796" s="39"/>
      <c r="Z1796" s="39"/>
      <c r="AA1796" s="39"/>
      <c r="AB1796" s="39"/>
      <c r="AC1796" s="39"/>
      <c r="AD1796" s="39"/>
      <c r="AE1796" s="39"/>
      <c r="AT1796" s="18" t="s">
        <v>155</v>
      </c>
      <c r="AU1796" s="18" t="s">
        <v>86</v>
      </c>
    </row>
    <row r="1797" spans="1:51" s="13" customFormat="1" ht="12">
      <c r="A1797" s="13"/>
      <c r="B1797" s="227"/>
      <c r="C1797" s="228"/>
      <c r="D1797" s="218" t="s">
        <v>182</v>
      </c>
      <c r="E1797" s="229" t="s">
        <v>37</v>
      </c>
      <c r="F1797" s="230" t="s">
        <v>3113</v>
      </c>
      <c r="G1797" s="228"/>
      <c r="H1797" s="231">
        <v>1</v>
      </c>
      <c r="I1797" s="232"/>
      <c r="J1797" s="228"/>
      <c r="K1797" s="228"/>
      <c r="L1797" s="233"/>
      <c r="M1797" s="234"/>
      <c r="N1797" s="235"/>
      <c r="O1797" s="235"/>
      <c r="P1797" s="235"/>
      <c r="Q1797" s="235"/>
      <c r="R1797" s="235"/>
      <c r="S1797" s="235"/>
      <c r="T1797" s="236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T1797" s="237" t="s">
        <v>182</v>
      </c>
      <c r="AU1797" s="237" t="s">
        <v>86</v>
      </c>
      <c r="AV1797" s="13" t="s">
        <v>86</v>
      </c>
      <c r="AW1797" s="13" t="s">
        <v>38</v>
      </c>
      <c r="AX1797" s="13" t="s">
        <v>77</v>
      </c>
      <c r="AY1797" s="237" t="s">
        <v>149</v>
      </c>
    </row>
    <row r="1798" spans="1:51" s="14" customFormat="1" ht="12">
      <c r="A1798" s="14"/>
      <c r="B1798" s="238"/>
      <c r="C1798" s="239"/>
      <c r="D1798" s="218" t="s">
        <v>182</v>
      </c>
      <c r="E1798" s="240" t="s">
        <v>37</v>
      </c>
      <c r="F1798" s="241" t="s">
        <v>187</v>
      </c>
      <c r="G1798" s="239"/>
      <c r="H1798" s="242">
        <v>1</v>
      </c>
      <c r="I1798" s="243"/>
      <c r="J1798" s="239"/>
      <c r="K1798" s="239"/>
      <c r="L1798" s="244"/>
      <c r="M1798" s="245"/>
      <c r="N1798" s="246"/>
      <c r="O1798" s="246"/>
      <c r="P1798" s="246"/>
      <c r="Q1798" s="246"/>
      <c r="R1798" s="246"/>
      <c r="S1798" s="246"/>
      <c r="T1798" s="247"/>
      <c r="U1798" s="14"/>
      <c r="V1798" s="14"/>
      <c r="W1798" s="14"/>
      <c r="X1798" s="14"/>
      <c r="Y1798" s="14"/>
      <c r="Z1798" s="14"/>
      <c r="AA1798" s="14"/>
      <c r="AB1798" s="14"/>
      <c r="AC1798" s="14"/>
      <c r="AD1798" s="14"/>
      <c r="AE1798" s="14"/>
      <c r="AT1798" s="248" t="s">
        <v>182</v>
      </c>
      <c r="AU1798" s="248" t="s">
        <v>86</v>
      </c>
      <c r="AV1798" s="14" t="s">
        <v>148</v>
      </c>
      <c r="AW1798" s="14" t="s">
        <v>38</v>
      </c>
      <c r="AX1798" s="14" t="s">
        <v>21</v>
      </c>
      <c r="AY1798" s="248" t="s">
        <v>149</v>
      </c>
    </row>
    <row r="1799" spans="1:65" s="2" customFormat="1" ht="16.5" customHeight="1">
      <c r="A1799" s="39"/>
      <c r="B1799" s="40"/>
      <c r="C1799" s="205" t="s">
        <v>3117</v>
      </c>
      <c r="D1799" s="205" t="s">
        <v>151</v>
      </c>
      <c r="E1799" s="206" t="s">
        <v>3118</v>
      </c>
      <c r="F1799" s="207" t="s">
        <v>3119</v>
      </c>
      <c r="G1799" s="208" t="s">
        <v>904</v>
      </c>
      <c r="H1799" s="209">
        <v>2</v>
      </c>
      <c r="I1799" s="210"/>
      <c r="J1799" s="211">
        <f>ROUND(I1799*H1799,2)</f>
        <v>0</v>
      </c>
      <c r="K1799" s="207" t="s">
        <v>37</v>
      </c>
      <c r="L1799" s="45"/>
      <c r="M1799" s="212" t="s">
        <v>37</v>
      </c>
      <c r="N1799" s="213" t="s">
        <v>50</v>
      </c>
      <c r="O1799" s="85"/>
      <c r="P1799" s="214">
        <f>O1799*H1799</f>
        <v>0</v>
      </c>
      <c r="Q1799" s="214">
        <v>0</v>
      </c>
      <c r="R1799" s="214">
        <f>Q1799*H1799</f>
        <v>0</v>
      </c>
      <c r="S1799" s="214">
        <v>0</v>
      </c>
      <c r="T1799" s="215">
        <f>S1799*H1799</f>
        <v>0</v>
      </c>
      <c r="U1799" s="39"/>
      <c r="V1799" s="39"/>
      <c r="W1799" s="39"/>
      <c r="X1799" s="39"/>
      <c r="Y1799" s="39"/>
      <c r="Z1799" s="39"/>
      <c r="AA1799" s="39"/>
      <c r="AB1799" s="39"/>
      <c r="AC1799" s="39"/>
      <c r="AD1799" s="39"/>
      <c r="AE1799" s="39"/>
      <c r="AR1799" s="216" t="s">
        <v>239</v>
      </c>
      <c r="AT1799" s="216" t="s">
        <v>151</v>
      </c>
      <c r="AU1799" s="216" t="s">
        <v>86</v>
      </c>
      <c r="AY1799" s="18" t="s">
        <v>149</v>
      </c>
      <c r="BE1799" s="217">
        <f>IF(N1799="základní",J1799,0)</f>
        <v>0</v>
      </c>
      <c r="BF1799" s="217">
        <f>IF(N1799="snížená",J1799,0)</f>
        <v>0</v>
      </c>
      <c r="BG1799" s="217">
        <f>IF(N1799="zákl. přenesená",J1799,0)</f>
        <v>0</v>
      </c>
      <c r="BH1799" s="217">
        <f>IF(N1799="sníž. přenesená",J1799,0)</f>
        <v>0</v>
      </c>
      <c r="BI1799" s="217">
        <f>IF(N1799="nulová",J1799,0)</f>
        <v>0</v>
      </c>
      <c r="BJ1799" s="18" t="s">
        <v>148</v>
      </c>
      <c r="BK1799" s="217">
        <f>ROUND(I1799*H1799,2)</f>
        <v>0</v>
      </c>
      <c r="BL1799" s="18" t="s">
        <v>239</v>
      </c>
      <c r="BM1799" s="216" t="s">
        <v>3120</v>
      </c>
    </row>
    <row r="1800" spans="1:47" s="2" customFormat="1" ht="12">
      <c r="A1800" s="39"/>
      <c r="B1800" s="40"/>
      <c r="C1800" s="41"/>
      <c r="D1800" s="218" t="s">
        <v>155</v>
      </c>
      <c r="E1800" s="41"/>
      <c r="F1800" s="219" t="s">
        <v>3119</v>
      </c>
      <c r="G1800" s="41"/>
      <c r="H1800" s="41"/>
      <c r="I1800" s="220"/>
      <c r="J1800" s="41"/>
      <c r="K1800" s="41"/>
      <c r="L1800" s="45"/>
      <c r="M1800" s="221"/>
      <c r="N1800" s="222"/>
      <c r="O1800" s="85"/>
      <c r="P1800" s="85"/>
      <c r="Q1800" s="85"/>
      <c r="R1800" s="85"/>
      <c r="S1800" s="85"/>
      <c r="T1800" s="86"/>
      <c r="U1800" s="39"/>
      <c r="V1800" s="39"/>
      <c r="W1800" s="39"/>
      <c r="X1800" s="39"/>
      <c r="Y1800" s="39"/>
      <c r="Z1800" s="39"/>
      <c r="AA1800" s="39"/>
      <c r="AB1800" s="39"/>
      <c r="AC1800" s="39"/>
      <c r="AD1800" s="39"/>
      <c r="AE1800" s="39"/>
      <c r="AT1800" s="18" t="s">
        <v>155</v>
      </c>
      <c r="AU1800" s="18" t="s">
        <v>86</v>
      </c>
    </row>
    <row r="1801" spans="1:51" s="13" customFormat="1" ht="12">
      <c r="A1801" s="13"/>
      <c r="B1801" s="227"/>
      <c r="C1801" s="228"/>
      <c r="D1801" s="218" t="s">
        <v>182</v>
      </c>
      <c r="E1801" s="229" t="s">
        <v>37</v>
      </c>
      <c r="F1801" s="230" t="s">
        <v>3121</v>
      </c>
      <c r="G1801" s="228"/>
      <c r="H1801" s="231">
        <v>2</v>
      </c>
      <c r="I1801" s="232"/>
      <c r="J1801" s="228"/>
      <c r="K1801" s="228"/>
      <c r="L1801" s="233"/>
      <c r="M1801" s="234"/>
      <c r="N1801" s="235"/>
      <c r="O1801" s="235"/>
      <c r="P1801" s="235"/>
      <c r="Q1801" s="235"/>
      <c r="R1801" s="235"/>
      <c r="S1801" s="235"/>
      <c r="T1801" s="236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T1801" s="237" t="s">
        <v>182</v>
      </c>
      <c r="AU1801" s="237" t="s">
        <v>86</v>
      </c>
      <c r="AV1801" s="13" t="s">
        <v>86</v>
      </c>
      <c r="AW1801" s="13" t="s">
        <v>38</v>
      </c>
      <c r="AX1801" s="13" t="s">
        <v>77</v>
      </c>
      <c r="AY1801" s="237" t="s">
        <v>149</v>
      </c>
    </row>
    <row r="1802" spans="1:51" s="14" customFormat="1" ht="12">
      <c r="A1802" s="14"/>
      <c r="B1802" s="238"/>
      <c r="C1802" s="239"/>
      <c r="D1802" s="218" t="s">
        <v>182</v>
      </c>
      <c r="E1802" s="240" t="s">
        <v>37</v>
      </c>
      <c r="F1802" s="241" t="s">
        <v>187</v>
      </c>
      <c r="G1802" s="239"/>
      <c r="H1802" s="242">
        <v>2</v>
      </c>
      <c r="I1802" s="243"/>
      <c r="J1802" s="239"/>
      <c r="K1802" s="239"/>
      <c r="L1802" s="244"/>
      <c r="M1802" s="245"/>
      <c r="N1802" s="246"/>
      <c r="O1802" s="246"/>
      <c r="P1802" s="246"/>
      <c r="Q1802" s="246"/>
      <c r="R1802" s="246"/>
      <c r="S1802" s="246"/>
      <c r="T1802" s="247"/>
      <c r="U1802" s="14"/>
      <c r="V1802" s="14"/>
      <c r="W1802" s="14"/>
      <c r="X1802" s="14"/>
      <c r="Y1802" s="14"/>
      <c r="Z1802" s="14"/>
      <c r="AA1802" s="14"/>
      <c r="AB1802" s="14"/>
      <c r="AC1802" s="14"/>
      <c r="AD1802" s="14"/>
      <c r="AE1802" s="14"/>
      <c r="AT1802" s="248" t="s">
        <v>182</v>
      </c>
      <c r="AU1802" s="248" t="s">
        <v>86</v>
      </c>
      <c r="AV1802" s="14" t="s">
        <v>148</v>
      </c>
      <c r="AW1802" s="14" t="s">
        <v>38</v>
      </c>
      <c r="AX1802" s="14" t="s">
        <v>21</v>
      </c>
      <c r="AY1802" s="248" t="s">
        <v>149</v>
      </c>
    </row>
    <row r="1803" spans="1:65" s="2" customFormat="1" ht="12">
      <c r="A1803" s="39"/>
      <c r="B1803" s="40"/>
      <c r="C1803" s="249" t="s">
        <v>1937</v>
      </c>
      <c r="D1803" s="249" t="s">
        <v>252</v>
      </c>
      <c r="E1803" s="250" t="s">
        <v>3122</v>
      </c>
      <c r="F1803" s="251" t="s">
        <v>3123</v>
      </c>
      <c r="G1803" s="252" t="s">
        <v>904</v>
      </c>
      <c r="H1803" s="253">
        <v>2</v>
      </c>
      <c r="I1803" s="254"/>
      <c r="J1803" s="255">
        <f>ROUND(I1803*H1803,2)</f>
        <v>0</v>
      </c>
      <c r="K1803" s="251" t="s">
        <v>37</v>
      </c>
      <c r="L1803" s="256"/>
      <c r="M1803" s="257" t="s">
        <v>37</v>
      </c>
      <c r="N1803" s="258" t="s">
        <v>50</v>
      </c>
      <c r="O1803" s="85"/>
      <c r="P1803" s="214">
        <f>O1803*H1803</f>
        <v>0</v>
      </c>
      <c r="Q1803" s="214">
        <v>0</v>
      </c>
      <c r="R1803" s="214">
        <f>Q1803*H1803</f>
        <v>0</v>
      </c>
      <c r="S1803" s="214">
        <v>0</v>
      </c>
      <c r="T1803" s="215">
        <f>S1803*H1803</f>
        <v>0</v>
      </c>
      <c r="U1803" s="39"/>
      <c r="V1803" s="39"/>
      <c r="W1803" s="39"/>
      <c r="X1803" s="39"/>
      <c r="Y1803" s="39"/>
      <c r="Z1803" s="39"/>
      <c r="AA1803" s="39"/>
      <c r="AB1803" s="39"/>
      <c r="AC1803" s="39"/>
      <c r="AD1803" s="39"/>
      <c r="AE1803" s="39"/>
      <c r="AR1803" s="216" t="s">
        <v>313</v>
      </c>
      <c r="AT1803" s="216" t="s">
        <v>252</v>
      </c>
      <c r="AU1803" s="216" t="s">
        <v>86</v>
      </c>
      <c r="AY1803" s="18" t="s">
        <v>149</v>
      </c>
      <c r="BE1803" s="217">
        <f>IF(N1803="základní",J1803,0)</f>
        <v>0</v>
      </c>
      <c r="BF1803" s="217">
        <f>IF(N1803="snížená",J1803,0)</f>
        <v>0</v>
      </c>
      <c r="BG1803" s="217">
        <f>IF(N1803="zákl. přenesená",J1803,0)</f>
        <v>0</v>
      </c>
      <c r="BH1803" s="217">
        <f>IF(N1803="sníž. přenesená",J1803,0)</f>
        <v>0</v>
      </c>
      <c r="BI1803" s="217">
        <f>IF(N1803="nulová",J1803,0)</f>
        <v>0</v>
      </c>
      <c r="BJ1803" s="18" t="s">
        <v>148</v>
      </c>
      <c r="BK1803" s="217">
        <f>ROUND(I1803*H1803,2)</f>
        <v>0</v>
      </c>
      <c r="BL1803" s="18" t="s">
        <v>239</v>
      </c>
      <c r="BM1803" s="216" t="s">
        <v>3124</v>
      </c>
    </row>
    <row r="1804" spans="1:47" s="2" customFormat="1" ht="12">
      <c r="A1804" s="39"/>
      <c r="B1804" s="40"/>
      <c r="C1804" s="41"/>
      <c r="D1804" s="218" t="s">
        <v>155</v>
      </c>
      <c r="E1804" s="41"/>
      <c r="F1804" s="219" t="s">
        <v>3123</v>
      </c>
      <c r="G1804" s="41"/>
      <c r="H1804" s="41"/>
      <c r="I1804" s="220"/>
      <c r="J1804" s="41"/>
      <c r="K1804" s="41"/>
      <c r="L1804" s="45"/>
      <c r="M1804" s="221"/>
      <c r="N1804" s="222"/>
      <c r="O1804" s="85"/>
      <c r="P1804" s="85"/>
      <c r="Q1804" s="85"/>
      <c r="R1804" s="85"/>
      <c r="S1804" s="85"/>
      <c r="T1804" s="86"/>
      <c r="U1804" s="39"/>
      <c r="V1804" s="39"/>
      <c r="W1804" s="39"/>
      <c r="X1804" s="39"/>
      <c r="Y1804" s="39"/>
      <c r="Z1804" s="39"/>
      <c r="AA1804" s="39"/>
      <c r="AB1804" s="39"/>
      <c r="AC1804" s="39"/>
      <c r="AD1804" s="39"/>
      <c r="AE1804" s="39"/>
      <c r="AT1804" s="18" t="s">
        <v>155</v>
      </c>
      <c r="AU1804" s="18" t="s">
        <v>86</v>
      </c>
    </row>
    <row r="1805" spans="1:51" s="13" customFormat="1" ht="12">
      <c r="A1805" s="13"/>
      <c r="B1805" s="227"/>
      <c r="C1805" s="228"/>
      <c r="D1805" s="218" t="s">
        <v>182</v>
      </c>
      <c r="E1805" s="229" t="s">
        <v>37</v>
      </c>
      <c r="F1805" s="230" t="s">
        <v>3121</v>
      </c>
      <c r="G1805" s="228"/>
      <c r="H1805" s="231">
        <v>2</v>
      </c>
      <c r="I1805" s="232"/>
      <c r="J1805" s="228"/>
      <c r="K1805" s="228"/>
      <c r="L1805" s="233"/>
      <c r="M1805" s="234"/>
      <c r="N1805" s="235"/>
      <c r="O1805" s="235"/>
      <c r="P1805" s="235"/>
      <c r="Q1805" s="235"/>
      <c r="R1805" s="235"/>
      <c r="S1805" s="235"/>
      <c r="T1805" s="236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T1805" s="237" t="s">
        <v>182</v>
      </c>
      <c r="AU1805" s="237" t="s">
        <v>86</v>
      </c>
      <c r="AV1805" s="13" t="s">
        <v>86</v>
      </c>
      <c r="AW1805" s="13" t="s">
        <v>38</v>
      </c>
      <c r="AX1805" s="13" t="s">
        <v>77</v>
      </c>
      <c r="AY1805" s="237" t="s">
        <v>149</v>
      </c>
    </row>
    <row r="1806" spans="1:51" s="14" customFormat="1" ht="12">
      <c r="A1806" s="14"/>
      <c r="B1806" s="238"/>
      <c r="C1806" s="239"/>
      <c r="D1806" s="218" t="s">
        <v>182</v>
      </c>
      <c r="E1806" s="240" t="s">
        <v>37</v>
      </c>
      <c r="F1806" s="241" t="s">
        <v>187</v>
      </c>
      <c r="G1806" s="239"/>
      <c r="H1806" s="242">
        <v>2</v>
      </c>
      <c r="I1806" s="243"/>
      <c r="J1806" s="239"/>
      <c r="K1806" s="239"/>
      <c r="L1806" s="244"/>
      <c r="M1806" s="245"/>
      <c r="N1806" s="246"/>
      <c r="O1806" s="246"/>
      <c r="P1806" s="246"/>
      <c r="Q1806" s="246"/>
      <c r="R1806" s="246"/>
      <c r="S1806" s="246"/>
      <c r="T1806" s="247"/>
      <c r="U1806" s="14"/>
      <c r="V1806" s="14"/>
      <c r="W1806" s="14"/>
      <c r="X1806" s="14"/>
      <c r="Y1806" s="14"/>
      <c r="Z1806" s="14"/>
      <c r="AA1806" s="14"/>
      <c r="AB1806" s="14"/>
      <c r="AC1806" s="14"/>
      <c r="AD1806" s="14"/>
      <c r="AE1806" s="14"/>
      <c r="AT1806" s="248" t="s">
        <v>182</v>
      </c>
      <c r="AU1806" s="248" t="s">
        <v>86</v>
      </c>
      <c r="AV1806" s="14" t="s">
        <v>148</v>
      </c>
      <c r="AW1806" s="14" t="s">
        <v>38</v>
      </c>
      <c r="AX1806" s="14" t="s">
        <v>21</v>
      </c>
      <c r="AY1806" s="248" t="s">
        <v>149</v>
      </c>
    </row>
    <row r="1807" spans="1:65" s="2" customFormat="1" ht="16.5" customHeight="1">
      <c r="A1807" s="39"/>
      <c r="B1807" s="40"/>
      <c r="C1807" s="205" t="s">
        <v>3125</v>
      </c>
      <c r="D1807" s="205" t="s">
        <v>151</v>
      </c>
      <c r="E1807" s="206" t="s">
        <v>3126</v>
      </c>
      <c r="F1807" s="207" t="s">
        <v>3127</v>
      </c>
      <c r="G1807" s="208" t="s">
        <v>904</v>
      </c>
      <c r="H1807" s="209">
        <v>1</v>
      </c>
      <c r="I1807" s="210"/>
      <c r="J1807" s="211">
        <f>ROUND(I1807*H1807,2)</f>
        <v>0</v>
      </c>
      <c r="K1807" s="207" t="s">
        <v>37</v>
      </c>
      <c r="L1807" s="45"/>
      <c r="M1807" s="212" t="s">
        <v>37</v>
      </c>
      <c r="N1807" s="213" t="s">
        <v>50</v>
      </c>
      <c r="O1807" s="85"/>
      <c r="P1807" s="214">
        <f>O1807*H1807</f>
        <v>0</v>
      </c>
      <c r="Q1807" s="214">
        <v>0</v>
      </c>
      <c r="R1807" s="214">
        <f>Q1807*H1807</f>
        <v>0</v>
      </c>
      <c r="S1807" s="214">
        <v>0</v>
      </c>
      <c r="T1807" s="215">
        <f>S1807*H1807</f>
        <v>0</v>
      </c>
      <c r="U1807" s="39"/>
      <c r="V1807" s="39"/>
      <c r="W1807" s="39"/>
      <c r="X1807" s="39"/>
      <c r="Y1807" s="39"/>
      <c r="Z1807" s="39"/>
      <c r="AA1807" s="39"/>
      <c r="AB1807" s="39"/>
      <c r="AC1807" s="39"/>
      <c r="AD1807" s="39"/>
      <c r="AE1807" s="39"/>
      <c r="AR1807" s="216" t="s">
        <v>239</v>
      </c>
      <c r="AT1807" s="216" t="s">
        <v>151</v>
      </c>
      <c r="AU1807" s="216" t="s">
        <v>86</v>
      </c>
      <c r="AY1807" s="18" t="s">
        <v>149</v>
      </c>
      <c r="BE1807" s="217">
        <f>IF(N1807="základní",J1807,0)</f>
        <v>0</v>
      </c>
      <c r="BF1807" s="217">
        <f>IF(N1807="snížená",J1807,0)</f>
        <v>0</v>
      </c>
      <c r="BG1807" s="217">
        <f>IF(N1807="zákl. přenesená",J1807,0)</f>
        <v>0</v>
      </c>
      <c r="BH1807" s="217">
        <f>IF(N1807="sníž. přenesená",J1807,0)</f>
        <v>0</v>
      </c>
      <c r="BI1807" s="217">
        <f>IF(N1807="nulová",J1807,0)</f>
        <v>0</v>
      </c>
      <c r="BJ1807" s="18" t="s">
        <v>148</v>
      </c>
      <c r="BK1807" s="217">
        <f>ROUND(I1807*H1807,2)</f>
        <v>0</v>
      </c>
      <c r="BL1807" s="18" t="s">
        <v>239</v>
      </c>
      <c r="BM1807" s="216" t="s">
        <v>3128</v>
      </c>
    </row>
    <row r="1808" spans="1:47" s="2" customFormat="1" ht="12">
      <c r="A1808" s="39"/>
      <c r="B1808" s="40"/>
      <c r="C1808" s="41"/>
      <c r="D1808" s="218" t="s">
        <v>155</v>
      </c>
      <c r="E1808" s="41"/>
      <c r="F1808" s="219" t="s">
        <v>3127</v>
      </c>
      <c r="G1808" s="41"/>
      <c r="H1808" s="41"/>
      <c r="I1808" s="220"/>
      <c r="J1808" s="41"/>
      <c r="K1808" s="41"/>
      <c r="L1808" s="45"/>
      <c r="M1808" s="221"/>
      <c r="N1808" s="222"/>
      <c r="O1808" s="85"/>
      <c r="P1808" s="85"/>
      <c r="Q1808" s="85"/>
      <c r="R1808" s="85"/>
      <c r="S1808" s="85"/>
      <c r="T1808" s="86"/>
      <c r="U1808" s="39"/>
      <c r="V1808" s="39"/>
      <c r="W1808" s="39"/>
      <c r="X1808" s="39"/>
      <c r="Y1808" s="39"/>
      <c r="Z1808" s="39"/>
      <c r="AA1808" s="39"/>
      <c r="AB1808" s="39"/>
      <c r="AC1808" s="39"/>
      <c r="AD1808" s="39"/>
      <c r="AE1808" s="39"/>
      <c r="AT1808" s="18" t="s">
        <v>155</v>
      </c>
      <c r="AU1808" s="18" t="s">
        <v>86</v>
      </c>
    </row>
    <row r="1809" spans="1:51" s="13" customFormat="1" ht="12">
      <c r="A1809" s="13"/>
      <c r="B1809" s="227"/>
      <c r="C1809" s="228"/>
      <c r="D1809" s="218" t="s">
        <v>182</v>
      </c>
      <c r="E1809" s="229" t="s">
        <v>37</v>
      </c>
      <c r="F1809" s="230" t="s">
        <v>3129</v>
      </c>
      <c r="G1809" s="228"/>
      <c r="H1809" s="231">
        <v>1</v>
      </c>
      <c r="I1809" s="232"/>
      <c r="J1809" s="228"/>
      <c r="K1809" s="228"/>
      <c r="L1809" s="233"/>
      <c r="M1809" s="234"/>
      <c r="N1809" s="235"/>
      <c r="O1809" s="235"/>
      <c r="P1809" s="235"/>
      <c r="Q1809" s="235"/>
      <c r="R1809" s="235"/>
      <c r="S1809" s="235"/>
      <c r="T1809" s="236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T1809" s="237" t="s">
        <v>182</v>
      </c>
      <c r="AU1809" s="237" t="s">
        <v>86</v>
      </c>
      <c r="AV1809" s="13" t="s">
        <v>86</v>
      </c>
      <c r="AW1809" s="13" t="s">
        <v>38</v>
      </c>
      <c r="AX1809" s="13" t="s">
        <v>77</v>
      </c>
      <c r="AY1809" s="237" t="s">
        <v>149</v>
      </c>
    </row>
    <row r="1810" spans="1:51" s="14" customFormat="1" ht="12">
      <c r="A1810" s="14"/>
      <c r="B1810" s="238"/>
      <c r="C1810" s="239"/>
      <c r="D1810" s="218" t="s">
        <v>182</v>
      </c>
      <c r="E1810" s="240" t="s">
        <v>37</v>
      </c>
      <c r="F1810" s="241" t="s">
        <v>187</v>
      </c>
      <c r="G1810" s="239"/>
      <c r="H1810" s="242">
        <v>1</v>
      </c>
      <c r="I1810" s="243"/>
      <c r="J1810" s="239"/>
      <c r="K1810" s="239"/>
      <c r="L1810" s="244"/>
      <c r="M1810" s="245"/>
      <c r="N1810" s="246"/>
      <c r="O1810" s="246"/>
      <c r="P1810" s="246"/>
      <c r="Q1810" s="246"/>
      <c r="R1810" s="246"/>
      <c r="S1810" s="246"/>
      <c r="T1810" s="247"/>
      <c r="U1810" s="14"/>
      <c r="V1810" s="14"/>
      <c r="W1810" s="14"/>
      <c r="X1810" s="14"/>
      <c r="Y1810" s="14"/>
      <c r="Z1810" s="14"/>
      <c r="AA1810" s="14"/>
      <c r="AB1810" s="14"/>
      <c r="AC1810" s="14"/>
      <c r="AD1810" s="14"/>
      <c r="AE1810" s="14"/>
      <c r="AT1810" s="248" t="s">
        <v>182</v>
      </c>
      <c r="AU1810" s="248" t="s">
        <v>86</v>
      </c>
      <c r="AV1810" s="14" t="s">
        <v>148</v>
      </c>
      <c r="AW1810" s="14" t="s">
        <v>38</v>
      </c>
      <c r="AX1810" s="14" t="s">
        <v>21</v>
      </c>
      <c r="AY1810" s="248" t="s">
        <v>149</v>
      </c>
    </row>
    <row r="1811" spans="1:65" s="2" customFormat="1" ht="12">
      <c r="A1811" s="39"/>
      <c r="B1811" s="40"/>
      <c r="C1811" s="249" t="s">
        <v>1940</v>
      </c>
      <c r="D1811" s="249" t="s">
        <v>252</v>
      </c>
      <c r="E1811" s="250" t="s">
        <v>3130</v>
      </c>
      <c r="F1811" s="251" t="s">
        <v>3131</v>
      </c>
      <c r="G1811" s="252" t="s">
        <v>904</v>
      </c>
      <c r="H1811" s="253">
        <v>1</v>
      </c>
      <c r="I1811" s="254"/>
      <c r="J1811" s="255">
        <f>ROUND(I1811*H1811,2)</f>
        <v>0</v>
      </c>
      <c r="K1811" s="251" t="s">
        <v>37</v>
      </c>
      <c r="L1811" s="256"/>
      <c r="M1811" s="257" t="s">
        <v>37</v>
      </c>
      <c r="N1811" s="258" t="s">
        <v>50</v>
      </c>
      <c r="O1811" s="85"/>
      <c r="P1811" s="214">
        <f>O1811*H1811</f>
        <v>0</v>
      </c>
      <c r="Q1811" s="214">
        <v>0</v>
      </c>
      <c r="R1811" s="214">
        <f>Q1811*H1811</f>
        <v>0</v>
      </c>
      <c r="S1811" s="214">
        <v>0</v>
      </c>
      <c r="T1811" s="215">
        <f>S1811*H1811</f>
        <v>0</v>
      </c>
      <c r="U1811" s="39"/>
      <c r="V1811" s="39"/>
      <c r="W1811" s="39"/>
      <c r="X1811" s="39"/>
      <c r="Y1811" s="39"/>
      <c r="Z1811" s="39"/>
      <c r="AA1811" s="39"/>
      <c r="AB1811" s="39"/>
      <c r="AC1811" s="39"/>
      <c r="AD1811" s="39"/>
      <c r="AE1811" s="39"/>
      <c r="AR1811" s="216" t="s">
        <v>313</v>
      </c>
      <c r="AT1811" s="216" t="s">
        <v>252</v>
      </c>
      <c r="AU1811" s="216" t="s">
        <v>86</v>
      </c>
      <c r="AY1811" s="18" t="s">
        <v>149</v>
      </c>
      <c r="BE1811" s="217">
        <f>IF(N1811="základní",J1811,0)</f>
        <v>0</v>
      </c>
      <c r="BF1811" s="217">
        <f>IF(N1811="snížená",J1811,0)</f>
        <v>0</v>
      </c>
      <c r="BG1811" s="217">
        <f>IF(N1811="zákl. přenesená",J1811,0)</f>
        <v>0</v>
      </c>
      <c r="BH1811" s="217">
        <f>IF(N1811="sníž. přenesená",J1811,0)</f>
        <v>0</v>
      </c>
      <c r="BI1811" s="217">
        <f>IF(N1811="nulová",J1811,0)</f>
        <v>0</v>
      </c>
      <c r="BJ1811" s="18" t="s">
        <v>148</v>
      </c>
      <c r="BK1811" s="217">
        <f>ROUND(I1811*H1811,2)</f>
        <v>0</v>
      </c>
      <c r="BL1811" s="18" t="s">
        <v>239</v>
      </c>
      <c r="BM1811" s="216" t="s">
        <v>3132</v>
      </c>
    </row>
    <row r="1812" spans="1:47" s="2" customFormat="1" ht="12">
      <c r="A1812" s="39"/>
      <c r="B1812" s="40"/>
      <c r="C1812" s="41"/>
      <c r="D1812" s="218" t="s">
        <v>155</v>
      </c>
      <c r="E1812" s="41"/>
      <c r="F1812" s="219" t="s">
        <v>3131</v>
      </c>
      <c r="G1812" s="41"/>
      <c r="H1812" s="41"/>
      <c r="I1812" s="220"/>
      <c r="J1812" s="41"/>
      <c r="K1812" s="41"/>
      <c r="L1812" s="45"/>
      <c r="M1812" s="221"/>
      <c r="N1812" s="222"/>
      <c r="O1812" s="85"/>
      <c r="P1812" s="85"/>
      <c r="Q1812" s="85"/>
      <c r="R1812" s="85"/>
      <c r="S1812" s="85"/>
      <c r="T1812" s="86"/>
      <c r="U1812" s="39"/>
      <c r="V1812" s="39"/>
      <c r="W1812" s="39"/>
      <c r="X1812" s="39"/>
      <c r="Y1812" s="39"/>
      <c r="Z1812" s="39"/>
      <c r="AA1812" s="39"/>
      <c r="AB1812" s="39"/>
      <c r="AC1812" s="39"/>
      <c r="AD1812" s="39"/>
      <c r="AE1812" s="39"/>
      <c r="AT1812" s="18" t="s">
        <v>155</v>
      </c>
      <c r="AU1812" s="18" t="s">
        <v>86</v>
      </c>
    </row>
    <row r="1813" spans="1:51" s="13" customFormat="1" ht="12">
      <c r="A1813" s="13"/>
      <c r="B1813" s="227"/>
      <c r="C1813" s="228"/>
      <c r="D1813" s="218" t="s">
        <v>182</v>
      </c>
      <c r="E1813" s="229" t="s">
        <v>37</v>
      </c>
      <c r="F1813" s="230" t="s">
        <v>3129</v>
      </c>
      <c r="G1813" s="228"/>
      <c r="H1813" s="231">
        <v>1</v>
      </c>
      <c r="I1813" s="232"/>
      <c r="J1813" s="228"/>
      <c r="K1813" s="228"/>
      <c r="L1813" s="233"/>
      <c r="M1813" s="234"/>
      <c r="N1813" s="235"/>
      <c r="O1813" s="235"/>
      <c r="P1813" s="235"/>
      <c r="Q1813" s="235"/>
      <c r="R1813" s="235"/>
      <c r="S1813" s="235"/>
      <c r="T1813" s="236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T1813" s="237" t="s">
        <v>182</v>
      </c>
      <c r="AU1813" s="237" t="s">
        <v>86</v>
      </c>
      <c r="AV1813" s="13" t="s">
        <v>86</v>
      </c>
      <c r="AW1813" s="13" t="s">
        <v>38</v>
      </c>
      <c r="AX1813" s="13" t="s">
        <v>77</v>
      </c>
      <c r="AY1813" s="237" t="s">
        <v>149</v>
      </c>
    </row>
    <row r="1814" spans="1:51" s="14" customFormat="1" ht="12">
      <c r="A1814" s="14"/>
      <c r="B1814" s="238"/>
      <c r="C1814" s="239"/>
      <c r="D1814" s="218" t="s">
        <v>182</v>
      </c>
      <c r="E1814" s="240" t="s">
        <v>37</v>
      </c>
      <c r="F1814" s="241" t="s">
        <v>187</v>
      </c>
      <c r="G1814" s="239"/>
      <c r="H1814" s="242">
        <v>1</v>
      </c>
      <c r="I1814" s="243"/>
      <c r="J1814" s="239"/>
      <c r="K1814" s="239"/>
      <c r="L1814" s="244"/>
      <c r="M1814" s="245"/>
      <c r="N1814" s="246"/>
      <c r="O1814" s="246"/>
      <c r="P1814" s="246"/>
      <c r="Q1814" s="246"/>
      <c r="R1814" s="246"/>
      <c r="S1814" s="246"/>
      <c r="T1814" s="247"/>
      <c r="U1814" s="14"/>
      <c r="V1814" s="14"/>
      <c r="W1814" s="14"/>
      <c r="X1814" s="14"/>
      <c r="Y1814" s="14"/>
      <c r="Z1814" s="14"/>
      <c r="AA1814" s="14"/>
      <c r="AB1814" s="14"/>
      <c r="AC1814" s="14"/>
      <c r="AD1814" s="14"/>
      <c r="AE1814" s="14"/>
      <c r="AT1814" s="248" t="s">
        <v>182</v>
      </c>
      <c r="AU1814" s="248" t="s">
        <v>86</v>
      </c>
      <c r="AV1814" s="14" t="s">
        <v>148</v>
      </c>
      <c r="AW1814" s="14" t="s">
        <v>38</v>
      </c>
      <c r="AX1814" s="14" t="s">
        <v>21</v>
      </c>
      <c r="AY1814" s="248" t="s">
        <v>149</v>
      </c>
    </row>
    <row r="1815" spans="1:65" s="2" customFormat="1" ht="16.5" customHeight="1">
      <c r="A1815" s="39"/>
      <c r="B1815" s="40"/>
      <c r="C1815" s="205" t="s">
        <v>3133</v>
      </c>
      <c r="D1815" s="205" t="s">
        <v>151</v>
      </c>
      <c r="E1815" s="206" t="s">
        <v>3134</v>
      </c>
      <c r="F1815" s="207" t="s">
        <v>3135</v>
      </c>
      <c r="G1815" s="208" t="s">
        <v>904</v>
      </c>
      <c r="H1815" s="209">
        <v>2</v>
      </c>
      <c r="I1815" s="210"/>
      <c r="J1815" s="211">
        <f>ROUND(I1815*H1815,2)</f>
        <v>0</v>
      </c>
      <c r="K1815" s="207" t="s">
        <v>37</v>
      </c>
      <c r="L1815" s="45"/>
      <c r="M1815" s="212" t="s">
        <v>37</v>
      </c>
      <c r="N1815" s="213" t="s">
        <v>50</v>
      </c>
      <c r="O1815" s="85"/>
      <c r="P1815" s="214">
        <f>O1815*H1815</f>
        <v>0</v>
      </c>
      <c r="Q1815" s="214">
        <v>0</v>
      </c>
      <c r="R1815" s="214">
        <f>Q1815*H1815</f>
        <v>0</v>
      </c>
      <c r="S1815" s="214">
        <v>0</v>
      </c>
      <c r="T1815" s="215">
        <f>S1815*H1815</f>
        <v>0</v>
      </c>
      <c r="U1815" s="39"/>
      <c r="V1815" s="39"/>
      <c r="W1815" s="39"/>
      <c r="X1815" s="39"/>
      <c r="Y1815" s="39"/>
      <c r="Z1815" s="39"/>
      <c r="AA1815" s="39"/>
      <c r="AB1815" s="39"/>
      <c r="AC1815" s="39"/>
      <c r="AD1815" s="39"/>
      <c r="AE1815" s="39"/>
      <c r="AR1815" s="216" t="s">
        <v>239</v>
      </c>
      <c r="AT1815" s="216" t="s">
        <v>151</v>
      </c>
      <c r="AU1815" s="216" t="s">
        <v>86</v>
      </c>
      <c r="AY1815" s="18" t="s">
        <v>149</v>
      </c>
      <c r="BE1815" s="217">
        <f>IF(N1815="základní",J1815,0)</f>
        <v>0</v>
      </c>
      <c r="BF1815" s="217">
        <f>IF(N1815="snížená",J1815,0)</f>
        <v>0</v>
      </c>
      <c r="BG1815" s="217">
        <f>IF(N1815="zákl. přenesená",J1815,0)</f>
        <v>0</v>
      </c>
      <c r="BH1815" s="217">
        <f>IF(N1815="sníž. přenesená",J1815,0)</f>
        <v>0</v>
      </c>
      <c r="BI1815" s="217">
        <f>IF(N1815="nulová",J1815,0)</f>
        <v>0</v>
      </c>
      <c r="BJ1815" s="18" t="s">
        <v>148</v>
      </c>
      <c r="BK1815" s="217">
        <f>ROUND(I1815*H1815,2)</f>
        <v>0</v>
      </c>
      <c r="BL1815" s="18" t="s">
        <v>239</v>
      </c>
      <c r="BM1815" s="216" t="s">
        <v>3136</v>
      </c>
    </row>
    <row r="1816" spans="1:47" s="2" customFormat="1" ht="12">
      <c r="A1816" s="39"/>
      <c r="B1816" s="40"/>
      <c r="C1816" s="41"/>
      <c r="D1816" s="218" t="s">
        <v>155</v>
      </c>
      <c r="E1816" s="41"/>
      <c r="F1816" s="219" t="s">
        <v>3135</v>
      </c>
      <c r="G1816" s="41"/>
      <c r="H1816" s="41"/>
      <c r="I1816" s="220"/>
      <c r="J1816" s="41"/>
      <c r="K1816" s="41"/>
      <c r="L1816" s="45"/>
      <c r="M1816" s="221"/>
      <c r="N1816" s="222"/>
      <c r="O1816" s="85"/>
      <c r="P1816" s="85"/>
      <c r="Q1816" s="85"/>
      <c r="R1816" s="85"/>
      <c r="S1816" s="85"/>
      <c r="T1816" s="86"/>
      <c r="U1816" s="39"/>
      <c r="V1816" s="39"/>
      <c r="W1816" s="39"/>
      <c r="X1816" s="39"/>
      <c r="Y1816" s="39"/>
      <c r="Z1816" s="39"/>
      <c r="AA1816" s="39"/>
      <c r="AB1816" s="39"/>
      <c r="AC1816" s="39"/>
      <c r="AD1816" s="39"/>
      <c r="AE1816" s="39"/>
      <c r="AT1816" s="18" t="s">
        <v>155</v>
      </c>
      <c r="AU1816" s="18" t="s">
        <v>86</v>
      </c>
    </row>
    <row r="1817" spans="1:51" s="13" customFormat="1" ht="12">
      <c r="A1817" s="13"/>
      <c r="B1817" s="227"/>
      <c r="C1817" s="228"/>
      <c r="D1817" s="218" t="s">
        <v>182</v>
      </c>
      <c r="E1817" s="229" t="s">
        <v>37</v>
      </c>
      <c r="F1817" s="230" t="s">
        <v>3137</v>
      </c>
      <c r="G1817" s="228"/>
      <c r="H1817" s="231">
        <v>2</v>
      </c>
      <c r="I1817" s="232"/>
      <c r="J1817" s="228"/>
      <c r="K1817" s="228"/>
      <c r="L1817" s="233"/>
      <c r="M1817" s="234"/>
      <c r="N1817" s="235"/>
      <c r="O1817" s="235"/>
      <c r="P1817" s="235"/>
      <c r="Q1817" s="235"/>
      <c r="R1817" s="235"/>
      <c r="S1817" s="235"/>
      <c r="T1817" s="236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T1817" s="237" t="s">
        <v>182</v>
      </c>
      <c r="AU1817" s="237" t="s">
        <v>86</v>
      </c>
      <c r="AV1817" s="13" t="s">
        <v>86</v>
      </c>
      <c r="AW1817" s="13" t="s">
        <v>38</v>
      </c>
      <c r="AX1817" s="13" t="s">
        <v>77</v>
      </c>
      <c r="AY1817" s="237" t="s">
        <v>149</v>
      </c>
    </row>
    <row r="1818" spans="1:51" s="14" customFormat="1" ht="12">
      <c r="A1818" s="14"/>
      <c r="B1818" s="238"/>
      <c r="C1818" s="239"/>
      <c r="D1818" s="218" t="s">
        <v>182</v>
      </c>
      <c r="E1818" s="240" t="s">
        <v>37</v>
      </c>
      <c r="F1818" s="241" t="s">
        <v>187</v>
      </c>
      <c r="G1818" s="239"/>
      <c r="H1818" s="242">
        <v>2</v>
      </c>
      <c r="I1818" s="243"/>
      <c r="J1818" s="239"/>
      <c r="K1818" s="239"/>
      <c r="L1818" s="244"/>
      <c r="M1818" s="245"/>
      <c r="N1818" s="246"/>
      <c r="O1818" s="246"/>
      <c r="P1818" s="246"/>
      <c r="Q1818" s="246"/>
      <c r="R1818" s="246"/>
      <c r="S1818" s="246"/>
      <c r="T1818" s="247"/>
      <c r="U1818" s="14"/>
      <c r="V1818" s="14"/>
      <c r="W1818" s="14"/>
      <c r="X1818" s="14"/>
      <c r="Y1818" s="14"/>
      <c r="Z1818" s="14"/>
      <c r="AA1818" s="14"/>
      <c r="AB1818" s="14"/>
      <c r="AC1818" s="14"/>
      <c r="AD1818" s="14"/>
      <c r="AE1818" s="14"/>
      <c r="AT1818" s="248" t="s">
        <v>182</v>
      </c>
      <c r="AU1818" s="248" t="s">
        <v>86</v>
      </c>
      <c r="AV1818" s="14" t="s">
        <v>148</v>
      </c>
      <c r="AW1818" s="14" t="s">
        <v>38</v>
      </c>
      <c r="AX1818" s="14" t="s">
        <v>21</v>
      </c>
      <c r="AY1818" s="248" t="s">
        <v>149</v>
      </c>
    </row>
    <row r="1819" spans="1:65" s="2" customFormat="1" ht="12">
      <c r="A1819" s="39"/>
      <c r="B1819" s="40"/>
      <c r="C1819" s="249" t="s">
        <v>1944</v>
      </c>
      <c r="D1819" s="249" t="s">
        <v>252</v>
      </c>
      <c r="E1819" s="250" t="s">
        <v>3138</v>
      </c>
      <c r="F1819" s="251" t="s">
        <v>3139</v>
      </c>
      <c r="G1819" s="252" t="s">
        <v>904</v>
      </c>
      <c r="H1819" s="253">
        <v>2</v>
      </c>
      <c r="I1819" s="254"/>
      <c r="J1819" s="255">
        <f>ROUND(I1819*H1819,2)</f>
        <v>0</v>
      </c>
      <c r="K1819" s="251" t="s">
        <v>37</v>
      </c>
      <c r="L1819" s="256"/>
      <c r="M1819" s="257" t="s">
        <v>37</v>
      </c>
      <c r="N1819" s="258" t="s">
        <v>50</v>
      </c>
      <c r="O1819" s="85"/>
      <c r="P1819" s="214">
        <f>O1819*H1819</f>
        <v>0</v>
      </c>
      <c r="Q1819" s="214">
        <v>0</v>
      </c>
      <c r="R1819" s="214">
        <f>Q1819*H1819</f>
        <v>0</v>
      </c>
      <c r="S1819" s="214">
        <v>0</v>
      </c>
      <c r="T1819" s="215">
        <f>S1819*H1819</f>
        <v>0</v>
      </c>
      <c r="U1819" s="39"/>
      <c r="V1819" s="39"/>
      <c r="W1819" s="39"/>
      <c r="X1819" s="39"/>
      <c r="Y1819" s="39"/>
      <c r="Z1819" s="39"/>
      <c r="AA1819" s="39"/>
      <c r="AB1819" s="39"/>
      <c r="AC1819" s="39"/>
      <c r="AD1819" s="39"/>
      <c r="AE1819" s="39"/>
      <c r="AR1819" s="216" t="s">
        <v>313</v>
      </c>
      <c r="AT1819" s="216" t="s">
        <v>252</v>
      </c>
      <c r="AU1819" s="216" t="s">
        <v>86</v>
      </c>
      <c r="AY1819" s="18" t="s">
        <v>149</v>
      </c>
      <c r="BE1819" s="217">
        <f>IF(N1819="základní",J1819,0)</f>
        <v>0</v>
      </c>
      <c r="BF1819" s="217">
        <f>IF(N1819="snížená",J1819,0)</f>
        <v>0</v>
      </c>
      <c r="BG1819" s="217">
        <f>IF(N1819="zákl. přenesená",J1819,0)</f>
        <v>0</v>
      </c>
      <c r="BH1819" s="217">
        <f>IF(N1819="sníž. přenesená",J1819,0)</f>
        <v>0</v>
      </c>
      <c r="BI1819" s="217">
        <f>IF(N1819="nulová",J1819,0)</f>
        <v>0</v>
      </c>
      <c r="BJ1819" s="18" t="s">
        <v>148</v>
      </c>
      <c r="BK1819" s="217">
        <f>ROUND(I1819*H1819,2)</f>
        <v>0</v>
      </c>
      <c r="BL1819" s="18" t="s">
        <v>239</v>
      </c>
      <c r="BM1819" s="216" t="s">
        <v>3140</v>
      </c>
    </row>
    <row r="1820" spans="1:47" s="2" customFormat="1" ht="12">
      <c r="A1820" s="39"/>
      <c r="B1820" s="40"/>
      <c r="C1820" s="41"/>
      <c r="D1820" s="218" t="s">
        <v>155</v>
      </c>
      <c r="E1820" s="41"/>
      <c r="F1820" s="219" t="s">
        <v>3139</v>
      </c>
      <c r="G1820" s="41"/>
      <c r="H1820" s="41"/>
      <c r="I1820" s="220"/>
      <c r="J1820" s="41"/>
      <c r="K1820" s="41"/>
      <c r="L1820" s="45"/>
      <c r="M1820" s="221"/>
      <c r="N1820" s="222"/>
      <c r="O1820" s="85"/>
      <c r="P1820" s="85"/>
      <c r="Q1820" s="85"/>
      <c r="R1820" s="85"/>
      <c r="S1820" s="85"/>
      <c r="T1820" s="86"/>
      <c r="U1820" s="39"/>
      <c r="V1820" s="39"/>
      <c r="W1820" s="39"/>
      <c r="X1820" s="39"/>
      <c r="Y1820" s="39"/>
      <c r="Z1820" s="39"/>
      <c r="AA1820" s="39"/>
      <c r="AB1820" s="39"/>
      <c r="AC1820" s="39"/>
      <c r="AD1820" s="39"/>
      <c r="AE1820" s="39"/>
      <c r="AT1820" s="18" t="s">
        <v>155</v>
      </c>
      <c r="AU1820" s="18" t="s">
        <v>86</v>
      </c>
    </row>
    <row r="1821" spans="1:51" s="13" customFormat="1" ht="12">
      <c r="A1821" s="13"/>
      <c r="B1821" s="227"/>
      <c r="C1821" s="228"/>
      <c r="D1821" s="218" t="s">
        <v>182</v>
      </c>
      <c r="E1821" s="229" t="s">
        <v>37</v>
      </c>
      <c r="F1821" s="230" t="s">
        <v>3137</v>
      </c>
      <c r="G1821" s="228"/>
      <c r="H1821" s="231">
        <v>2</v>
      </c>
      <c r="I1821" s="232"/>
      <c r="J1821" s="228"/>
      <c r="K1821" s="228"/>
      <c r="L1821" s="233"/>
      <c r="M1821" s="234"/>
      <c r="N1821" s="235"/>
      <c r="O1821" s="235"/>
      <c r="P1821" s="235"/>
      <c r="Q1821" s="235"/>
      <c r="R1821" s="235"/>
      <c r="S1821" s="235"/>
      <c r="T1821" s="236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T1821" s="237" t="s">
        <v>182</v>
      </c>
      <c r="AU1821" s="237" t="s">
        <v>86</v>
      </c>
      <c r="AV1821" s="13" t="s">
        <v>86</v>
      </c>
      <c r="AW1821" s="13" t="s">
        <v>38</v>
      </c>
      <c r="AX1821" s="13" t="s">
        <v>77</v>
      </c>
      <c r="AY1821" s="237" t="s">
        <v>149</v>
      </c>
    </row>
    <row r="1822" spans="1:51" s="14" customFormat="1" ht="12">
      <c r="A1822" s="14"/>
      <c r="B1822" s="238"/>
      <c r="C1822" s="239"/>
      <c r="D1822" s="218" t="s">
        <v>182</v>
      </c>
      <c r="E1822" s="240" t="s">
        <v>37</v>
      </c>
      <c r="F1822" s="241" t="s">
        <v>187</v>
      </c>
      <c r="G1822" s="239"/>
      <c r="H1822" s="242">
        <v>2</v>
      </c>
      <c r="I1822" s="243"/>
      <c r="J1822" s="239"/>
      <c r="K1822" s="239"/>
      <c r="L1822" s="244"/>
      <c r="M1822" s="245"/>
      <c r="N1822" s="246"/>
      <c r="O1822" s="246"/>
      <c r="P1822" s="246"/>
      <c r="Q1822" s="246"/>
      <c r="R1822" s="246"/>
      <c r="S1822" s="246"/>
      <c r="T1822" s="247"/>
      <c r="U1822" s="14"/>
      <c r="V1822" s="14"/>
      <c r="W1822" s="14"/>
      <c r="X1822" s="14"/>
      <c r="Y1822" s="14"/>
      <c r="Z1822" s="14"/>
      <c r="AA1822" s="14"/>
      <c r="AB1822" s="14"/>
      <c r="AC1822" s="14"/>
      <c r="AD1822" s="14"/>
      <c r="AE1822" s="14"/>
      <c r="AT1822" s="248" t="s">
        <v>182</v>
      </c>
      <c r="AU1822" s="248" t="s">
        <v>86</v>
      </c>
      <c r="AV1822" s="14" t="s">
        <v>148</v>
      </c>
      <c r="AW1822" s="14" t="s">
        <v>38</v>
      </c>
      <c r="AX1822" s="14" t="s">
        <v>21</v>
      </c>
      <c r="AY1822" s="248" t="s">
        <v>149</v>
      </c>
    </row>
    <row r="1823" spans="1:65" s="2" customFormat="1" ht="12">
      <c r="A1823" s="39"/>
      <c r="B1823" s="40"/>
      <c r="C1823" s="205" t="s">
        <v>3141</v>
      </c>
      <c r="D1823" s="205" t="s">
        <v>151</v>
      </c>
      <c r="E1823" s="206" t="s">
        <v>3142</v>
      </c>
      <c r="F1823" s="207" t="s">
        <v>3143</v>
      </c>
      <c r="G1823" s="208" t="s">
        <v>1228</v>
      </c>
      <c r="H1823" s="209">
        <v>11</v>
      </c>
      <c r="I1823" s="210"/>
      <c r="J1823" s="211">
        <f>ROUND(I1823*H1823,2)</f>
        <v>0</v>
      </c>
      <c r="K1823" s="207" t="s">
        <v>37</v>
      </c>
      <c r="L1823" s="45"/>
      <c r="M1823" s="212" t="s">
        <v>37</v>
      </c>
      <c r="N1823" s="213" t="s">
        <v>50</v>
      </c>
      <c r="O1823" s="85"/>
      <c r="P1823" s="214">
        <f>O1823*H1823</f>
        <v>0</v>
      </c>
      <c r="Q1823" s="214">
        <v>0</v>
      </c>
      <c r="R1823" s="214">
        <f>Q1823*H1823</f>
        <v>0</v>
      </c>
      <c r="S1823" s="214">
        <v>0</v>
      </c>
      <c r="T1823" s="215">
        <f>S1823*H1823</f>
        <v>0</v>
      </c>
      <c r="U1823" s="39"/>
      <c r="V1823" s="39"/>
      <c r="W1823" s="39"/>
      <c r="X1823" s="39"/>
      <c r="Y1823" s="39"/>
      <c r="Z1823" s="39"/>
      <c r="AA1823" s="39"/>
      <c r="AB1823" s="39"/>
      <c r="AC1823" s="39"/>
      <c r="AD1823" s="39"/>
      <c r="AE1823" s="39"/>
      <c r="AR1823" s="216" t="s">
        <v>239</v>
      </c>
      <c r="AT1823" s="216" t="s">
        <v>151</v>
      </c>
      <c r="AU1823" s="216" t="s">
        <v>86</v>
      </c>
      <c r="AY1823" s="18" t="s">
        <v>149</v>
      </c>
      <c r="BE1823" s="217">
        <f>IF(N1823="základní",J1823,0)</f>
        <v>0</v>
      </c>
      <c r="BF1823" s="217">
        <f>IF(N1823="snížená",J1823,0)</f>
        <v>0</v>
      </c>
      <c r="BG1823" s="217">
        <f>IF(N1823="zákl. přenesená",J1823,0)</f>
        <v>0</v>
      </c>
      <c r="BH1823" s="217">
        <f>IF(N1823="sníž. přenesená",J1823,0)</f>
        <v>0</v>
      </c>
      <c r="BI1823" s="217">
        <f>IF(N1823="nulová",J1823,0)</f>
        <v>0</v>
      </c>
      <c r="BJ1823" s="18" t="s">
        <v>148</v>
      </c>
      <c r="BK1823" s="217">
        <f>ROUND(I1823*H1823,2)</f>
        <v>0</v>
      </c>
      <c r="BL1823" s="18" t="s">
        <v>239</v>
      </c>
      <c r="BM1823" s="216" t="s">
        <v>3144</v>
      </c>
    </row>
    <row r="1824" spans="1:47" s="2" customFormat="1" ht="12">
      <c r="A1824" s="39"/>
      <c r="B1824" s="40"/>
      <c r="C1824" s="41"/>
      <c r="D1824" s="218" t="s">
        <v>155</v>
      </c>
      <c r="E1824" s="41"/>
      <c r="F1824" s="219" t="s">
        <v>3145</v>
      </c>
      <c r="G1824" s="41"/>
      <c r="H1824" s="41"/>
      <c r="I1824" s="220"/>
      <c r="J1824" s="41"/>
      <c r="K1824" s="41"/>
      <c r="L1824" s="45"/>
      <c r="M1824" s="221"/>
      <c r="N1824" s="222"/>
      <c r="O1824" s="85"/>
      <c r="P1824" s="85"/>
      <c r="Q1824" s="85"/>
      <c r="R1824" s="85"/>
      <c r="S1824" s="85"/>
      <c r="T1824" s="86"/>
      <c r="U1824" s="39"/>
      <c r="V1824" s="39"/>
      <c r="W1824" s="39"/>
      <c r="X1824" s="39"/>
      <c r="Y1824" s="39"/>
      <c r="Z1824" s="39"/>
      <c r="AA1824" s="39"/>
      <c r="AB1824" s="39"/>
      <c r="AC1824" s="39"/>
      <c r="AD1824" s="39"/>
      <c r="AE1824" s="39"/>
      <c r="AT1824" s="18" t="s">
        <v>155</v>
      </c>
      <c r="AU1824" s="18" t="s">
        <v>86</v>
      </c>
    </row>
    <row r="1825" spans="1:51" s="13" customFormat="1" ht="12">
      <c r="A1825" s="13"/>
      <c r="B1825" s="227"/>
      <c r="C1825" s="228"/>
      <c r="D1825" s="218" t="s">
        <v>182</v>
      </c>
      <c r="E1825" s="229" t="s">
        <v>37</v>
      </c>
      <c r="F1825" s="230" t="s">
        <v>3146</v>
      </c>
      <c r="G1825" s="228"/>
      <c r="H1825" s="231">
        <v>11</v>
      </c>
      <c r="I1825" s="232"/>
      <c r="J1825" s="228"/>
      <c r="K1825" s="228"/>
      <c r="L1825" s="233"/>
      <c r="M1825" s="234"/>
      <c r="N1825" s="235"/>
      <c r="O1825" s="235"/>
      <c r="P1825" s="235"/>
      <c r="Q1825" s="235"/>
      <c r="R1825" s="235"/>
      <c r="S1825" s="235"/>
      <c r="T1825" s="236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T1825" s="237" t="s">
        <v>182</v>
      </c>
      <c r="AU1825" s="237" t="s">
        <v>86</v>
      </c>
      <c r="AV1825" s="13" t="s">
        <v>86</v>
      </c>
      <c r="AW1825" s="13" t="s">
        <v>38</v>
      </c>
      <c r="AX1825" s="13" t="s">
        <v>77</v>
      </c>
      <c r="AY1825" s="237" t="s">
        <v>149</v>
      </c>
    </row>
    <row r="1826" spans="1:51" s="14" customFormat="1" ht="12">
      <c r="A1826" s="14"/>
      <c r="B1826" s="238"/>
      <c r="C1826" s="239"/>
      <c r="D1826" s="218" t="s">
        <v>182</v>
      </c>
      <c r="E1826" s="240" t="s">
        <v>37</v>
      </c>
      <c r="F1826" s="241" t="s">
        <v>187</v>
      </c>
      <c r="G1826" s="239"/>
      <c r="H1826" s="242">
        <v>11</v>
      </c>
      <c r="I1826" s="243"/>
      <c r="J1826" s="239"/>
      <c r="K1826" s="239"/>
      <c r="L1826" s="244"/>
      <c r="M1826" s="245"/>
      <c r="N1826" s="246"/>
      <c r="O1826" s="246"/>
      <c r="P1826" s="246"/>
      <c r="Q1826" s="246"/>
      <c r="R1826" s="246"/>
      <c r="S1826" s="246"/>
      <c r="T1826" s="247"/>
      <c r="U1826" s="14"/>
      <c r="V1826" s="14"/>
      <c r="W1826" s="14"/>
      <c r="X1826" s="14"/>
      <c r="Y1826" s="14"/>
      <c r="Z1826" s="14"/>
      <c r="AA1826" s="14"/>
      <c r="AB1826" s="14"/>
      <c r="AC1826" s="14"/>
      <c r="AD1826" s="14"/>
      <c r="AE1826" s="14"/>
      <c r="AT1826" s="248" t="s">
        <v>182</v>
      </c>
      <c r="AU1826" s="248" t="s">
        <v>86</v>
      </c>
      <c r="AV1826" s="14" t="s">
        <v>148</v>
      </c>
      <c r="AW1826" s="14" t="s">
        <v>38</v>
      </c>
      <c r="AX1826" s="14" t="s">
        <v>21</v>
      </c>
      <c r="AY1826" s="248" t="s">
        <v>149</v>
      </c>
    </row>
    <row r="1827" spans="1:65" s="2" customFormat="1" ht="16.5" customHeight="1">
      <c r="A1827" s="39"/>
      <c r="B1827" s="40"/>
      <c r="C1827" s="205" t="s">
        <v>1947</v>
      </c>
      <c r="D1827" s="205" t="s">
        <v>151</v>
      </c>
      <c r="E1827" s="206" t="s">
        <v>3147</v>
      </c>
      <c r="F1827" s="207" t="s">
        <v>3148</v>
      </c>
      <c r="G1827" s="208" t="s">
        <v>232</v>
      </c>
      <c r="H1827" s="209">
        <v>4</v>
      </c>
      <c r="I1827" s="210"/>
      <c r="J1827" s="211">
        <f>ROUND(I1827*H1827,2)</f>
        <v>0</v>
      </c>
      <c r="K1827" s="207" t="s">
        <v>37</v>
      </c>
      <c r="L1827" s="45"/>
      <c r="M1827" s="212" t="s">
        <v>37</v>
      </c>
      <c r="N1827" s="213" t="s">
        <v>50</v>
      </c>
      <c r="O1827" s="85"/>
      <c r="P1827" s="214">
        <f>O1827*H1827</f>
        <v>0</v>
      </c>
      <c r="Q1827" s="214">
        <v>0</v>
      </c>
      <c r="R1827" s="214">
        <f>Q1827*H1827</f>
        <v>0</v>
      </c>
      <c r="S1827" s="214">
        <v>0</v>
      </c>
      <c r="T1827" s="215">
        <f>S1827*H1827</f>
        <v>0</v>
      </c>
      <c r="U1827" s="39"/>
      <c r="V1827" s="39"/>
      <c r="W1827" s="39"/>
      <c r="X1827" s="39"/>
      <c r="Y1827" s="39"/>
      <c r="Z1827" s="39"/>
      <c r="AA1827" s="39"/>
      <c r="AB1827" s="39"/>
      <c r="AC1827" s="39"/>
      <c r="AD1827" s="39"/>
      <c r="AE1827" s="39"/>
      <c r="AR1827" s="216" t="s">
        <v>239</v>
      </c>
      <c r="AT1827" s="216" t="s">
        <v>151</v>
      </c>
      <c r="AU1827" s="216" t="s">
        <v>86</v>
      </c>
      <c r="AY1827" s="18" t="s">
        <v>149</v>
      </c>
      <c r="BE1827" s="217">
        <f>IF(N1827="základní",J1827,0)</f>
        <v>0</v>
      </c>
      <c r="BF1827" s="217">
        <f>IF(N1827="snížená",J1827,0)</f>
        <v>0</v>
      </c>
      <c r="BG1827" s="217">
        <f>IF(N1827="zákl. přenesená",J1827,0)</f>
        <v>0</v>
      </c>
      <c r="BH1827" s="217">
        <f>IF(N1827="sníž. přenesená",J1827,0)</f>
        <v>0</v>
      </c>
      <c r="BI1827" s="217">
        <f>IF(N1827="nulová",J1827,0)</f>
        <v>0</v>
      </c>
      <c r="BJ1827" s="18" t="s">
        <v>148</v>
      </c>
      <c r="BK1827" s="217">
        <f>ROUND(I1827*H1827,2)</f>
        <v>0</v>
      </c>
      <c r="BL1827" s="18" t="s">
        <v>239</v>
      </c>
      <c r="BM1827" s="216" t="s">
        <v>3149</v>
      </c>
    </row>
    <row r="1828" spans="1:47" s="2" customFormat="1" ht="12">
      <c r="A1828" s="39"/>
      <c r="B1828" s="40"/>
      <c r="C1828" s="41"/>
      <c r="D1828" s="218" t="s">
        <v>155</v>
      </c>
      <c r="E1828" s="41"/>
      <c r="F1828" s="219" t="s">
        <v>3150</v>
      </c>
      <c r="G1828" s="41"/>
      <c r="H1828" s="41"/>
      <c r="I1828" s="220"/>
      <c r="J1828" s="41"/>
      <c r="K1828" s="41"/>
      <c r="L1828" s="45"/>
      <c r="M1828" s="221"/>
      <c r="N1828" s="222"/>
      <c r="O1828" s="85"/>
      <c r="P1828" s="85"/>
      <c r="Q1828" s="85"/>
      <c r="R1828" s="85"/>
      <c r="S1828" s="85"/>
      <c r="T1828" s="86"/>
      <c r="U1828" s="39"/>
      <c r="V1828" s="39"/>
      <c r="W1828" s="39"/>
      <c r="X1828" s="39"/>
      <c r="Y1828" s="39"/>
      <c r="Z1828" s="39"/>
      <c r="AA1828" s="39"/>
      <c r="AB1828" s="39"/>
      <c r="AC1828" s="39"/>
      <c r="AD1828" s="39"/>
      <c r="AE1828" s="39"/>
      <c r="AT1828" s="18" t="s">
        <v>155</v>
      </c>
      <c r="AU1828" s="18" t="s">
        <v>86</v>
      </c>
    </row>
    <row r="1829" spans="1:65" s="2" customFormat="1" ht="16.5" customHeight="1">
      <c r="A1829" s="39"/>
      <c r="B1829" s="40"/>
      <c r="C1829" s="205" t="s">
        <v>3151</v>
      </c>
      <c r="D1829" s="205" t="s">
        <v>151</v>
      </c>
      <c r="E1829" s="206" t="s">
        <v>3152</v>
      </c>
      <c r="F1829" s="207" t="s">
        <v>3153</v>
      </c>
      <c r="G1829" s="208" t="s">
        <v>320</v>
      </c>
      <c r="H1829" s="209">
        <v>1</v>
      </c>
      <c r="I1829" s="210"/>
      <c r="J1829" s="211">
        <f>ROUND(I1829*H1829,2)</f>
        <v>0</v>
      </c>
      <c r="K1829" s="207" t="s">
        <v>37</v>
      </c>
      <c r="L1829" s="45"/>
      <c r="M1829" s="212" t="s">
        <v>37</v>
      </c>
      <c r="N1829" s="213" t="s">
        <v>50</v>
      </c>
      <c r="O1829" s="85"/>
      <c r="P1829" s="214">
        <f>O1829*H1829</f>
        <v>0</v>
      </c>
      <c r="Q1829" s="214">
        <v>0</v>
      </c>
      <c r="R1829" s="214">
        <f>Q1829*H1829</f>
        <v>0</v>
      </c>
      <c r="S1829" s="214">
        <v>0</v>
      </c>
      <c r="T1829" s="215">
        <f>S1829*H1829</f>
        <v>0</v>
      </c>
      <c r="U1829" s="39"/>
      <c r="V1829" s="39"/>
      <c r="W1829" s="39"/>
      <c r="X1829" s="39"/>
      <c r="Y1829" s="39"/>
      <c r="Z1829" s="39"/>
      <c r="AA1829" s="39"/>
      <c r="AB1829" s="39"/>
      <c r="AC1829" s="39"/>
      <c r="AD1829" s="39"/>
      <c r="AE1829" s="39"/>
      <c r="AR1829" s="216" t="s">
        <v>239</v>
      </c>
      <c r="AT1829" s="216" t="s">
        <v>151</v>
      </c>
      <c r="AU1829" s="216" t="s">
        <v>86</v>
      </c>
      <c r="AY1829" s="18" t="s">
        <v>149</v>
      </c>
      <c r="BE1829" s="217">
        <f>IF(N1829="základní",J1829,0)</f>
        <v>0</v>
      </c>
      <c r="BF1829" s="217">
        <f>IF(N1829="snížená",J1829,0)</f>
        <v>0</v>
      </c>
      <c r="BG1829" s="217">
        <f>IF(N1829="zákl. přenesená",J1829,0)</f>
        <v>0</v>
      </c>
      <c r="BH1829" s="217">
        <f>IF(N1829="sníž. přenesená",J1829,0)</f>
        <v>0</v>
      </c>
      <c r="BI1829" s="217">
        <f>IF(N1829="nulová",J1829,0)</f>
        <v>0</v>
      </c>
      <c r="BJ1829" s="18" t="s">
        <v>148</v>
      </c>
      <c r="BK1829" s="217">
        <f>ROUND(I1829*H1829,2)</f>
        <v>0</v>
      </c>
      <c r="BL1829" s="18" t="s">
        <v>239</v>
      </c>
      <c r="BM1829" s="216" t="s">
        <v>3154</v>
      </c>
    </row>
    <row r="1830" spans="1:47" s="2" customFormat="1" ht="12">
      <c r="A1830" s="39"/>
      <c r="B1830" s="40"/>
      <c r="C1830" s="41"/>
      <c r="D1830" s="218" t="s">
        <v>155</v>
      </c>
      <c r="E1830" s="41"/>
      <c r="F1830" s="219" t="s">
        <v>3153</v>
      </c>
      <c r="G1830" s="41"/>
      <c r="H1830" s="41"/>
      <c r="I1830" s="220"/>
      <c r="J1830" s="41"/>
      <c r="K1830" s="41"/>
      <c r="L1830" s="45"/>
      <c r="M1830" s="221"/>
      <c r="N1830" s="222"/>
      <c r="O1830" s="85"/>
      <c r="P1830" s="85"/>
      <c r="Q1830" s="85"/>
      <c r="R1830" s="85"/>
      <c r="S1830" s="85"/>
      <c r="T1830" s="86"/>
      <c r="U1830" s="39"/>
      <c r="V1830" s="39"/>
      <c r="W1830" s="39"/>
      <c r="X1830" s="39"/>
      <c r="Y1830" s="39"/>
      <c r="Z1830" s="39"/>
      <c r="AA1830" s="39"/>
      <c r="AB1830" s="39"/>
      <c r="AC1830" s="39"/>
      <c r="AD1830" s="39"/>
      <c r="AE1830" s="39"/>
      <c r="AT1830" s="18" t="s">
        <v>155</v>
      </c>
      <c r="AU1830" s="18" t="s">
        <v>86</v>
      </c>
    </row>
    <row r="1831" spans="1:63" s="12" customFormat="1" ht="22.8" customHeight="1">
      <c r="A1831" s="12"/>
      <c r="B1831" s="189"/>
      <c r="C1831" s="190"/>
      <c r="D1831" s="191" t="s">
        <v>76</v>
      </c>
      <c r="E1831" s="203" t="s">
        <v>3155</v>
      </c>
      <c r="F1831" s="203" t="s">
        <v>3156</v>
      </c>
      <c r="G1831" s="190"/>
      <c r="H1831" s="190"/>
      <c r="I1831" s="193"/>
      <c r="J1831" s="204">
        <f>BK1831</f>
        <v>0</v>
      </c>
      <c r="K1831" s="190"/>
      <c r="L1831" s="195"/>
      <c r="M1831" s="196"/>
      <c r="N1831" s="197"/>
      <c r="O1831" s="197"/>
      <c r="P1831" s="198">
        <f>SUM(P1832:P1855)</f>
        <v>0</v>
      </c>
      <c r="Q1831" s="197"/>
      <c r="R1831" s="198">
        <f>SUM(R1832:R1855)</f>
        <v>0</v>
      </c>
      <c r="S1831" s="197"/>
      <c r="T1831" s="199">
        <f>SUM(T1832:T1855)</f>
        <v>0</v>
      </c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  <c r="AE1831" s="12"/>
      <c r="AR1831" s="200" t="s">
        <v>86</v>
      </c>
      <c r="AT1831" s="201" t="s">
        <v>76</v>
      </c>
      <c r="AU1831" s="201" t="s">
        <v>21</v>
      </c>
      <c r="AY1831" s="200" t="s">
        <v>149</v>
      </c>
      <c r="BK1831" s="202">
        <f>SUM(BK1832:BK1855)</f>
        <v>0</v>
      </c>
    </row>
    <row r="1832" spans="1:65" s="2" customFormat="1" ht="16.5" customHeight="1">
      <c r="A1832" s="39"/>
      <c r="B1832" s="40"/>
      <c r="C1832" s="205" t="s">
        <v>1951</v>
      </c>
      <c r="D1832" s="205" t="s">
        <v>151</v>
      </c>
      <c r="E1832" s="206" t="s">
        <v>3157</v>
      </c>
      <c r="F1832" s="207" t="s">
        <v>3158</v>
      </c>
      <c r="G1832" s="208" t="s">
        <v>220</v>
      </c>
      <c r="H1832" s="209">
        <v>125.7</v>
      </c>
      <c r="I1832" s="210"/>
      <c r="J1832" s="211">
        <f>ROUND(I1832*H1832,2)</f>
        <v>0</v>
      </c>
      <c r="K1832" s="207" t="s">
        <v>37</v>
      </c>
      <c r="L1832" s="45"/>
      <c r="M1832" s="212" t="s">
        <v>37</v>
      </c>
      <c r="N1832" s="213" t="s">
        <v>50</v>
      </c>
      <c r="O1832" s="85"/>
      <c r="P1832" s="214">
        <f>O1832*H1832</f>
        <v>0</v>
      </c>
      <c r="Q1832" s="214">
        <v>0</v>
      </c>
      <c r="R1832" s="214">
        <f>Q1832*H1832</f>
        <v>0</v>
      </c>
      <c r="S1832" s="214">
        <v>0</v>
      </c>
      <c r="T1832" s="215">
        <f>S1832*H1832</f>
        <v>0</v>
      </c>
      <c r="U1832" s="39"/>
      <c r="V1832" s="39"/>
      <c r="W1832" s="39"/>
      <c r="X1832" s="39"/>
      <c r="Y1832" s="39"/>
      <c r="Z1832" s="39"/>
      <c r="AA1832" s="39"/>
      <c r="AB1832" s="39"/>
      <c r="AC1832" s="39"/>
      <c r="AD1832" s="39"/>
      <c r="AE1832" s="39"/>
      <c r="AR1832" s="216" t="s">
        <v>239</v>
      </c>
      <c r="AT1832" s="216" t="s">
        <v>151</v>
      </c>
      <c r="AU1832" s="216" t="s">
        <v>86</v>
      </c>
      <c r="AY1832" s="18" t="s">
        <v>149</v>
      </c>
      <c r="BE1832" s="217">
        <f>IF(N1832="základní",J1832,0)</f>
        <v>0</v>
      </c>
      <c r="BF1832" s="217">
        <f>IF(N1832="snížená",J1832,0)</f>
        <v>0</v>
      </c>
      <c r="BG1832" s="217">
        <f>IF(N1832="zákl. přenesená",J1832,0)</f>
        <v>0</v>
      </c>
      <c r="BH1832" s="217">
        <f>IF(N1832="sníž. přenesená",J1832,0)</f>
        <v>0</v>
      </c>
      <c r="BI1832" s="217">
        <f>IF(N1832="nulová",J1832,0)</f>
        <v>0</v>
      </c>
      <c r="BJ1832" s="18" t="s">
        <v>148</v>
      </c>
      <c r="BK1832" s="217">
        <f>ROUND(I1832*H1832,2)</f>
        <v>0</v>
      </c>
      <c r="BL1832" s="18" t="s">
        <v>239</v>
      </c>
      <c r="BM1832" s="216" t="s">
        <v>3159</v>
      </c>
    </row>
    <row r="1833" spans="1:47" s="2" customFormat="1" ht="12">
      <c r="A1833" s="39"/>
      <c r="B1833" s="40"/>
      <c r="C1833" s="41"/>
      <c r="D1833" s="218" t="s">
        <v>155</v>
      </c>
      <c r="E1833" s="41"/>
      <c r="F1833" s="219" t="s">
        <v>3158</v>
      </c>
      <c r="G1833" s="41"/>
      <c r="H1833" s="41"/>
      <c r="I1833" s="220"/>
      <c r="J1833" s="41"/>
      <c r="K1833" s="41"/>
      <c r="L1833" s="45"/>
      <c r="M1833" s="221"/>
      <c r="N1833" s="222"/>
      <c r="O1833" s="85"/>
      <c r="P1833" s="85"/>
      <c r="Q1833" s="85"/>
      <c r="R1833" s="85"/>
      <c r="S1833" s="85"/>
      <c r="T1833" s="86"/>
      <c r="U1833" s="39"/>
      <c r="V1833" s="39"/>
      <c r="W1833" s="39"/>
      <c r="X1833" s="39"/>
      <c r="Y1833" s="39"/>
      <c r="Z1833" s="39"/>
      <c r="AA1833" s="39"/>
      <c r="AB1833" s="39"/>
      <c r="AC1833" s="39"/>
      <c r="AD1833" s="39"/>
      <c r="AE1833" s="39"/>
      <c r="AT1833" s="18" t="s">
        <v>155</v>
      </c>
      <c r="AU1833" s="18" t="s">
        <v>86</v>
      </c>
    </row>
    <row r="1834" spans="1:51" s="13" customFormat="1" ht="12">
      <c r="A1834" s="13"/>
      <c r="B1834" s="227"/>
      <c r="C1834" s="228"/>
      <c r="D1834" s="218" t="s">
        <v>182</v>
      </c>
      <c r="E1834" s="229" t="s">
        <v>37</v>
      </c>
      <c r="F1834" s="230" t="s">
        <v>3160</v>
      </c>
      <c r="G1834" s="228"/>
      <c r="H1834" s="231">
        <v>125.7</v>
      </c>
      <c r="I1834" s="232"/>
      <c r="J1834" s="228"/>
      <c r="K1834" s="228"/>
      <c r="L1834" s="233"/>
      <c r="M1834" s="234"/>
      <c r="N1834" s="235"/>
      <c r="O1834" s="235"/>
      <c r="P1834" s="235"/>
      <c r="Q1834" s="235"/>
      <c r="R1834" s="235"/>
      <c r="S1834" s="235"/>
      <c r="T1834" s="236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T1834" s="237" t="s">
        <v>182</v>
      </c>
      <c r="AU1834" s="237" t="s">
        <v>86</v>
      </c>
      <c r="AV1834" s="13" t="s">
        <v>86</v>
      </c>
      <c r="AW1834" s="13" t="s">
        <v>38</v>
      </c>
      <c r="AX1834" s="13" t="s">
        <v>77</v>
      </c>
      <c r="AY1834" s="237" t="s">
        <v>149</v>
      </c>
    </row>
    <row r="1835" spans="1:51" s="14" customFormat="1" ht="12">
      <c r="A1835" s="14"/>
      <c r="B1835" s="238"/>
      <c r="C1835" s="239"/>
      <c r="D1835" s="218" t="s">
        <v>182</v>
      </c>
      <c r="E1835" s="240" t="s">
        <v>37</v>
      </c>
      <c r="F1835" s="241" t="s">
        <v>187</v>
      </c>
      <c r="G1835" s="239"/>
      <c r="H1835" s="242">
        <v>125.7</v>
      </c>
      <c r="I1835" s="243"/>
      <c r="J1835" s="239"/>
      <c r="K1835" s="239"/>
      <c r="L1835" s="244"/>
      <c r="M1835" s="245"/>
      <c r="N1835" s="246"/>
      <c r="O1835" s="246"/>
      <c r="P1835" s="246"/>
      <c r="Q1835" s="246"/>
      <c r="R1835" s="246"/>
      <c r="S1835" s="246"/>
      <c r="T1835" s="247"/>
      <c r="U1835" s="14"/>
      <c r="V1835" s="14"/>
      <c r="W1835" s="14"/>
      <c r="X1835" s="14"/>
      <c r="Y1835" s="14"/>
      <c r="Z1835" s="14"/>
      <c r="AA1835" s="14"/>
      <c r="AB1835" s="14"/>
      <c r="AC1835" s="14"/>
      <c r="AD1835" s="14"/>
      <c r="AE1835" s="14"/>
      <c r="AT1835" s="248" t="s">
        <v>182</v>
      </c>
      <c r="AU1835" s="248" t="s">
        <v>86</v>
      </c>
      <c r="AV1835" s="14" t="s">
        <v>148</v>
      </c>
      <c r="AW1835" s="14" t="s">
        <v>38</v>
      </c>
      <c r="AX1835" s="14" t="s">
        <v>21</v>
      </c>
      <c r="AY1835" s="248" t="s">
        <v>149</v>
      </c>
    </row>
    <row r="1836" spans="1:65" s="2" customFormat="1" ht="21.75" customHeight="1">
      <c r="A1836" s="39"/>
      <c r="B1836" s="40"/>
      <c r="C1836" s="249" t="s">
        <v>3161</v>
      </c>
      <c r="D1836" s="249" t="s">
        <v>252</v>
      </c>
      <c r="E1836" s="250" t="s">
        <v>3162</v>
      </c>
      <c r="F1836" s="251" t="s">
        <v>3163</v>
      </c>
      <c r="G1836" s="252" t="s">
        <v>174</v>
      </c>
      <c r="H1836" s="253">
        <v>27.654</v>
      </c>
      <c r="I1836" s="254"/>
      <c r="J1836" s="255">
        <f>ROUND(I1836*H1836,2)</f>
        <v>0</v>
      </c>
      <c r="K1836" s="251" t="s">
        <v>37</v>
      </c>
      <c r="L1836" s="256"/>
      <c r="M1836" s="257" t="s">
        <v>37</v>
      </c>
      <c r="N1836" s="258" t="s">
        <v>50</v>
      </c>
      <c r="O1836" s="85"/>
      <c r="P1836" s="214">
        <f>O1836*H1836</f>
        <v>0</v>
      </c>
      <c r="Q1836" s="214">
        <v>0</v>
      </c>
      <c r="R1836" s="214">
        <f>Q1836*H1836</f>
        <v>0</v>
      </c>
      <c r="S1836" s="214">
        <v>0</v>
      </c>
      <c r="T1836" s="215">
        <f>S1836*H1836</f>
        <v>0</v>
      </c>
      <c r="U1836" s="39"/>
      <c r="V1836" s="39"/>
      <c r="W1836" s="39"/>
      <c r="X1836" s="39"/>
      <c r="Y1836" s="39"/>
      <c r="Z1836" s="39"/>
      <c r="AA1836" s="39"/>
      <c r="AB1836" s="39"/>
      <c r="AC1836" s="39"/>
      <c r="AD1836" s="39"/>
      <c r="AE1836" s="39"/>
      <c r="AR1836" s="216" t="s">
        <v>313</v>
      </c>
      <c r="AT1836" s="216" t="s">
        <v>252</v>
      </c>
      <c r="AU1836" s="216" t="s">
        <v>86</v>
      </c>
      <c r="AY1836" s="18" t="s">
        <v>149</v>
      </c>
      <c r="BE1836" s="217">
        <f>IF(N1836="základní",J1836,0)</f>
        <v>0</v>
      </c>
      <c r="BF1836" s="217">
        <f>IF(N1836="snížená",J1836,0)</f>
        <v>0</v>
      </c>
      <c r="BG1836" s="217">
        <f>IF(N1836="zákl. přenesená",J1836,0)</f>
        <v>0</v>
      </c>
      <c r="BH1836" s="217">
        <f>IF(N1836="sníž. přenesená",J1836,0)</f>
        <v>0</v>
      </c>
      <c r="BI1836" s="217">
        <f>IF(N1836="nulová",J1836,0)</f>
        <v>0</v>
      </c>
      <c r="BJ1836" s="18" t="s">
        <v>148</v>
      </c>
      <c r="BK1836" s="217">
        <f>ROUND(I1836*H1836,2)</f>
        <v>0</v>
      </c>
      <c r="BL1836" s="18" t="s">
        <v>239</v>
      </c>
      <c r="BM1836" s="216" t="s">
        <v>3164</v>
      </c>
    </row>
    <row r="1837" spans="1:47" s="2" customFormat="1" ht="12">
      <c r="A1837" s="39"/>
      <c r="B1837" s="40"/>
      <c r="C1837" s="41"/>
      <c r="D1837" s="218" t="s">
        <v>155</v>
      </c>
      <c r="E1837" s="41"/>
      <c r="F1837" s="219" t="s">
        <v>3163</v>
      </c>
      <c r="G1837" s="41"/>
      <c r="H1837" s="41"/>
      <c r="I1837" s="220"/>
      <c r="J1837" s="41"/>
      <c r="K1837" s="41"/>
      <c r="L1837" s="45"/>
      <c r="M1837" s="221"/>
      <c r="N1837" s="222"/>
      <c r="O1837" s="85"/>
      <c r="P1837" s="85"/>
      <c r="Q1837" s="85"/>
      <c r="R1837" s="85"/>
      <c r="S1837" s="85"/>
      <c r="T1837" s="86"/>
      <c r="U1837" s="39"/>
      <c r="V1837" s="39"/>
      <c r="W1837" s="39"/>
      <c r="X1837" s="39"/>
      <c r="Y1837" s="39"/>
      <c r="Z1837" s="39"/>
      <c r="AA1837" s="39"/>
      <c r="AB1837" s="39"/>
      <c r="AC1837" s="39"/>
      <c r="AD1837" s="39"/>
      <c r="AE1837" s="39"/>
      <c r="AT1837" s="18" t="s">
        <v>155</v>
      </c>
      <c r="AU1837" s="18" t="s">
        <v>86</v>
      </c>
    </row>
    <row r="1838" spans="1:51" s="13" customFormat="1" ht="12">
      <c r="A1838" s="13"/>
      <c r="B1838" s="227"/>
      <c r="C1838" s="228"/>
      <c r="D1838" s="218" t="s">
        <v>182</v>
      </c>
      <c r="E1838" s="229" t="s">
        <v>37</v>
      </c>
      <c r="F1838" s="230" t="s">
        <v>3165</v>
      </c>
      <c r="G1838" s="228"/>
      <c r="H1838" s="231">
        <v>27.654</v>
      </c>
      <c r="I1838" s="232"/>
      <c r="J1838" s="228"/>
      <c r="K1838" s="228"/>
      <c r="L1838" s="233"/>
      <c r="M1838" s="234"/>
      <c r="N1838" s="235"/>
      <c r="O1838" s="235"/>
      <c r="P1838" s="235"/>
      <c r="Q1838" s="235"/>
      <c r="R1838" s="235"/>
      <c r="S1838" s="235"/>
      <c r="T1838" s="236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  <c r="AE1838" s="13"/>
      <c r="AT1838" s="237" t="s">
        <v>182</v>
      </c>
      <c r="AU1838" s="237" t="s">
        <v>86</v>
      </c>
      <c r="AV1838" s="13" t="s">
        <v>86</v>
      </c>
      <c r="AW1838" s="13" t="s">
        <v>38</v>
      </c>
      <c r="AX1838" s="13" t="s">
        <v>77</v>
      </c>
      <c r="AY1838" s="237" t="s">
        <v>149</v>
      </c>
    </row>
    <row r="1839" spans="1:51" s="14" customFormat="1" ht="12">
      <c r="A1839" s="14"/>
      <c r="B1839" s="238"/>
      <c r="C1839" s="239"/>
      <c r="D1839" s="218" t="s">
        <v>182</v>
      </c>
      <c r="E1839" s="240" t="s">
        <v>37</v>
      </c>
      <c r="F1839" s="241" t="s">
        <v>187</v>
      </c>
      <c r="G1839" s="239"/>
      <c r="H1839" s="242">
        <v>27.654</v>
      </c>
      <c r="I1839" s="243"/>
      <c r="J1839" s="239"/>
      <c r="K1839" s="239"/>
      <c r="L1839" s="244"/>
      <c r="M1839" s="245"/>
      <c r="N1839" s="246"/>
      <c r="O1839" s="246"/>
      <c r="P1839" s="246"/>
      <c r="Q1839" s="246"/>
      <c r="R1839" s="246"/>
      <c r="S1839" s="246"/>
      <c r="T1839" s="247"/>
      <c r="U1839" s="14"/>
      <c r="V1839" s="14"/>
      <c r="W1839" s="14"/>
      <c r="X1839" s="14"/>
      <c r="Y1839" s="14"/>
      <c r="Z1839" s="14"/>
      <c r="AA1839" s="14"/>
      <c r="AB1839" s="14"/>
      <c r="AC1839" s="14"/>
      <c r="AD1839" s="14"/>
      <c r="AE1839" s="14"/>
      <c r="AT1839" s="248" t="s">
        <v>182</v>
      </c>
      <c r="AU1839" s="248" t="s">
        <v>86</v>
      </c>
      <c r="AV1839" s="14" t="s">
        <v>148</v>
      </c>
      <c r="AW1839" s="14" t="s">
        <v>38</v>
      </c>
      <c r="AX1839" s="14" t="s">
        <v>21</v>
      </c>
      <c r="AY1839" s="248" t="s">
        <v>149</v>
      </c>
    </row>
    <row r="1840" spans="1:65" s="2" customFormat="1" ht="16.5" customHeight="1">
      <c r="A1840" s="39"/>
      <c r="B1840" s="40"/>
      <c r="C1840" s="205" t="s">
        <v>1954</v>
      </c>
      <c r="D1840" s="205" t="s">
        <v>151</v>
      </c>
      <c r="E1840" s="206" t="s">
        <v>3166</v>
      </c>
      <c r="F1840" s="207" t="s">
        <v>3167</v>
      </c>
      <c r="G1840" s="208" t="s">
        <v>174</v>
      </c>
      <c r="H1840" s="209">
        <v>20.1</v>
      </c>
      <c r="I1840" s="210"/>
      <c r="J1840" s="211">
        <f>ROUND(I1840*H1840,2)</f>
        <v>0</v>
      </c>
      <c r="K1840" s="207" t="s">
        <v>37</v>
      </c>
      <c r="L1840" s="45"/>
      <c r="M1840" s="212" t="s">
        <v>37</v>
      </c>
      <c r="N1840" s="213" t="s">
        <v>50</v>
      </c>
      <c r="O1840" s="85"/>
      <c r="P1840" s="214">
        <f>O1840*H1840</f>
        <v>0</v>
      </c>
      <c r="Q1840" s="214">
        <v>0</v>
      </c>
      <c r="R1840" s="214">
        <f>Q1840*H1840</f>
        <v>0</v>
      </c>
      <c r="S1840" s="214">
        <v>0</v>
      </c>
      <c r="T1840" s="215">
        <f>S1840*H1840</f>
        <v>0</v>
      </c>
      <c r="U1840" s="39"/>
      <c r="V1840" s="39"/>
      <c r="W1840" s="39"/>
      <c r="X1840" s="39"/>
      <c r="Y1840" s="39"/>
      <c r="Z1840" s="39"/>
      <c r="AA1840" s="39"/>
      <c r="AB1840" s="39"/>
      <c r="AC1840" s="39"/>
      <c r="AD1840" s="39"/>
      <c r="AE1840" s="39"/>
      <c r="AR1840" s="216" t="s">
        <v>239</v>
      </c>
      <c r="AT1840" s="216" t="s">
        <v>151</v>
      </c>
      <c r="AU1840" s="216" t="s">
        <v>86</v>
      </c>
      <c r="AY1840" s="18" t="s">
        <v>149</v>
      </c>
      <c r="BE1840" s="217">
        <f>IF(N1840="základní",J1840,0)</f>
        <v>0</v>
      </c>
      <c r="BF1840" s="217">
        <f>IF(N1840="snížená",J1840,0)</f>
        <v>0</v>
      </c>
      <c r="BG1840" s="217">
        <f>IF(N1840="zákl. přenesená",J1840,0)</f>
        <v>0</v>
      </c>
      <c r="BH1840" s="217">
        <f>IF(N1840="sníž. přenesená",J1840,0)</f>
        <v>0</v>
      </c>
      <c r="BI1840" s="217">
        <f>IF(N1840="nulová",J1840,0)</f>
        <v>0</v>
      </c>
      <c r="BJ1840" s="18" t="s">
        <v>148</v>
      </c>
      <c r="BK1840" s="217">
        <f>ROUND(I1840*H1840,2)</f>
        <v>0</v>
      </c>
      <c r="BL1840" s="18" t="s">
        <v>239</v>
      </c>
      <c r="BM1840" s="216" t="s">
        <v>3168</v>
      </c>
    </row>
    <row r="1841" spans="1:47" s="2" customFormat="1" ht="12">
      <c r="A1841" s="39"/>
      <c r="B1841" s="40"/>
      <c r="C1841" s="41"/>
      <c r="D1841" s="218" t="s">
        <v>155</v>
      </c>
      <c r="E1841" s="41"/>
      <c r="F1841" s="219" t="s">
        <v>3167</v>
      </c>
      <c r="G1841" s="41"/>
      <c r="H1841" s="41"/>
      <c r="I1841" s="220"/>
      <c r="J1841" s="41"/>
      <c r="K1841" s="41"/>
      <c r="L1841" s="45"/>
      <c r="M1841" s="221"/>
      <c r="N1841" s="222"/>
      <c r="O1841" s="85"/>
      <c r="P1841" s="85"/>
      <c r="Q1841" s="85"/>
      <c r="R1841" s="85"/>
      <c r="S1841" s="85"/>
      <c r="T1841" s="86"/>
      <c r="U1841" s="39"/>
      <c r="V1841" s="39"/>
      <c r="W1841" s="39"/>
      <c r="X1841" s="39"/>
      <c r="Y1841" s="39"/>
      <c r="Z1841" s="39"/>
      <c r="AA1841" s="39"/>
      <c r="AB1841" s="39"/>
      <c r="AC1841" s="39"/>
      <c r="AD1841" s="39"/>
      <c r="AE1841" s="39"/>
      <c r="AT1841" s="18" t="s">
        <v>155</v>
      </c>
      <c r="AU1841" s="18" t="s">
        <v>86</v>
      </c>
    </row>
    <row r="1842" spans="1:51" s="13" customFormat="1" ht="12">
      <c r="A1842" s="13"/>
      <c r="B1842" s="227"/>
      <c r="C1842" s="228"/>
      <c r="D1842" s="218" t="s">
        <v>182</v>
      </c>
      <c r="E1842" s="229" t="s">
        <v>37</v>
      </c>
      <c r="F1842" s="230" t="s">
        <v>3169</v>
      </c>
      <c r="G1842" s="228"/>
      <c r="H1842" s="231">
        <v>20.1</v>
      </c>
      <c r="I1842" s="232"/>
      <c r="J1842" s="228"/>
      <c r="K1842" s="228"/>
      <c r="L1842" s="233"/>
      <c r="M1842" s="234"/>
      <c r="N1842" s="235"/>
      <c r="O1842" s="235"/>
      <c r="P1842" s="235"/>
      <c r="Q1842" s="235"/>
      <c r="R1842" s="235"/>
      <c r="S1842" s="235"/>
      <c r="T1842" s="236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  <c r="AE1842" s="13"/>
      <c r="AT1842" s="237" t="s">
        <v>182</v>
      </c>
      <c r="AU1842" s="237" t="s">
        <v>86</v>
      </c>
      <c r="AV1842" s="13" t="s">
        <v>86</v>
      </c>
      <c r="AW1842" s="13" t="s">
        <v>38</v>
      </c>
      <c r="AX1842" s="13" t="s">
        <v>77</v>
      </c>
      <c r="AY1842" s="237" t="s">
        <v>149</v>
      </c>
    </row>
    <row r="1843" spans="1:51" s="14" customFormat="1" ht="12">
      <c r="A1843" s="14"/>
      <c r="B1843" s="238"/>
      <c r="C1843" s="239"/>
      <c r="D1843" s="218" t="s">
        <v>182</v>
      </c>
      <c r="E1843" s="240" t="s">
        <v>37</v>
      </c>
      <c r="F1843" s="241" t="s">
        <v>187</v>
      </c>
      <c r="G1843" s="239"/>
      <c r="H1843" s="242">
        <v>20.1</v>
      </c>
      <c r="I1843" s="243"/>
      <c r="J1843" s="239"/>
      <c r="K1843" s="239"/>
      <c r="L1843" s="244"/>
      <c r="M1843" s="245"/>
      <c r="N1843" s="246"/>
      <c r="O1843" s="246"/>
      <c r="P1843" s="246"/>
      <c r="Q1843" s="246"/>
      <c r="R1843" s="246"/>
      <c r="S1843" s="246"/>
      <c r="T1843" s="247"/>
      <c r="U1843" s="14"/>
      <c r="V1843" s="14"/>
      <c r="W1843" s="14"/>
      <c r="X1843" s="14"/>
      <c r="Y1843" s="14"/>
      <c r="Z1843" s="14"/>
      <c r="AA1843" s="14"/>
      <c r="AB1843" s="14"/>
      <c r="AC1843" s="14"/>
      <c r="AD1843" s="14"/>
      <c r="AE1843" s="14"/>
      <c r="AT1843" s="248" t="s">
        <v>182</v>
      </c>
      <c r="AU1843" s="248" t="s">
        <v>86</v>
      </c>
      <c r="AV1843" s="14" t="s">
        <v>148</v>
      </c>
      <c r="AW1843" s="14" t="s">
        <v>38</v>
      </c>
      <c r="AX1843" s="14" t="s">
        <v>21</v>
      </c>
      <c r="AY1843" s="248" t="s">
        <v>149</v>
      </c>
    </row>
    <row r="1844" spans="1:65" s="2" customFormat="1" ht="21.75" customHeight="1">
      <c r="A1844" s="39"/>
      <c r="B1844" s="40"/>
      <c r="C1844" s="249" t="s">
        <v>3170</v>
      </c>
      <c r="D1844" s="249" t="s">
        <v>252</v>
      </c>
      <c r="E1844" s="250" t="s">
        <v>3162</v>
      </c>
      <c r="F1844" s="251" t="s">
        <v>3163</v>
      </c>
      <c r="G1844" s="252" t="s">
        <v>174</v>
      </c>
      <c r="H1844" s="253">
        <v>22.11</v>
      </c>
      <c r="I1844" s="254"/>
      <c r="J1844" s="255">
        <f>ROUND(I1844*H1844,2)</f>
        <v>0</v>
      </c>
      <c r="K1844" s="251" t="s">
        <v>37</v>
      </c>
      <c r="L1844" s="256"/>
      <c r="M1844" s="257" t="s">
        <v>37</v>
      </c>
      <c r="N1844" s="258" t="s">
        <v>50</v>
      </c>
      <c r="O1844" s="85"/>
      <c r="P1844" s="214">
        <f>O1844*H1844</f>
        <v>0</v>
      </c>
      <c r="Q1844" s="214">
        <v>0</v>
      </c>
      <c r="R1844" s="214">
        <f>Q1844*H1844</f>
        <v>0</v>
      </c>
      <c r="S1844" s="214">
        <v>0</v>
      </c>
      <c r="T1844" s="215">
        <f>S1844*H1844</f>
        <v>0</v>
      </c>
      <c r="U1844" s="39"/>
      <c r="V1844" s="39"/>
      <c r="W1844" s="39"/>
      <c r="X1844" s="39"/>
      <c r="Y1844" s="39"/>
      <c r="Z1844" s="39"/>
      <c r="AA1844" s="39"/>
      <c r="AB1844" s="39"/>
      <c r="AC1844" s="39"/>
      <c r="AD1844" s="39"/>
      <c r="AE1844" s="39"/>
      <c r="AR1844" s="216" t="s">
        <v>313</v>
      </c>
      <c r="AT1844" s="216" t="s">
        <v>252</v>
      </c>
      <c r="AU1844" s="216" t="s">
        <v>86</v>
      </c>
      <c r="AY1844" s="18" t="s">
        <v>149</v>
      </c>
      <c r="BE1844" s="217">
        <f>IF(N1844="základní",J1844,0)</f>
        <v>0</v>
      </c>
      <c r="BF1844" s="217">
        <f>IF(N1844="snížená",J1844,0)</f>
        <v>0</v>
      </c>
      <c r="BG1844" s="217">
        <f>IF(N1844="zákl. přenesená",J1844,0)</f>
        <v>0</v>
      </c>
      <c r="BH1844" s="217">
        <f>IF(N1844="sníž. přenesená",J1844,0)</f>
        <v>0</v>
      </c>
      <c r="BI1844" s="217">
        <f>IF(N1844="nulová",J1844,0)</f>
        <v>0</v>
      </c>
      <c r="BJ1844" s="18" t="s">
        <v>148</v>
      </c>
      <c r="BK1844" s="217">
        <f>ROUND(I1844*H1844,2)</f>
        <v>0</v>
      </c>
      <c r="BL1844" s="18" t="s">
        <v>239</v>
      </c>
      <c r="BM1844" s="216" t="s">
        <v>3171</v>
      </c>
    </row>
    <row r="1845" spans="1:47" s="2" customFormat="1" ht="12">
      <c r="A1845" s="39"/>
      <c r="B1845" s="40"/>
      <c r="C1845" s="41"/>
      <c r="D1845" s="218" t="s">
        <v>155</v>
      </c>
      <c r="E1845" s="41"/>
      <c r="F1845" s="219" t="s">
        <v>3163</v>
      </c>
      <c r="G1845" s="41"/>
      <c r="H1845" s="41"/>
      <c r="I1845" s="220"/>
      <c r="J1845" s="41"/>
      <c r="K1845" s="41"/>
      <c r="L1845" s="45"/>
      <c r="M1845" s="221"/>
      <c r="N1845" s="222"/>
      <c r="O1845" s="85"/>
      <c r="P1845" s="85"/>
      <c r="Q1845" s="85"/>
      <c r="R1845" s="85"/>
      <c r="S1845" s="85"/>
      <c r="T1845" s="86"/>
      <c r="U1845" s="39"/>
      <c r="V1845" s="39"/>
      <c r="W1845" s="39"/>
      <c r="X1845" s="39"/>
      <c r="Y1845" s="39"/>
      <c r="Z1845" s="39"/>
      <c r="AA1845" s="39"/>
      <c r="AB1845" s="39"/>
      <c r="AC1845" s="39"/>
      <c r="AD1845" s="39"/>
      <c r="AE1845" s="39"/>
      <c r="AT1845" s="18" t="s">
        <v>155</v>
      </c>
      <c r="AU1845" s="18" t="s">
        <v>86</v>
      </c>
    </row>
    <row r="1846" spans="1:51" s="13" customFormat="1" ht="12">
      <c r="A1846" s="13"/>
      <c r="B1846" s="227"/>
      <c r="C1846" s="228"/>
      <c r="D1846" s="218" t="s">
        <v>182</v>
      </c>
      <c r="E1846" s="229" t="s">
        <v>37</v>
      </c>
      <c r="F1846" s="230" t="s">
        <v>3172</v>
      </c>
      <c r="G1846" s="228"/>
      <c r="H1846" s="231">
        <v>22.11</v>
      </c>
      <c r="I1846" s="232"/>
      <c r="J1846" s="228"/>
      <c r="K1846" s="228"/>
      <c r="L1846" s="233"/>
      <c r="M1846" s="234"/>
      <c r="N1846" s="235"/>
      <c r="O1846" s="235"/>
      <c r="P1846" s="235"/>
      <c r="Q1846" s="235"/>
      <c r="R1846" s="235"/>
      <c r="S1846" s="235"/>
      <c r="T1846" s="236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T1846" s="237" t="s">
        <v>182</v>
      </c>
      <c r="AU1846" s="237" t="s">
        <v>86</v>
      </c>
      <c r="AV1846" s="13" t="s">
        <v>86</v>
      </c>
      <c r="AW1846" s="13" t="s">
        <v>38</v>
      </c>
      <c r="AX1846" s="13" t="s">
        <v>77</v>
      </c>
      <c r="AY1846" s="237" t="s">
        <v>149</v>
      </c>
    </row>
    <row r="1847" spans="1:51" s="14" customFormat="1" ht="12">
      <c r="A1847" s="14"/>
      <c r="B1847" s="238"/>
      <c r="C1847" s="239"/>
      <c r="D1847" s="218" t="s">
        <v>182</v>
      </c>
      <c r="E1847" s="240" t="s">
        <v>37</v>
      </c>
      <c r="F1847" s="241" t="s">
        <v>187</v>
      </c>
      <c r="G1847" s="239"/>
      <c r="H1847" s="242">
        <v>22.11</v>
      </c>
      <c r="I1847" s="243"/>
      <c r="J1847" s="239"/>
      <c r="K1847" s="239"/>
      <c r="L1847" s="244"/>
      <c r="M1847" s="245"/>
      <c r="N1847" s="246"/>
      <c r="O1847" s="246"/>
      <c r="P1847" s="246"/>
      <c r="Q1847" s="246"/>
      <c r="R1847" s="246"/>
      <c r="S1847" s="246"/>
      <c r="T1847" s="247"/>
      <c r="U1847" s="14"/>
      <c r="V1847" s="14"/>
      <c r="W1847" s="14"/>
      <c r="X1847" s="14"/>
      <c r="Y1847" s="14"/>
      <c r="Z1847" s="14"/>
      <c r="AA1847" s="14"/>
      <c r="AB1847" s="14"/>
      <c r="AC1847" s="14"/>
      <c r="AD1847" s="14"/>
      <c r="AE1847" s="14"/>
      <c r="AT1847" s="248" t="s">
        <v>182</v>
      </c>
      <c r="AU1847" s="248" t="s">
        <v>86</v>
      </c>
      <c r="AV1847" s="14" t="s">
        <v>148</v>
      </c>
      <c r="AW1847" s="14" t="s">
        <v>38</v>
      </c>
      <c r="AX1847" s="14" t="s">
        <v>21</v>
      </c>
      <c r="AY1847" s="248" t="s">
        <v>149</v>
      </c>
    </row>
    <row r="1848" spans="1:65" s="2" customFormat="1" ht="16.5" customHeight="1">
      <c r="A1848" s="39"/>
      <c r="B1848" s="40"/>
      <c r="C1848" s="205" t="s">
        <v>1958</v>
      </c>
      <c r="D1848" s="205" t="s">
        <v>151</v>
      </c>
      <c r="E1848" s="206" t="s">
        <v>3173</v>
      </c>
      <c r="F1848" s="207" t="s">
        <v>3174</v>
      </c>
      <c r="G1848" s="208" t="s">
        <v>174</v>
      </c>
      <c r="H1848" s="209">
        <v>20.1</v>
      </c>
      <c r="I1848" s="210"/>
      <c r="J1848" s="211">
        <f>ROUND(I1848*H1848,2)</f>
        <v>0</v>
      </c>
      <c r="K1848" s="207" t="s">
        <v>37</v>
      </c>
      <c r="L1848" s="45"/>
      <c r="M1848" s="212" t="s">
        <v>37</v>
      </c>
      <c r="N1848" s="213" t="s">
        <v>50</v>
      </c>
      <c r="O1848" s="85"/>
      <c r="P1848" s="214">
        <f>O1848*H1848</f>
        <v>0</v>
      </c>
      <c r="Q1848" s="214">
        <v>0</v>
      </c>
      <c r="R1848" s="214">
        <f>Q1848*H1848</f>
        <v>0</v>
      </c>
      <c r="S1848" s="214">
        <v>0</v>
      </c>
      <c r="T1848" s="215">
        <f>S1848*H1848</f>
        <v>0</v>
      </c>
      <c r="U1848" s="39"/>
      <c r="V1848" s="39"/>
      <c r="W1848" s="39"/>
      <c r="X1848" s="39"/>
      <c r="Y1848" s="39"/>
      <c r="Z1848" s="39"/>
      <c r="AA1848" s="39"/>
      <c r="AB1848" s="39"/>
      <c r="AC1848" s="39"/>
      <c r="AD1848" s="39"/>
      <c r="AE1848" s="39"/>
      <c r="AR1848" s="216" t="s">
        <v>239</v>
      </c>
      <c r="AT1848" s="216" t="s">
        <v>151</v>
      </c>
      <c r="AU1848" s="216" t="s">
        <v>86</v>
      </c>
      <c r="AY1848" s="18" t="s">
        <v>149</v>
      </c>
      <c r="BE1848" s="217">
        <f>IF(N1848="základní",J1848,0)</f>
        <v>0</v>
      </c>
      <c r="BF1848" s="217">
        <f>IF(N1848="snížená",J1848,0)</f>
        <v>0</v>
      </c>
      <c r="BG1848" s="217">
        <f>IF(N1848="zákl. přenesená",J1848,0)</f>
        <v>0</v>
      </c>
      <c r="BH1848" s="217">
        <f>IF(N1848="sníž. přenesená",J1848,0)</f>
        <v>0</v>
      </c>
      <c r="BI1848" s="217">
        <f>IF(N1848="nulová",J1848,0)</f>
        <v>0</v>
      </c>
      <c r="BJ1848" s="18" t="s">
        <v>148</v>
      </c>
      <c r="BK1848" s="217">
        <f>ROUND(I1848*H1848,2)</f>
        <v>0</v>
      </c>
      <c r="BL1848" s="18" t="s">
        <v>239</v>
      </c>
      <c r="BM1848" s="216" t="s">
        <v>3175</v>
      </c>
    </row>
    <row r="1849" spans="1:47" s="2" customFormat="1" ht="12">
      <c r="A1849" s="39"/>
      <c r="B1849" s="40"/>
      <c r="C1849" s="41"/>
      <c r="D1849" s="218" t="s">
        <v>155</v>
      </c>
      <c r="E1849" s="41"/>
      <c r="F1849" s="219" t="s">
        <v>3174</v>
      </c>
      <c r="G1849" s="41"/>
      <c r="H1849" s="41"/>
      <c r="I1849" s="220"/>
      <c r="J1849" s="41"/>
      <c r="K1849" s="41"/>
      <c r="L1849" s="45"/>
      <c r="M1849" s="221"/>
      <c r="N1849" s="222"/>
      <c r="O1849" s="85"/>
      <c r="P1849" s="85"/>
      <c r="Q1849" s="85"/>
      <c r="R1849" s="85"/>
      <c r="S1849" s="85"/>
      <c r="T1849" s="86"/>
      <c r="U1849" s="39"/>
      <c r="V1849" s="39"/>
      <c r="W1849" s="39"/>
      <c r="X1849" s="39"/>
      <c r="Y1849" s="39"/>
      <c r="Z1849" s="39"/>
      <c r="AA1849" s="39"/>
      <c r="AB1849" s="39"/>
      <c r="AC1849" s="39"/>
      <c r="AD1849" s="39"/>
      <c r="AE1849" s="39"/>
      <c r="AT1849" s="18" t="s">
        <v>155</v>
      </c>
      <c r="AU1849" s="18" t="s">
        <v>86</v>
      </c>
    </row>
    <row r="1850" spans="1:51" s="13" customFormat="1" ht="12">
      <c r="A1850" s="13"/>
      <c r="B1850" s="227"/>
      <c r="C1850" s="228"/>
      <c r="D1850" s="218" t="s">
        <v>182</v>
      </c>
      <c r="E1850" s="229" t="s">
        <v>37</v>
      </c>
      <c r="F1850" s="230" t="s">
        <v>3176</v>
      </c>
      <c r="G1850" s="228"/>
      <c r="H1850" s="231">
        <v>20.1</v>
      </c>
      <c r="I1850" s="232"/>
      <c r="J1850" s="228"/>
      <c r="K1850" s="228"/>
      <c r="L1850" s="233"/>
      <c r="M1850" s="234"/>
      <c r="N1850" s="235"/>
      <c r="O1850" s="235"/>
      <c r="P1850" s="235"/>
      <c r="Q1850" s="235"/>
      <c r="R1850" s="235"/>
      <c r="S1850" s="235"/>
      <c r="T1850" s="236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  <c r="AE1850" s="13"/>
      <c r="AT1850" s="237" t="s">
        <v>182</v>
      </c>
      <c r="AU1850" s="237" t="s">
        <v>86</v>
      </c>
      <c r="AV1850" s="13" t="s">
        <v>86</v>
      </c>
      <c r="AW1850" s="13" t="s">
        <v>38</v>
      </c>
      <c r="AX1850" s="13" t="s">
        <v>77</v>
      </c>
      <c r="AY1850" s="237" t="s">
        <v>149</v>
      </c>
    </row>
    <row r="1851" spans="1:51" s="14" customFormat="1" ht="12">
      <c r="A1851" s="14"/>
      <c r="B1851" s="238"/>
      <c r="C1851" s="239"/>
      <c r="D1851" s="218" t="s">
        <v>182</v>
      </c>
      <c r="E1851" s="240" t="s">
        <v>37</v>
      </c>
      <c r="F1851" s="241" t="s">
        <v>187</v>
      </c>
      <c r="G1851" s="239"/>
      <c r="H1851" s="242">
        <v>20.1</v>
      </c>
      <c r="I1851" s="243"/>
      <c r="J1851" s="239"/>
      <c r="K1851" s="239"/>
      <c r="L1851" s="244"/>
      <c r="M1851" s="245"/>
      <c r="N1851" s="246"/>
      <c r="O1851" s="246"/>
      <c r="P1851" s="246"/>
      <c r="Q1851" s="246"/>
      <c r="R1851" s="246"/>
      <c r="S1851" s="246"/>
      <c r="T1851" s="247"/>
      <c r="U1851" s="14"/>
      <c r="V1851" s="14"/>
      <c r="W1851" s="14"/>
      <c r="X1851" s="14"/>
      <c r="Y1851" s="14"/>
      <c r="Z1851" s="14"/>
      <c r="AA1851" s="14"/>
      <c r="AB1851" s="14"/>
      <c r="AC1851" s="14"/>
      <c r="AD1851" s="14"/>
      <c r="AE1851" s="14"/>
      <c r="AT1851" s="248" t="s">
        <v>182</v>
      </c>
      <c r="AU1851" s="248" t="s">
        <v>86</v>
      </c>
      <c r="AV1851" s="14" t="s">
        <v>148</v>
      </c>
      <c r="AW1851" s="14" t="s">
        <v>38</v>
      </c>
      <c r="AX1851" s="14" t="s">
        <v>21</v>
      </c>
      <c r="AY1851" s="248" t="s">
        <v>149</v>
      </c>
    </row>
    <row r="1852" spans="1:65" s="2" customFormat="1" ht="16.5" customHeight="1">
      <c r="A1852" s="39"/>
      <c r="B1852" s="40"/>
      <c r="C1852" s="205" t="s">
        <v>3177</v>
      </c>
      <c r="D1852" s="205" t="s">
        <v>151</v>
      </c>
      <c r="E1852" s="206" t="s">
        <v>3178</v>
      </c>
      <c r="F1852" s="207" t="s">
        <v>3179</v>
      </c>
      <c r="G1852" s="208" t="s">
        <v>340</v>
      </c>
      <c r="H1852" s="209">
        <v>1.161</v>
      </c>
      <c r="I1852" s="210"/>
      <c r="J1852" s="211">
        <f>ROUND(I1852*H1852,2)</f>
        <v>0</v>
      </c>
      <c r="K1852" s="207" t="s">
        <v>37</v>
      </c>
      <c r="L1852" s="45"/>
      <c r="M1852" s="212" t="s">
        <v>37</v>
      </c>
      <c r="N1852" s="213" t="s">
        <v>50</v>
      </c>
      <c r="O1852" s="85"/>
      <c r="P1852" s="214">
        <f>O1852*H1852</f>
        <v>0</v>
      </c>
      <c r="Q1852" s="214">
        <v>0</v>
      </c>
      <c r="R1852" s="214">
        <f>Q1852*H1852</f>
        <v>0</v>
      </c>
      <c r="S1852" s="214">
        <v>0</v>
      </c>
      <c r="T1852" s="215">
        <f>S1852*H1852</f>
        <v>0</v>
      </c>
      <c r="U1852" s="39"/>
      <c r="V1852" s="39"/>
      <c r="W1852" s="39"/>
      <c r="X1852" s="39"/>
      <c r="Y1852" s="39"/>
      <c r="Z1852" s="39"/>
      <c r="AA1852" s="39"/>
      <c r="AB1852" s="39"/>
      <c r="AC1852" s="39"/>
      <c r="AD1852" s="39"/>
      <c r="AE1852" s="39"/>
      <c r="AR1852" s="216" t="s">
        <v>239</v>
      </c>
      <c r="AT1852" s="216" t="s">
        <v>151</v>
      </c>
      <c r="AU1852" s="216" t="s">
        <v>86</v>
      </c>
      <c r="AY1852" s="18" t="s">
        <v>149</v>
      </c>
      <c r="BE1852" s="217">
        <f>IF(N1852="základní",J1852,0)</f>
        <v>0</v>
      </c>
      <c r="BF1852" s="217">
        <f>IF(N1852="snížená",J1852,0)</f>
        <v>0</v>
      </c>
      <c r="BG1852" s="217">
        <f>IF(N1852="zákl. přenesená",J1852,0)</f>
        <v>0</v>
      </c>
      <c r="BH1852" s="217">
        <f>IF(N1852="sníž. přenesená",J1852,0)</f>
        <v>0</v>
      </c>
      <c r="BI1852" s="217">
        <f>IF(N1852="nulová",J1852,0)</f>
        <v>0</v>
      </c>
      <c r="BJ1852" s="18" t="s">
        <v>148</v>
      </c>
      <c r="BK1852" s="217">
        <f>ROUND(I1852*H1852,2)</f>
        <v>0</v>
      </c>
      <c r="BL1852" s="18" t="s">
        <v>239</v>
      </c>
      <c r="BM1852" s="216" t="s">
        <v>3180</v>
      </c>
    </row>
    <row r="1853" spans="1:47" s="2" customFormat="1" ht="12">
      <c r="A1853" s="39"/>
      <c r="B1853" s="40"/>
      <c r="C1853" s="41"/>
      <c r="D1853" s="218" t="s">
        <v>155</v>
      </c>
      <c r="E1853" s="41"/>
      <c r="F1853" s="219" t="s">
        <v>3179</v>
      </c>
      <c r="G1853" s="41"/>
      <c r="H1853" s="41"/>
      <c r="I1853" s="220"/>
      <c r="J1853" s="41"/>
      <c r="K1853" s="41"/>
      <c r="L1853" s="45"/>
      <c r="M1853" s="221"/>
      <c r="N1853" s="222"/>
      <c r="O1853" s="85"/>
      <c r="P1853" s="85"/>
      <c r="Q1853" s="85"/>
      <c r="R1853" s="85"/>
      <c r="S1853" s="85"/>
      <c r="T1853" s="86"/>
      <c r="U1853" s="39"/>
      <c r="V1853" s="39"/>
      <c r="W1853" s="39"/>
      <c r="X1853" s="39"/>
      <c r="Y1853" s="39"/>
      <c r="Z1853" s="39"/>
      <c r="AA1853" s="39"/>
      <c r="AB1853" s="39"/>
      <c r="AC1853" s="39"/>
      <c r="AD1853" s="39"/>
      <c r="AE1853" s="39"/>
      <c r="AT1853" s="18" t="s">
        <v>155</v>
      </c>
      <c r="AU1853" s="18" t="s">
        <v>86</v>
      </c>
    </row>
    <row r="1854" spans="1:65" s="2" customFormat="1" ht="16.5" customHeight="1">
      <c r="A1854" s="39"/>
      <c r="B1854" s="40"/>
      <c r="C1854" s="205" t="s">
        <v>1961</v>
      </c>
      <c r="D1854" s="205" t="s">
        <v>151</v>
      </c>
      <c r="E1854" s="206" t="s">
        <v>3181</v>
      </c>
      <c r="F1854" s="207" t="s">
        <v>3182</v>
      </c>
      <c r="G1854" s="208" t="s">
        <v>340</v>
      </c>
      <c r="H1854" s="209">
        <v>1.161</v>
      </c>
      <c r="I1854" s="210"/>
      <c r="J1854" s="211">
        <f>ROUND(I1854*H1854,2)</f>
        <v>0</v>
      </c>
      <c r="K1854" s="207" t="s">
        <v>37</v>
      </c>
      <c r="L1854" s="45"/>
      <c r="M1854" s="212" t="s">
        <v>37</v>
      </c>
      <c r="N1854" s="213" t="s">
        <v>50</v>
      </c>
      <c r="O1854" s="85"/>
      <c r="P1854" s="214">
        <f>O1854*H1854</f>
        <v>0</v>
      </c>
      <c r="Q1854" s="214">
        <v>0</v>
      </c>
      <c r="R1854" s="214">
        <f>Q1854*H1854</f>
        <v>0</v>
      </c>
      <c r="S1854" s="214">
        <v>0</v>
      </c>
      <c r="T1854" s="215">
        <f>S1854*H1854</f>
        <v>0</v>
      </c>
      <c r="U1854" s="39"/>
      <c r="V1854" s="39"/>
      <c r="W1854" s="39"/>
      <c r="X1854" s="39"/>
      <c r="Y1854" s="39"/>
      <c r="Z1854" s="39"/>
      <c r="AA1854" s="39"/>
      <c r="AB1854" s="39"/>
      <c r="AC1854" s="39"/>
      <c r="AD1854" s="39"/>
      <c r="AE1854" s="39"/>
      <c r="AR1854" s="216" t="s">
        <v>239</v>
      </c>
      <c r="AT1854" s="216" t="s">
        <v>151</v>
      </c>
      <c r="AU1854" s="216" t="s">
        <v>86</v>
      </c>
      <c r="AY1854" s="18" t="s">
        <v>149</v>
      </c>
      <c r="BE1854" s="217">
        <f>IF(N1854="základní",J1854,0)</f>
        <v>0</v>
      </c>
      <c r="BF1854" s="217">
        <f>IF(N1854="snížená",J1854,0)</f>
        <v>0</v>
      </c>
      <c r="BG1854" s="217">
        <f>IF(N1854="zákl. přenesená",J1854,0)</f>
        <v>0</v>
      </c>
      <c r="BH1854" s="217">
        <f>IF(N1854="sníž. přenesená",J1854,0)</f>
        <v>0</v>
      </c>
      <c r="BI1854" s="217">
        <f>IF(N1854="nulová",J1854,0)</f>
        <v>0</v>
      </c>
      <c r="BJ1854" s="18" t="s">
        <v>148</v>
      </c>
      <c r="BK1854" s="217">
        <f>ROUND(I1854*H1854,2)</f>
        <v>0</v>
      </c>
      <c r="BL1854" s="18" t="s">
        <v>239</v>
      </c>
      <c r="BM1854" s="216" t="s">
        <v>3183</v>
      </c>
    </row>
    <row r="1855" spans="1:47" s="2" customFormat="1" ht="12">
      <c r="A1855" s="39"/>
      <c r="B1855" s="40"/>
      <c r="C1855" s="41"/>
      <c r="D1855" s="218" t="s">
        <v>155</v>
      </c>
      <c r="E1855" s="41"/>
      <c r="F1855" s="219" t="s">
        <v>3182</v>
      </c>
      <c r="G1855" s="41"/>
      <c r="H1855" s="41"/>
      <c r="I1855" s="220"/>
      <c r="J1855" s="41"/>
      <c r="K1855" s="41"/>
      <c r="L1855" s="45"/>
      <c r="M1855" s="221"/>
      <c r="N1855" s="222"/>
      <c r="O1855" s="85"/>
      <c r="P1855" s="85"/>
      <c r="Q1855" s="85"/>
      <c r="R1855" s="85"/>
      <c r="S1855" s="85"/>
      <c r="T1855" s="86"/>
      <c r="U1855" s="39"/>
      <c r="V1855" s="39"/>
      <c r="W1855" s="39"/>
      <c r="X1855" s="39"/>
      <c r="Y1855" s="39"/>
      <c r="Z1855" s="39"/>
      <c r="AA1855" s="39"/>
      <c r="AB1855" s="39"/>
      <c r="AC1855" s="39"/>
      <c r="AD1855" s="39"/>
      <c r="AE1855" s="39"/>
      <c r="AT1855" s="18" t="s">
        <v>155</v>
      </c>
      <c r="AU1855" s="18" t="s">
        <v>86</v>
      </c>
    </row>
    <row r="1856" spans="1:63" s="12" customFormat="1" ht="22.8" customHeight="1">
      <c r="A1856" s="12"/>
      <c r="B1856" s="189"/>
      <c r="C1856" s="190"/>
      <c r="D1856" s="191" t="s">
        <v>76</v>
      </c>
      <c r="E1856" s="203" t="s">
        <v>3184</v>
      </c>
      <c r="F1856" s="203" t="s">
        <v>3185</v>
      </c>
      <c r="G1856" s="190"/>
      <c r="H1856" s="190"/>
      <c r="I1856" s="193"/>
      <c r="J1856" s="204">
        <f>BK1856</f>
        <v>0</v>
      </c>
      <c r="K1856" s="190"/>
      <c r="L1856" s="195"/>
      <c r="M1856" s="196"/>
      <c r="N1856" s="197"/>
      <c r="O1856" s="197"/>
      <c r="P1856" s="198">
        <f>SUM(P1857:P1874)</f>
        <v>0</v>
      </c>
      <c r="Q1856" s="197"/>
      <c r="R1856" s="198">
        <f>SUM(R1857:R1874)</f>
        <v>0</v>
      </c>
      <c r="S1856" s="197"/>
      <c r="T1856" s="199">
        <f>SUM(T1857:T1874)</f>
        <v>0</v>
      </c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  <c r="AE1856" s="12"/>
      <c r="AR1856" s="200" t="s">
        <v>86</v>
      </c>
      <c r="AT1856" s="201" t="s">
        <v>76</v>
      </c>
      <c r="AU1856" s="201" t="s">
        <v>21</v>
      </c>
      <c r="AY1856" s="200" t="s">
        <v>149</v>
      </c>
      <c r="BK1856" s="202">
        <f>SUM(BK1857:BK1874)</f>
        <v>0</v>
      </c>
    </row>
    <row r="1857" spans="1:65" s="2" customFormat="1" ht="16.5" customHeight="1">
      <c r="A1857" s="39"/>
      <c r="B1857" s="40"/>
      <c r="C1857" s="205" t="s">
        <v>3186</v>
      </c>
      <c r="D1857" s="205" t="s">
        <v>151</v>
      </c>
      <c r="E1857" s="206" t="s">
        <v>3187</v>
      </c>
      <c r="F1857" s="207" t="s">
        <v>3188</v>
      </c>
      <c r="G1857" s="208" t="s">
        <v>174</v>
      </c>
      <c r="H1857" s="209">
        <v>49.675</v>
      </c>
      <c r="I1857" s="210"/>
      <c r="J1857" s="211">
        <f>ROUND(I1857*H1857,2)</f>
        <v>0</v>
      </c>
      <c r="K1857" s="207" t="s">
        <v>37</v>
      </c>
      <c r="L1857" s="45"/>
      <c r="M1857" s="212" t="s">
        <v>37</v>
      </c>
      <c r="N1857" s="213" t="s">
        <v>50</v>
      </c>
      <c r="O1857" s="85"/>
      <c r="P1857" s="214">
        <f>O1857*H1857</f>
        <v>0</v>
      </c>
      <c r="Q1857" s="214">
        <v>0</v>
      </c>
      <c r="R1857" s="214">
        <f>Q1857*H1857</f>
        <v>0</v>
      </c>
      <c r="S1857" s="214">
        <v>0</v>
      </c>
      <c r="T1857" s="215">
        <f>S1857*H1857</f>
        <v>0</v>
      </c>
      <c r="U1857" s="39"/>
      <c r="V1857" s="39"/>
      <c r="W1857" s="39"/>
      <c r="X1857" s="39"/>
      <c r="Y1857" s="39"/>
      <c r="Z1857" s="39"/>
      <c r="AA1857" s="39"/>
      <c r="AB1857" s="39"/>
      <c r="AC1857" s="39"/>
      <c r="AD1857" s="39"/>
      <c r="AE1857" s="39"/>
      <c r="AR1857" s="216" t="s">
        <v>239</v>
      </c>
      <c r="AT1857" s="216" t="s">
        <v>151</v>
      </c>
      <c r="AU1857" s="216" t="s">
        <v>86</v>
      </c>
      <c r="AY1857" s="18" t="s">
        <v>149</v>
      </c>
      <c r="BE1857" s="217">
        <f>IF(N1857="základní",J1857,0)</f>
        <v>0</v>
      </c>
      <c r="BF1857" s="217">
        <f>IF(N1857="snížená",J1857,0)</f>
        <v>0</v>
      </c>
      <c r="BG1857" s="217">
        <f>IF(N1857="zákl. přenesená",J1857,0)</f>
        <v>0</v>
      </c>
      <c r="BH1857" s="217">
        <f>IF(N1857="sníž. přenesená",J1857,0)</f>
        <v>0</v>
      </c>
      <c r="BI1857" s="217">
        <f>IF(N1857="nulová",J1857,0)</f>
        <v>0</v>
      </c>
      <c r="BJ1857" s="18" t="s">
        <v>148</v>
      </c>
      <c r="BK1857" s="217">
        <f>ROUND(I1857*H1857,2)</f>
        <v>0</v>
      </c>
      <c r="BL1857" s="18" t="s">
        <v>239</v>
      </c>
      <c r="BM1857" s="216" t="s">
        <v>3189</v>
      </c>
    </row>
    <row r="1858" spans="1:47" s="2" customFormat="1" ht="12">
      <c r="A1858" s="39"/>
      <c r="B1858" s="40"/>
      <c r="C1858" s="41"/>
      <c r="D1858" s="218" t="s">
        <v>155</v>
      </c>
      <c r="E1858" s="41"/>
      <c r="F1858" s="219" t="s">
        <v>3188</v>
      </c>
      <c r="G1858" s="41"/>
      <c r="H1858" s="41"/>
      <c r="I1858" s="220"/>
      <c r="J1858" s="41"/>
      <c r="K1858" s="41"/>
      <c r="L1858" s="45"/>
      <c r="M1858" s="221"/>
      <c r="N1858" s="222"/>
      <c r="O1858" s="85"/>
      <c r="P1858" s="85"/>
      <c r="Q1858" s="85"/>
      <c r="R1858" s="85"/>
      <c r="S1858" s="85"/>
      <c r="T1858" s="86"/>
      <c r="U1858" s="39"/>
      <c r="V1858" s="39"/>
      <c r="W1858" s="39"/>
      <c r="X1858" s="39"/>
      <c r="Y1858" s="39"/>
      <c r="Z1858" s="39"/>
      <c r="AA1858" s="39"/>
      <c r="AB1858" s="39"/>
      <c r="AC1858" s="39"/>
      <c r="AD1858" s="39"/>
      <c r="AE1858" s="39"/>
      <c r="AT1858" s="18" t="s">
        <v>155</v>
      </c>
      <c r="AU1858" s="18" t="s">
        <v>86</v>
      </c>
    </row>
    <row r="1859" spans="1:51" s="13" customFormat="1" ht="12">
      <c r="A1859" s="13"/>
      <c r="B1859" s="227"/>
      <c r="C1859" s="228"/>
      <c r="D1859" s="218" t="s">
        <v>182</v>
      </c>
      <c r="E1859" s="229" t="s">
        <v>37</v>
      </c>
      <c r="F1859" s="230" t="s">
        <v>3190</v>
      </c>
      <c r="G1859" s="228"/>
      <c r="H1859" s="231">
        <v>4.275</v>
      </c>
      <c r="I1859" s="232"/>
      <c r="J1859" s="228"/>
      <c r="K1859" s="228"/>
      <c r="L1859" s="233"/>
      <c r="M1859" s="234"/>
      <c r="N1859" s="235"/>
      <c r="O1859" s="235"/>
      <c r="P1859" s="235"/>
      <c r="Q1859" s="235"/>
      <c r="R1859" s="235"/>
      <c r="S1859" s="235"/>
      <c r="T1859" s="236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  <c r="AT1859" s="237" t="s">
        <v>182</v>
      </c>
      <c r="AU1859" s="237" t="s">
        <v>86</v>
      </c>
      <c r="AV1859" s="13" t="s">
        <v>86</v>
      </c>
      <c r="AW1859" s="13" t="s">
        <v>38</v>
      </c>
      <c r="AX1859" s="13" t="s">
        <v>77</v>
      </c>
      <c r="AY1859" s="237" t="s">
        <v>149</v>
      </c>
    </row>
    <row r="1860" spans="1:51" s="13" customFormat="1" ht="12">
      <c r="A1860" s="13"/>
      <c r="B1860" s="227"/>
      <c r="C1860" s="228"/>
      <c r="D1860" s="218" t="s">
        <v>182</v>
      </c>
      <c r="E1860" s="229" t="s">
        <v>37</v>
      </c>
      <c r="F1860" s="230" t="s">
        <v>3191</v>
      </c>
      <c r="G1860" s="228"/>
      <c r="H1860" s="231">
        <v>45.4</v>
      </c>
      <c r="I1860" s="232"/>
      <c r="J1860" s="228"/>
      <c r="K1860" s="228"/>
      <c r="L1860" s="233"/>
      <c r="M1860" s="234"/>
      <c r="N1860" s="235"/>
      <c r="O1860" s="235"/>
      <c r="P1860" s="235"/>
      <c r="Q1860" s="235"/>
      <c r="R1860" s="235"/>
      <c r="S1860" s="235"/>
      <c r="T1860" s="236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T1860" s="237" t="s">
        <v>182</v>
      </c>
      <c r="AU1860" s="237" t="s">
        <v>86</v>
      </c>
      <c r="AV1860" s="13" t="s">
        <v>86</v>
      </c>
      <c r="AW1860" s="13" t="s">
        <v>38</v>
      </c>
      <c r="AX1860" s="13" t="s">
        <v>77</v>
      </c>
      <c r="AY1860" s="237" t="s">
        <v>149</v>
      </c>
    </row>
    <row r="1861" spans="1:51" s="14" customFormat="1" ht="12">
      <c r="A1861" s="14"/>
      <c r="B1861" s="238"/>
      <c r="C1861" s="239"/>
      <c r="D1861" s="218" t="s">
        <v>182</v>
      </c>
      <c r="E1861" s="240" t="s">
        <v>37</v>
      </c>
      <c r="F1861" s="241" t="s">
        <v>187</v>
      </c>
      <c r="G1861" s="239"/>
      <c r="H1861" s="242">
        <v>49.675</v>
      </c>
      <c r="I1861" s="243"/>
      <c r="J1861" s="239"/>
      <c r="K1861" s="239"/>
      <c r="L1861" s="244"/>
      <c r="M1861" s="245"/>
      <c r="N1861" s="246"/>
      <c r="O1861" s="246"/>
      <c r="P1861" s="246"/>
      <c r="Q1861" s="246"/>
      <c r="R1861" s="246"/>
      <c r="S1861" s="246"/>
      <c r="T1861" s="247"/>
      <c r="U1861" s="14"/>
      <c r="V1861" s="14"/>
      <c r="W1861" s="14"/>
      <c r="X1861" s="14"/>
      <c r="Y1861" s="14"/>
      <c r="Z1861" s="14"/>
      <c r="AA1861" s="14"/>
      <c r="AB1861" s="14"/>
      <c r="AC1861" s="14"/>
      <c r="AD1861" s="14"/>
      <c r="AE1861" s="14"/>
      <c r="AT1861" s="248" t="s">
        <v>182</v>
      </c>
      <c r="AU1861" s="248" t="s">
        <v>86</v>
      </c>
      <c r="AV1861" s="14" t="s">
        <v>148</v>
      </c>
      <c r="AW1861" s="14" t="s">
        <v>38</v>
      </c>
      <c r="AX1861" s="14" t="s">
        <v>21</v>
      </c>
      <c r="AY1861" s="248" t="s">
        <v>149</v>
      </c>
    </row>
    <row r="1862" spans="1:65" s="2" customFormat="1" ht="16.5" customHeight="1">
      <c r="A1862" s="39"/>
      <c r="B1862" s="40"/>
      <c r="C1862" s="249" t="s">
        <v>1965</v>
      </c>
      <c r="D1862" s="249" t="s">
        <v>252</v>
      </c>
      <c r="E1862" s="250" t="s">
        <v>3192</v>
      </c>
      <c r="F1862" s="251" t="s">
        <v>3193</v>
      </c>
      <c r="G1862" s="252" t="s">
        <v>174</v>
      </c>
      <c r="H1862" s="253">
        <v>54.643</v>
      </c>
      <c r="I1862" s="254"/>
      <c r="J1862" s="255">
        <f>ROUND(I1862*H1862,2)</f>
        <v>0</v>
      </c>
      <c r="K1862" s="251" t="s">
        <v>37</v>
      </c>
      <c r="L1862" s="256"/>
      <c r="M1862" s="257" t="s">
        <v>37</v>
      </c>
      <c r="N1862" s="258" t="s">
        <v>50</v>
      </c>
      <c r="O1862" s="85"/>
      <c r="P1862" s="214">
        <f>O1862*H1862</f>
        <v>0</v>
      </c>
      <c r="Q1862" s="214">
        <v>0</v>
      </c>
      <c r="R1862" s="214">
        <f>Q1862*H1862</f>
        <v>0</v>
      </c>
      <c r="S1862" s="214">
        <v>0</v>
      </c>
      <c r="T1862" s="215">
        <f>S1862*H1862</f>
        <v>0</v>
      </c>
      <c r="U1862" s="39"/>
      <c r="V1862" s="39"/>
      <c r="W1862" s="39"/>
      <c r="X1862" s="39"/>
      <c r="Y1862" s="39"/>
      <c r="Z1862" s="39"/>
      <c r="AA1862" s="39"/>
      <c r="AB1862" s="39"/>
      <c r="AC1862" s="39"/>
      <c r="AD1862" s="39"/>
      <c r="AE1862" s="39"/>
      <c r="AR1862" s="216" t="s">
        <v>313</v>
      </c>
      <c r="AT1862" s="216" t="s">
        <v>252</v>
      </c>
      <c r="AU1862" s="216" t="s">
        <v>86</v>
      </c>
      <c r="AY1862" s="18" t="s">
        <v>149</v>
      </c>
      <c r="BE1862" s="217">
        <f>IF(N1862="základní",J1862,0)</f>
        <v>0</v>
      </c>
      <c r="BF1862" s="217">
        <f>IF(N1862="snížená",J1862,0)</f>
        <v>0</v>
      </c>
      <c r="BG1862" s="217">
        <f>IF(N1862="zákl. přenesená",J1862,0)</f>
        <v>0</v>
      </c>
      <c r="BH1862" s="217">
        <f>IF(N1862="sníž. přenesená",J1862,0)</f>
        <v>0</v>
      </c>
      <c r="BI1862" s="217">
        <f>IF(N1862="nulová",J1862,0)</f>
        <v>0</v>
      </c>
      <c r="BJ1862" s="18" t="s">
        <v>148</v>
      </c>
      <c r="BK1862" s="217">
        <f>ROUND(I1862*H1862,2)</f>
        <v>0</v>
      </c>
      <c r="BL1862" s="18" t="s">
        <v>239</v>
      </c>
      <c r="BM1862" s="216" t="s">
        <v>3194</v>
      </c>
    </row>
    <row r="1863" spans="1:47" s="2" customFormat="1" ht="12">
      <c r="A1863" s="39"/>
      <c r="B1863" s="40"/>
      <c r="C1863" s="41"/>
      <c r="D1863" s="218" t="s">
        <v>155</v>
      </c>
      <c r="E1863" s="41"/>
      <c r="F1863" s="219" t="s">
        <v>3193</v>
      </c>
      <c r="G1863" s="41"/>
      <c r="H1863" s="41"/>
      <c r="I1863" s="220"/>
      <c r="J1863" s="41"/>
      <c r="K1863" s="41"/>
      <c r="L1863" s="45"/>
      <c r="M1863" s="221"/>
      <c r="N1863" s="222"/>
      <c r="O1863" s="85"/>
      <c r="P1863" s="85"/>
      <c r="Q1863" s="85"/>
      <c r="R1863" s="85"/>
      <c r="S1863" s="85"/>
      <c r="T1863" s="86"/>
      <c r="U1863" s="39"/>
      <c r="V1863" s="39"/>
      <c r="W1863" s="39"/>
      <c r="X1863" s="39"/>
      <c r="Y1863" s="39"/>
      <c r="Z1863" s="39"/>
      <c r="AA1863" s="39"/>
      <c r="AB1863" s="39"/>
      <c r="AC1863" s="39"/>
      <c r="AD1863" s="39"/>
      <c r="AE1863" s="39"/>
      <c r="AT1863" s="18" t="s">
        <v>155</v>
      </c>
      <c r="AU1863" s="18" t="s">
        <v>86</v>
      </c>
    </row>
    <row r="1864" spans="1:65" s="2" customFormat="1" ht="16.5" customHeight="1">
      <c r="A1864" s="39"/>
      <c r="B1864" s="40"/>
      <c r="C1864" s="205" t="s">
        <v>3195</v>
      </c>
      <c r="D1864" s="205" t="s">
        <v>151</v>
      </c>
      <c r="E1864" s="206" t="s">
        <v>3196</v>
      </c>
      <c r="F1864" s="207" t="s">
        <v>3197</v>
      </c>
      <c r="G1864" s="208" t="s">
        <v>174</v>
      </c>
      <c r="H1864" s="209">
        <v>49.675</v>
      </c>
      <c r="I1864" s="210"/>
      <c r="J1864" s="211">
        <f>ROUND(I1864*H1864,2)</f>
        <v>0</v>
      </c>
      <c r="K1864" s="207" t="s">
        <v>37</v>
      </c>
      <c r="L1864" s="45"/>
      <c r="M1864" s="212" t="s">
        <v>37</v>
      </c>
      <c r="N1864" s="213" t="s">
        <v>50</v>
      </c>
      <c r="O1864" s="85"/>
      <c r="P1864" s="214">
        <f>O1864*H1864</f>
        <v>0</v>
      </c>
      <c r="Q1864" s="214">
        <v>0</v>
      </c>
      <c r="R1864" s="214">
        <f>Q1864*H1864</f>
        <v>0</v>
      </c>
      <c r="S1864" s="214">
        <v>0</v>
      </c>
      <c r="T1864" s="215">
        <f>S1864*H1864</f>
        <v>0</v>
      </c>
      <c r="U1864" s="39"/>
      <c r="V1864" s="39"/>
      <c r="W1864" s="39"/>
      <c r="X1864" s="39"/>
      <c r="Y1864" s="39"/>
      <c r="Z1864" s="39"/>
      <c r="AA1864" s="39"/>
      <c r="AB1864" s="39"/>
      <c r="AC1864" s="39"/>
      <c r="AD1864" s="39"/>
      <c r="AE1864" s="39"/>
      <c r="AR1864" s="216" t="s">
        <v>239</v>
      </c>
      <c r="AT1864" s="216" t="s">
        <v>151</v>
      </c>
      <c r="AU1864" s="216" t="s">
        <v>86</v>
      </c>
      <c r="AY1864" s="18" t="s">
        <v>149</v>
      </c>
      <c r="BE1864" s="217">
        <f>IF(N1864="základní",J1864,0)</f>
        <v>0</v>
      </c>
      <c r="BF1864" s="217">
        <f>IF(N1864="snížená",J1864,0)</f>
        <v>0</v>
      </c>
      <c r="BG1864" s="217">
        <f>IF(N1864="zákl. přenesená",J1864,0)</f>
        <v>0</v>
      </c>
      <c r="BH1864" s="217">
        <f>IF(N1864="sníž. přenesená",J1864,0)</f>
        <v>0</v>
      </c>
      <c r="BI1864" s="217">
        <f>IF(N1864="nulová",J1864,0)</f>
        <v>0</v>
      </c>
      <c r="BJ1864" s="18" t="s">
        <v>148</v>
      </c>
      <c r="BK1864" s="217">
        <f>ROUND(I1864*H1864,2)</f>
        <v>0</v>
      </c>
      <c r="BL1864" s="18" t="s">
        <v>239</v>
      </c>
      <c r="BM1864" s="216" t="s">
        <v>3198</v>
      </c>
    </row>
    <row r="1865" spans="1:47" s="2" customFormat="1" ht="12">
      <c r="A1865" s="39"/>
      <c r="B1865" s="40"/>
      <c r="C1865" s="41"/>
      <c r="D1865" s="218" t="s">
        <v>155</v>
      </c>
      <c r="E1865" s="41"/>
      <c r="F1865" s="219" t="s">
        <v>3197</v>
      </c>
      <c r="G1865" s="41"/>
      <c r="H1865" s="41"/>
      <c r="I1865" s="220"/>
      <c r="J1865" s="41"/>
      <c r="K1865" s="41"/>
      <c r="L1865" s="45"/>
      <c r="M1865" s="221"/>
      <c r="N1865" s="222"/>
      <c r="O1865" s="85"/>
      <c r="P1865" s="85"/>
      <c r="Q1865" s="85"/>
      <c r="R1865" s="85"/>
      <c r="S1865" s="85"/>
      <c r="T1865" s="86"/>
      <c r="U1865" s="39"/>
      <c r="V1865" s="39"/>
      <c r="W1865" s="39"/>
      <c r="X1865" s="39"/>
      <c r="Y1865" s="39"/>
      <c r="Z1865" s="39"/>
      <c r="AA1865" s="39"/>
      <c r="AB1865" s="39"/>
      <c r="AC1865" s="39"/>
      <c r="AD1865" s="39"/>
      <c r="AE1865" s="39"/>
      <c r="AT1865" s="18" t="s">
        <v>155</v>
      </c>
      <c r="AU1865" s="18" t="s">
        <v>86</v>
      </c>
    </row>
    <row r="1866" spans="1:65" s="2" customFormat="1" ht="16.5" customHeight="1">
      <c r="A1866" s="39"/>
      <c r="B1866" s="40"/>
      <c r="C1866" s="205" t="s">
        <v>1968</v>
      </c>
      <c r="D1866" s="205" t="s">
        <v>151</v>
      </c>
      <c r="E1866" s="206" t="s">
        <v>3199</v>
      </c>
      <c r="F1866" s="207" t="s">
        <v>3200</v>
      </c>
      <c r="G1866" s="208" t="s">
        <v>174</v>
      </c>
      <c r="H1866" s="209">
        <v>49.675</v>
      </c>
      <c r="I1866" s="210"/>
      <c r="J1866" s="211">
        <f>ROUND(I1866*H1866,2)</f>
        <v>0</v>
      </c>
      <c r="K1866" s="207" t="s">
        <v>37</v>
      </c>
      <c r="L1866" s="45"/>
      <c r="M1866" s="212" t="s">
        <v>37</v>
      </c>
      <c r="N1866" s="213" t="s">
        <v>50</v>
      </c>
      <c r="O1866" s="85"/>
      <c r="P1866" s="214">
        <f>O1866*H1866</f>
        <v>0</v>
      </c>
      <c r="Q1866" s="214">
        <v>0</v>
      </c>
      <c r="R1866" s="214">
        <f>Q1866*H1866</f>
        <v>0</v>
      </c>
      <c r="S1866" s="214">
        <v>0</v>
      </c>
      <c r="T1866" s="215">
        <f>S1866*H1866</f>
        <v>0</v>
      </c>
      <c r="U1866" s="39"/>
      <c r="V1866" s="39"/>
      <c r="W1866" s="39"/>
      <c r="X1866" s="39"/>
      <c r="Y1866" s="39"/>
      <c r="Z1866" s="39"/>
      <c r="AA1866" s="39"/>
      <c r="AB1866" s="39"/>
      <c r="AC1866" s="39"/>
      <c r="AD1866" s="39"/>
      <c r="AE1866" s="39"/>
      <c r="AR1866" s="216" t="s">
        <v>239</v>
      </c>
      <c r="AT1866" s="216" t="s">
        <v>151</v>
      </c>
      <c r="AU1866" s="216" t="s">
        <v>86</v>
      </c>
      <c r="AY1866" s="18" t="s">
        <v>149</v>
      </c>
      <c r="BE1866" s="217">
        <f>IF(N1866="základní",J1866,0)</f>
        <v>0</v>
      </c>
      <c r="BF1866" s="217">
        <f>IF(N1866="snížená",J1866,0)</f>
        <v>0</v>
      </c>
      <c r="BG1866" s="217">
        <f>IF(N1866="zákl. přenesená",J1866,0)</f>
        <v>0</v>
      </c>
      <c r="BH1866" s="217">
        <f>IF(N1866="sníž. přenesená",J1866,0)</f>
        <v>0</v>
      </c>
      <c r="BI1866" s="217">
        <f>IF(N1866="nulová",J1866,0)</f>
        <v>0</v>
      </c>
      <c r="BJ1866" s="18" t="s">
        <v>148</v>
      </c>
      <c r="BK1866" s="217">
        <f>ROUND(I1866*H1866,2)</f>
        <v>0</v>
      </c>
      <c r="BL1866" s="18" t="s">
        <v>239</v>
      </c>
      <c r="BM1866" s="216" t="s">
        <v>3201</v>
      </c>
    </row>
    <row r="1867" spans="1:47" s="2" customFormat="1" ht="12">
      <c r="A1867" s="39"/>
      <c r="B1867" s="40"/>
      <c r="C1867" s="41"/>
      <c r="D1867" s="218" t="s">
        <v>155</v>
      </c>
      <c r="E1867" s="41"/>
      <c r="F1867" s="219" t="s">
        <v>3200</v>
      </c>
      <c r="G1867" s="41"/>
      <c r="H1867" s="41"/>
      <c r="I1867" s="220"/>
      <c r="J1867" s="41"/>
      <c r="K1867" s="41"/>
      <c r="L1867" s="45"/>
      <c r="M1867" s="221"/>
      <c r="N1867" s="222"/>
      <c r="O1867" s="85"/>
      <c r="P1867" s="85"/>
      <c r="Q1867" s="85"/>
      <c r="R1867" s="85"/>
      <c r="S1867" s="85"/>
      <c r="T1867" s="86"/>
      <c r="U1867" s="39"/>
      <c r="V1867" s="39"/>
      <c r="W1867" s="39"/>
      <c r="X1867" s="39"/>
      <c r="Y1867" s="39"/>
      <c r="Z1867" s="39"/>
      <c r="AA1867" s="39"/>
      <c r="AB1867" s="39"/>
      <c r="AC1867" s="39"/>
      <c r="AD1867" s="39"/>
      <c r="AE1867" s="39"/>
      <c r="AT1867" s="18" t="s">
        <v>155</v>
      </c>
      <c r="AU1867" s="18" t="s">
        <v>86</v>
      </c>
    </row>
    <row r="1868" spans="1:51" s="13" customFormat="1" ht="12">
      <c r="A1868" s="13"/>
      <c r="B1868" s="227"/>
      <c r="C1868" s="228"/>
      <c r="D1868" s="218" t="s">
        <v>182</v>
      </c>
      <c r="E1868" s="229" t="s">
        <v>37</v>
      </c>
      <c r="F1868" s="230" t="s">
        <v>3190</v>
      </c>
      <c r="G1868" s="228"/>
      <c r="H1868" s="231">
        <v>4.275</v>
      </c>
      <c r="I1868" s="232"/>
      <c r="J1868" s="228"/>
      <c r="K1868" s="228"/>
      <c r="L1868" s="233"/>
      <c r="M1868" s="234"/>
      <c r="N1868" s="235"/>
      <c r="O1868" s="235"/>
      <c r="P1868" s="235"/>
      <c r="Q1868" s="235"/>
      <c r="R1868" s="235"/>
      <c r="S1868" s="235"/>
      <c r="T1868" s="236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T1868" s="237" t="s">
        <v>182</v>
      </c>
      <c r="AU1868" s="237" t="s">
        <v>86</v>
      </c>
      <c r="AV1868" s="13" t="s">
        <v>86</v>
      </c>
      <c r="AW1868" s="13" t="s">
        <v>38</v>
      </c>
      <c r="AX1868" s="13" t="s">
        <v>77</v>
      </c>
      <c r="AY1868" s="237" t="s">
        <v>149</v>
      </c>
    </row>
    <row r="1869" spans="1:51" s="13" customFormat="1" ht="12">
      <c r="A1869" s="13"/>
      <c r="B1869" s="227"/>
      <c r="C1869" s="228"/>
      <c r="D1869" s="218" t="s">
        <v>182</v>
      </c>
      <c r="E1869" s="229" t="s">
        <v>37</v>
      </c>
      <c r="F1869" s="230" t="s">
        <v>3191</v>
      </c>
      <c r="G1869" s="228"/>
      <c r="H1869" s="231">
        <v>45.4</v>
      </c>
      <c r="I1869" s="232"/>
      <c r="J1869" s="228"/>
      <c r="K1869" s="228"/>
      <c r="L1869" s="233"/>
      <c r="M1869" s="234"/>
      <c r="N1869" s="235"/>
      <c r="O1869" s="235"/>
      <c r="P1869" s="235"/>
      <c r="Q1869" s="235"/>
      <c r="R1869" s="235"/>
      <c r="S1869" s="235"/>
      <c r="T1869" s="236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T1869" s="237" t="s">
        <v>182</v>
      </c>
      <c r="AU1869" s="237" t="s">
        <v>86</v>
      </c>
      <c r="AV1869" s="13" t="s">
        <v>86</v>
      </c>
      <c r="AW1869" s="13" t="s">
        <v>38</v>
      </c>
      <c r="AX1869" s="13" t="s">
        <v>77</v>
      </c>
      <c r="AY1869" s="237" t="s">
        <v>149</v>
      </c>
    </row>
    <row r="1870" spans="1:51" s="14" customFormat="1" ht="12">
      <c r="A1870" s="14"/>
      <c r="B1870" s="238"/>
      <c r="C1870" s="239"/>
      <c r="D1870" s="218" t="s">
        <v>182</v>
      </c>
      <c r="E1870" s="240" t="s">
        <v>37</v>
      </c>
      <c r="F1870" s="241" t="s">
        <v>187</v>
      </c>
      <c r="G1870" s="239"/>
      <c r="H1870" s="242">
        <v>49.675</v>
      </c>
      <c r="I1870" s="243"/>
      <c r="J1870" s="239"/>
      <c r="K1870" s="239"/>
      <c r="L1870" s="244"/>
      <c r="M1870" s="245"/>
      <c r="N1870" s="246"/>
      <c r="O1870" s="246"/>
      <c r="P1870" s="246"/>
      <c r="Q1870" s="246"/>
      <c r="R1870" s="246"/>
      <c r="S1870" s="246"/>
      <c r="T1870" s="247"/>
      <c r="U1870" s="14"/>
      <c r="V1870" s="14"/>
      <c r="W1870" s="14"/>
      <c r="X1870" s="14"/>
      <c r="Y1870" s="14"/>
      <c r="Z1870" s="14"/>
      <c r="AA1870" s="14"/>
      <c r="AB1870" s="14"/>
      <c r="AC1870" s="14"/>
      <c r="AD1870" s="14"/>
      <c r="AE1870" s="14"/>
      <c r="AT1870" s="248" t="s">
        <v>182</v>
      </c>
      <c r="AU1870" s="248" t="s">
        <v>86</v>
      </c>
      <c r="AV1870" s="14" t="s">
        <v>148</v>
      </c>
      <c r="AW1870" s="14" t="s">
        <v>38</v>
      </c>
      <c r="AX1870" s="14" t="s">
        <v>21</v>
      </c>
      <c r="AY1870" s="248" t="s">
        <v>149</v>
      </c>
    </row>
    <row r="1871" spans="1:65" s="2" customFormat="1" ht="16.5" customHeight="1">
      <c r="A1871" s="39"/>
      <c r="B1871" s="40"/>
      <c r="C1871" s="205" t="s">
        <v>3202</v>
      </c>
      <c r="D1871" s="205" t="s">
        <v>151</v>
      </c>
      <c r="E1871" s="206" t="s">
        <v>3203</v>
      </c>
      <c r="F1871" s="207" t="s">
        <v>3204</v>
      </c>
      <c r="G1871" s="208" t="s">
        <v>340</v>
      </c>
      <c r="H1871" s="209">
        <v>0.809</v>
      </c>
      <c r="I1871" s="210"/>
      <c r="J1871" s="211">
        <f>ROUND(I1871*H1871,2)</f>
        <v>0</v>
      </c>
      <c r="K1871" s="207" t="s">
        <v>37</v>
      </c>
      <c r="L1871" s="45"/>
      <c r="M1871" s="212" t="s">
        <v>37</v>
      </c>
      <c r="N1871" s="213" t="s">
        <v>50</v>
      </c>
      <c r="O1871" s="85"/>
      <c r="P1871" s="214">
        <f>O1871*H1871</f>
        <v>0</v>
      </c>
      <c r="Q1871" s="214">
        <v>0</v>
      </c>
      <c r="R1871" s="214">
        <f>Q1871*H1871</f>
        <v>0</v>
      </c>
      <c r="S1871" s="214">
        <v>0</v>
      </c>
      <c r="T1871" s="215">
        <f>S1871*H1871</f>
        <v>0</v>
      </c>
      <c r="U1871" s="39"/>
      <c r="V1871" s="39"/>
      <c r="W1871" s="39"/>
      <c r="X1871" s="39"/>
      <c r="Y1871" s="39"/>
      <c r="Z1871" s="39"/>
      <c r="AA1871" s="39"/>
      <c r="AB1871" s="39"/>
      <c r="AC1871" s="39"/>
      <c r="AD1871" s="39"/>
      <c r="AE1871" s="39"/>
      <c r="AR1871" s="216" t="s">
        <v>239</v>
      </c>
      <c r="AT1871" s="216" t="s">
        <v>151</v>
      </c>
      <c r="AU1871" s="216" t="s">
        <v>86</v>
      </c>
      <c r="AY1871" s="18" t="s">
        <v>149</v>
      </c>
      <c r="BE1871" s="217">
        <f>IF(N1871="základní",J1871,0)</f>
        <v>0</v>
      </c>
      <c r="BF1871" s="217">
        <f>IF(N1871="snížená",J1871,0)</f>
        <v>0</v>
      </c>
      <c r="BG1871" s="217">
        <f>IF(N1871="zákl. přenesená",J1871,0)</f>
        <v>0</v>
      </c>
      <c r="BH1871" s="217">
        <f>IF(N1871="sníž. přenesená",J1871,0)</f>
        <v>0</v>
      </c>
      <c r="BI1871" s="217">
        <f>IF(N1871="nulová",J1871,0)</f>
        <v>0</v>
      </c>
      <c r="BJ1871" s="18" t="s">
        <v>148</v>
      </c>
      <c r="BK1871" s="217">
        <f>ROUND(I1871*H1871,2)</f>
        <v>0</v>
      </c>
      <c r="BL1871" s="18" t="s">
        <v>239</v>
      </c>
      <c r="BM1871" s="216" t="s">
        <v>3205</v>
      </c>
    </row>
    <row r="1872" spans="1:47" s="2" customFormat="1" ht="12">
      <c r="A1872" s="39"/>
      <c r="B1872" s="40"/>
      <c r="C1872" s="41"/>
      <c r="D1872" s="218" t="s">
        <v>155</v>
      </c>
      <c r="E1872" s="41"/>
      <c r="F1872" s="219" t="s">
        <v>3204</v>
      </c>
      <c r="G1872" s="41"/>
      <c r="H1872" s="41"/>
      <c r="I1872" s="220"/>
      <c r="J1872" s="41"/>
      <c r="K1872" s="41"/>
      <c r="L1872" s="45"/>
      <c r="M1872" s="221"/>
      <c r="N1872" s="222"/>
      <c r="O1872" s="85"/>
      <c r="P1872" s="85"/>
      <c r="Q1872" s="85"/>
      <c r="R1872" s="85"/>
      <c r="S1872" s="85"/>
      <c r="T1872" s="86"/>
      <c r="U1872" s="39"/>
      <c r="V1872" s="39"/>
      <c r="W1872" s="39"/>
      <c r="X1872" s="39"/>
      <c r="Y1872" s="39"/>
      <c r="Z1872" s="39"/>
      <c r="AA1872" s="39"/>
      <c r="AB1872" s="39"/>
      <c r="AC1872" s="39"/>
      <c r="AD1872" s="39"/>
      <c r="AE1872" s="39"/>
      <c r="AT1872" s="18" t="s">
        <v>155</v>
      </c>
      <c r="AU1872" s="18" t="s">
        <v>86</v>
      </c>
    </row>
    <row r="1873" spans="1:65" s="2" customFormat="1" ht="16.5" customHeight="1">
      <c r="A1873" s="39"/>
      <c r="B1873" s="40"/>
      <c r="C1873" s="205" t="s">
        <v>1972</v>
      </c>
      <c r="D1873" s="205" t="s">
        <v>151</v>
      </c>
      <c r="E1873" s="206" t="s">
        <v>3206</v>
      </c>
      <c r="F1873" s="207" t="s">
        <v>3207</v>
      </c>
      <c r="G1873" s="208" t="s">
        <v>340</v>
      </c>
      <c r="H1873" s="209">
        <v>0.809</v>
      </c>
      <c r="I1873" s="210"/>
      <c r="J1873" s="211">
        <f>ROUND(I1873*H1873,2)</f>
        <v>0</v>
      </c>
      <c r="K1873" s="207" t="s">
        <v>37</v>
      </c>
      <c r="L1873" s="45"/>
      <c r="M1873" s="212" t="s">
        <v>37</v>
      </c>
      <c r="N1873" s="213" t="s">
        <v>50</v>
      </c>
      <c r="O1873" s="85"/>
      <c r="P1873" s="214">
        <f>O1873*H1873</f>
        <v>0</v>
      </c>
      <c r="Q1873" s="214">
        <v>0</v>
      </c>
      <c r="R1873" s="214">
        <f>Q1873*H1873</f>
        <v>0</v>
      </c>
      <c r="S1873" s="214">
        <v>0</v>
      </c>
      <c r="T1873" s="215">
        <f>S1873*H1873</f>
        <v>0</v>
      </c>
      <c r="U1873" s="39"/>
      <c r="V1873" s="39"/>
      <c r="W1873" s="39"/>
      <c r="X1873" s="39"/>
      <c r="Y1873" s="39"/>
      <c r="Z1873" s="39"/>
      <c r="AA1873" s="39"/>
      <c r="AB1873" s="39"/>
      <c r="AC1873" s="39"/>
      <c r="AD1873" s="39"/>
      <c r="AE1873" s="39"/>
      <c r="AR1873" s="216" t="s">
        <v>239</v>
      </c>
      <c r="AT1873" s="216" t="s">
        <v>151</v>
      </c>
      <c r="AU1873" s="216" t="s">
        <v>86</v>
      </c>
      <c r="AY1873" s="18" t="s">
        <v>149</v>
      </c>
      <c r="BE1873" s="217">
        <f>IF(N1873="základní",J1873,0)</f>
        <v>0</v>
      </c>
      <c r="BF1873" s="217">
        <f>IF(N1873="snížená",J1873,0)</f>
        <v>0</v>
      </c>
      <c r="BG1873" s="217">
        <f>IF(N1873="zákl. přenesená",J1873,0)</f>
        <v>0</v>
      </c>
      <c r="BH1873" s="217">
        <f>IF(N1873="sníž. přenesená",J1873,0)</f>
        <v>0</v>
      </c>
      <c r="BI1873" s="217">
        <f>IF(N1873="nulová",J1873,0)</f>
        <v>0</v>
      </c>
      <c r="BJ1873" s="18" t="s">
        <v>148</v>
      </c>
      <c r="BK1873" s="217">
        <f>ROUND(I1873*H1873,2)</f>
        <v>0</v>
      </c>
      <c r="BL1873" s="18" t="s">
        <v>239</v>
      </c>
      <c r="BM1873" s="216" t="s">
        <v>3208</v>
      </c>
    </row>
    <row r="1874" spans="1:47" s="2" customFormat="1" ht="12">
      <c r="A1874" s="39"/>
      <c r="B1874" s="40"/>
      <c r="C1874" s="41"/>
      <c r="D1874" s="218" t="s">
        <v>155</v>
      </c>
      <c r="E1874" s="41"/>
      <c r="F1874" s="219" t="s">
        <v>3207</v>
      </c>
      <c r="G1874" s="41"/>
      <c r="H1874" s="41"/>
      <c r="I1874" s="220"/>
      <c r="J1874" s="41"/>
      <c r="K1874" s="41"/>
      <c r="L1874" s="45"/>
      <c r="M1874" s="221"/>
      <c r="N1874" s="222"/>
      <c r="O1874" s="85"/>
      <c r="P1874" s="85"/>
      <c r="Q1874" s="85"/>
      <c r="R1874" s="85"/>
      <c r="S1874" s="85"/>
      <c r="T1874" s="86"/>
      <c r="U1874" s="39"/>
      <c r="V1874" s="39"/>
      <c r="W1874" s="39"/>
      <c r="X1874" s="39"/>
      <c r="Y1874" s="39"/>
      <c r="Z1874" s="39"/>
      <c r="AA1874" s="39"/>
      <c r="AB1874" s="39"/>
      <c r="AC1874" s="39"/>
      <c r="AD1874" s="39"/>
      <c r="AE1874" s="39"/>
      <c r="AT1874" s="18" t="s">
        <v>155</v>
      </c>
      <c r="AU1874" s="18" t="s">
        <v>86</v>
      </c>
    </row>
    <row r="1875" spans="1:63" s="12" customFormat="1" ht="22.8" customHeight="1">
      <c r="A1875" s="12"/>
      <c r="B1875" s="189"/>
      <c r="C1875" s="190"/>
      <c r="D1875" s="191" t="s">
        <v>76</v>
      </c>
      <c r="E1875" s="203" t="s">
        <v>3209</v>
      </c>
      <c r="F1875" s="203" t="s">
        <v>3210</v>
      </c>
      <c r="G1875" s="190"/>
      <c r="H1875" s="190"/>
      <c r="I1875" s="193"/>
      <c r="J1875" s="204">
        <f>BK1875</f>
        <v>0</v>
      </c>
      <c r="K1875" s="190"/>
      <c r="L1875" s="195"/>
      <c r="M1875" s="196"/>
      <c r="N1875" s="197"/>
      <c r="O1875" s="197"/>
      <c r="P1875" s="198">
        <f>SUM(P1876:P1897)</f>
        <v>0</v>
      </c>
      <c r="Q1875" s="197"/>
      <c r="R1875" s="198">
        <f>SUM(R1876:R1897)</f>
        <v>0</v>
      </c>
      <c r="S1875" s="197"/>
      <c r="T1875" s="199">
        <f>SUM(T1876:T1897)</f>
        <v>0</v>
      </c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  <c r="AE1875" s="12"/>
      <c r="AR1875" s="200" t="s">
        <v>86</v>
      </c>
      <c r="AT1875" s="201" t="s">
        <v>76</v>
      </c>
      <c r="AU1875" s="201" t="s">
        <v>21</v>
      </c>
      <c r="AY1875" s="200" t="s">
        <v>149</v>
      </c>
      <c r="BK1875" s="202">
        <f>SUM(BK1876:BK1897)</f>
        <v>0</v>
      </c>
    </row>
    <row r="1876" spans="1:65" s="2" customFormat="1" ht="21.75" customHeight="1">
      <c r="A1876" s="39"/>
      <c r="B1876" s="40"/>
      <c r="C1876" s="205" t="s">
        <v>3211</v>
      </c>
      <c r="D1876" s="205" t="s">
        <v>151</v>
      </c>
      <c r="E1876" s="206" t="s">
        <v>3212</v>
      </c>
      <c r="F1876" s="207" t="s">
        <v>3213</v>
      </c>
      <c r="G1876" s="208" t="s">
        <v>174</v>
      </c>
      <c r="H1876" s="209">
        <v>280.2</v>
      </c>
      <c r="I1876" s="210"/>
      <c r="J1876" s="211">
        <f>ROUND(I1876*H1876,2)</f>
        <v>0</v>
      </c>
      <c r="K1876" s="207" t="s">
        <v>37</v>
      </c>
      <c r="L1876" s="45"/>
      <c r="M1876" s="212" t="s">
        <v>37</v>
      </c>
      <c r="N1876" s="213" t="s">
        <v>50</v>
      </c>
      <c r="O1876" s="85"/>
      <c r="P1876" s="214">
        <f>O1876*H1876</f>
        <v>0</v>
      </c>
      <c r="Q1876" s="214">
        <v>0</v>
      </c>
      <c r="R1876" s="214">
        <f>Q1876*H1876</f>
        <v>0</v>
      </c>
      <c r="S1876" s="214">
        <v>0</v>
      </c>
      <c r="T1876" s="215">
        <f>S1876*H1876</f>
        <v>0</v>
      </c>
      <c r="U1876" s="39"/>
      <c r="V1876" s="39"/>
      <c r="W1876" s="39"/>
      <c r="X1876" s="39"/>
      <c r="Y1876" s="39"/>
      <c r="Z1876" s="39"/>
      <c r="AA1876" s="39"/>
      <c r="AB1876" s="39"/>
      <c r="AC1876" s="39"/>
      <c r="AD1876" s="39"/>
      <c r="AE1876" s="39"/>
      <c r="AR1876" s="216" t="s">
        <v>239</v>
      </c>
      <c r="AT1876" s="216" t="s">
        <v>151</v>
      </c>
      <c r="AU1876" s="216" t="s">
        <v>86</v>
      </c>
      <c r="AY1876" s="18" t="s">
        <v>149</v>
      </c>
      <c r="BE1876" s="217">
        <f>IF(N1876="základní",J1876,0)</f>
        <v>0</v>
      </c>
      <c r="BF1876" s="217">
        <f>IF(N1876="snížená",J1876,0)</f>
        <v>0</v>
      </c>
      <c r="BG1876" s="217">
        <f>IF(N1876="zákl. přenesená",J1876,0)</f>
        <v>0</v>
      </c>
      <c r="BH1876" s="217">
        <f>IF(N1876="sníž. přenesená",J1876,0)</f>
        <v>0</v>
      </c>
      <c r="BI1876" s="217">
        <f>IF(N1876="nulová",J1876,0)</f>
        <v>0</v>
      </c>
      <c r="BJ1876" s="18" t="s">
        <v>148</v>
      </c>
      <c r="BK1876" s="217">
        <f>ROUND(I1876*H1876,2)</f>
        <v>0</v>
      </c>
      <c r="BL1876" s="18" t="s">
        <v>239</v>
      </c>
      <c r="BM1876" s="216" t="s">
        <v>3214</v>
      </c>
    </row>
    <row r="1877" spans="1:47" s="2" customFormat="1" ht="12">
      <c r="A1877" s="39"/>
      <c r="B1877" s="40"/>
      <c r="C1877" s="41"/>
      <c r="D1877" s="218" t="s">
        <v>155</v>
      </c>
      <c r="E1877" s="41"/>
      <c r="F1877" s="219" t="s">
        <v>3213</v>
      </c>
      <c r="G1877" s="41"/>
      <c r="H1877" s="41"/>
      <c r="I1877" s="220"/>
      <c r="J1877" s="41"/>
      <c r="K1877" s="41"/>
      <c r="L1877" s="45"/>
      <c r="M1877" s="221"/>
      <c r="N1877" s="222"/>
      <c r="O1877" s="85"/>
      <c r="P1877" s="85"/>
      <c r="Q1877" s="85"/>
      <c r="R1877" s="85"/>
      <c r="S1877" s="85"/>
      <c r="T1877" s="86"/>
      <c r="U1877" s="39"/>
      <c r="V1877" s="39"/>
      <c r="W1877" s="39"/>
      <c r="X1877" s="39"/>
      <c r="Y1877" s="39"/>
      <c r="Z1877" s="39"/>
      <c r="AA1877" s="39"/>
      <c r="AB1877" s="39"/>
      <c r="AC1877" s="39"/>
      <c r="AD1877" s="39"/>
      <c r="AE1877" s="39"/>
      <c r="AT1877" s="18" t="s">
        <v>155</v>
      </c>
      <c r="AU1877" s="18" t="s">
        <v>86</v>
      </c>
    </row>
    <row r="1878" spans="1:51" s="13" customFormat="1" ht="12">
      <c r="A1878" s="13"/>
      <c r="B1878" s="227"/>
      <c r="C1878" s="228"/>
      <c r="D1878" s="218" t="s">
        <v>182</v>
      </c>
      <c r="E1878" s="229" t="s">
        <v>37</v>
      </c>
      <c r="F1878" s="230" t="s">
        <v>3215</v>
      </c>
      <c r="G1878" s="228"/>
      <c r="H1878" s="231">
        <v>280.2</v>
      </c>
      <c r="I1878" s="232"/>
      <c r="J1878" s="228"/>
      <c r="K1878" s="228"/>
      <c r="L1878" s="233"/>
      <c r="M1878" s="234"/>
      <c r="N1878" s="235"/>
      <c r="O1878" s="235"/>
      <c r="P1878" s="235"/>
      <c r="Q1878" s="235"/>
      <c r="R1878" s="235"/>
      <c r="S1878" s="235"/>
      <c r="T1878" s="236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T1878" s="237" t="s">
        <v>182</v>
      </c>
      <c r="AU1878" s="237" t="s">
        <v>86</v>
      </c>
      <c r="AV1878" s="13" t="s">
        <v>86</v>
      </c>
      <c r="AW1878" s="13" t="s">
        <v>38</v>
      </c>
      <c r="AX1878" s="13" t="s">
        <v>77</v>
      </c>
      <c r="AY1878" s="237" t="s">
        <v>149</v>
      </c>
    </row>
    <row r="1879" spans="1:51" s="14" customFormat="1" ht="12">
      <c r="A1879" s="14"/>
      <c r="B1879" s="238"/>
      <c r="C1879" s="239"/>
      <c r="D1879" s="218" t="s">
        <v>182</v>
      </c>
      <c r="E1879" s="240" t="s">
        <v>37</v>
      </c>
      <c r="F1879" s="241" t="s">
        <v>187</v>
      </c>
      <c r="G1879" s="239"/>
      <c r="H1879" s="242">
        <v>280.2</v>
      </c>
      <c r="I1879" s="243"/>
      <c r="J1879" s="239"/>
      <c r="K1879" s="239"/>
      <c r="L1879" s="244"/>
      <c r="M1879" s="245"/>
      <c r="N1879" s="246"/>
      <c r="O1879" s="246"/>
      <c r="P1879" s="246"/>
      <c r="Q1879" s="246"/>
      <c r="R1879" s="246"/>
      <c r="S1879" s="246"/>
      <c r="T1879" s="247"/>
      <c r="U1879" s="14"/>
      <c r="V1879" s="14"/>
      <c r="W1879" s="14"/>
      <c r="X1879" s="14"/>
      <c r="Y1879" s="14"/>
      <c r="Z1879" s="14"/>
      <c r="AA1879" s="14"/>
      <c r="AB1879" s="14"/>
      <c r="AC1879" s="14"/>
      <c r="AD1879" s="14"/>
      <c r="AE1879" s="14"/>
      <c r="AT1879" s="248" t="s">
        <v>182</v>
      </c>
      <c r="AU1879" s="248" t="s">
        <v>86</v>
      </c>
      <c r="AV1879" s="14" t="s">
        <v>148</v>
      </c>
      <c r="AW1879" s="14" t="s">
        <v>38</v>
      </c>
      <c r="AX1879" s="14" t="s">
        <v>21</v>
      </c>
      <c r="AY1879" s="248" t="s">
        <v>149</v>
      </c>
    </row>
    <row r="1880" spans="1:65" s="2" customFormat="1" ht="16.5" customHeight="1">
      <c r="A1880" s="39"/>
      <c r="B1880" s="40"/>
      <c r="C1880" s="205" t="s">
        <v>1976</v>
      </c>
      <c r="D1880" s="205" t="s">
        <v>151</v>
      </c>
      <c r="E1880" s="206" t="s">
        <v>3216</v>
      </c>
      <c r="F1880" s="207" t="s">
        <v>3217</v>
      </c>
      <c r="G1880" s="208" t="s">
        <v>174</v>
      </c>
      <c r="H1880" s="209">
        <v>448.32</v>
      </c>
      <c r="I1880" s="210"/>
      <c r="J1880" s="211">
        <f>ROUND(I1880*H1880,2)</f>
        <v>0</v>
      </c>
      <c r="K1880" s="207" t="s">
        <v>37</v>
      </c>
      <c r="L1880" s="45"/>
      <c r="M1880" s="212" t="s">
        <v>37</v>
      </c>
      <c r="N1880" s="213" t="s">
        <v>50</v>
      </c>
      <c r="O1880" s="85"/>
      <c r="P1880" s="214">
        <f>O1880*H1880</f>
        <v>0</v>
      </c>
      <c r="Q1880" s="214">
        <v>0</v>
      </c>
      <c r="R1880" s="214">
        <f>Q1880*H1880</f>
        <v>0</v>
      </c>
      <c r="S1880" s="214">
        <v>0</v>
      </c>
      <c r="T1880" s="215">
        <f>S1880*H1880</f>
        <v>0</v>
      </c>
      <c r="U1880" s="39"/>
      <c r="V1880" s="39"/>
      <c r="W1880" s="39"/>
      <c r="X1880" s="39"/>
      <c r="Y1880" s="39"/>
      <c r="Z1880" s="39"/>
      <c r="AA1880" s="39"/>
      <c r="AB1880" s="39"/>
      <c r="AC1880" s="39"/>
      <c r="AD1880" s="39"/>
      <c r="AE1880" s="39"/>
      <c r="AR1880" s="216" t="s">
        <v>239</v>
      </c>
      <c r="AT1880" s="216" t="s">
        <v>151</v>
      </c>
      <c r="AU1880" s="216" t="s">
        <v>86</v>
      </c>
      <c r="AY1880" s="18" t="s">
        <v>149</v>
      </c>
      <c r="BE1880" s="217">
        <f>IF(N1880="základní",J1880,0)</f>
        <v>0</v>
      </c>
      <c r="BF1880" s="217">
        <f>IF(N1880="snížená",J1880,0)</f>
        <v>0</v>
      </c>
      <c r="BG1880" s="217">
        <f>IF(N1880="zákl. přenesená",J1880,0)</f>
        <v>0</v>
      </c>
      <c r="BH1880" s="217">
        <f>IF(N1880="sníž. přenesená",J1880,0)</f>
        <v>0</v>
      </c>
      <c r="BI1880" s="217">
        <f>IF(N1880="nulová",J1880,0)</f>
        <v>0</v>
      </c>
      <c r="BJ1880" s="18" t="s">
        <v>148</v>
      </c>
      <c r="BK1880" s="217">
        <f>ROUND(I1880*H1880,2)</f>
        <v>0</v>
      </c>
      <c r="BL1880" s="18" t="s">
        <v>239</v>
      </c>
      <c r="BM1880" s="216" t="s">
        <v>3218</v>
      </c>
    </row>
    <row r="1881" spans="1:47" s="2" customFormat="1" ht="12">
      <c r="A1881" s="39"/>
      <c r="B1881" s="40"/>
      <c r="C1881" s="41"/>
      <c r="D1881" s="218" t="s">
        <v>155</v>
      </c>
      <c r="E1881" s="41"/>
      <c r="F1881" s="219" t="s">
        <v>3217</v>
      </c>
      <c r="G1881" s="41"/>
      <c r="H1881" s="41"/>
      <c r="I1881" s="220"/>
      <c r="J1881" s="41"/>
      <c r="K1881" s="41"/>
      <c r="L1881" s="45"/>
      <c r="M1881" s="221"/>
      <c r="N1881" s="222"/>
      <c r="O1881" s="85"/>
      <c r="P1881" s="85"/>
      <c r="Q1881" s="85"/>
      <c r="R1881" s="85"/>
      <c r="S1881" s="85"/>
      <c r="T1881" s="86"/>
      <c r="U1881" s="39"/>
      <c r="V1881" s="39"/>
      <c r="W1881" s="39"/>
      <c r="X1881" s="39"/>
      <c r="Y1881" s="39"/>
      <c r="Z1881" s="39"/>
      <c r="AA1881" s="39"/>
      <c r="AB1881" s="39"/>
      <c r="AC1881" s="39"/>
      <c r="AD1881" s="39"/>
      <c r="AE1881" s="39"/>
      <c r="AT1881" s="18" t="s">
        <v>155</v>
      </c>
      <c r="AU1881" s="18" t="s">
        <v>86</v>
      </c>
    </row>
    <row r="1882" spans="1:51" s="13" customFormat="1" ht="12">
      <c r="A1882" s="13"/>
      <c r="B1882" s="227"/>
      <c r="C1882" s="228"/>
      <c r="D1882" s="218" t="s">
        <v>182</v>
      </c>
      <c r="E1882" s="229" t="s">
        <v>37</v>
      </c>
      <c r="F1882" s="230" t="s">
        <v>3215</v>
      </c>
      <c r="G1882" s="228"/>
      <c r="H1882" s="231">
        <v>280.2</v>
      </c>
      <c r="I1882" s="232"/>
      <c r="J1882" s="228"/>
      <c r="K1882" s="228"/>
      <c r="L1882" s="233"/>
      <c r="M1882" s="234"/>
      <c r="N1882" s="235"/>
      <c r="O1882" s="235"/>
      <c r="P1882" s="235"/>
      <c r="Q1882" s="235"/>
      <c r="R1882" s="235"/>
      <c r="S1882" s="235"/>
      <c r="T1882" s="236"/>
      <c r="U1882" s="13"/>
      <c r="V1882" s="13"/>
      <c r="W1882" s="13"/>
      <c r="X1882" s="13"/>
      <c r="Y1882" s="13"/>
      <c r="Z1882" s="13"/>
      <c r="AA1882" s="13"/>
      <c r="AB1882" s="13"/>
      <c r="AC1882" s="13"/>
      <c r="AD1882" s="13"/>
      <c r="AE1882" s="13"/>
      <c r="AT1882" s="237" t="s">
        <v>182</v>
      </c>
      <c r="AU1882" s="237" t="s">
        <v>86</v>
      </c>
      <c r="AV1882" s="13" t="s">
        <v>86</v>
      </c>
      <c r="AW1882" s="13" t="s">
        <v>38</v>
      </c>
      <c r="AX1882" s="13" t="s">
        <v>77</v>
      </c>
      <c r="AY1882" s="237" t="s">
        <v>149</v>
      </c>
    </row>
    <row r="1883" spans="1:51" s="13" customFormat="1" ht="12">
      <c r="A1883" s="13"/>
      <c r="B1883" s="227"/>
      <c r="C1883" s="228"/>
      <c r="D1883" s="218" t="s">
        <v>182</v>
      </c>
      <c r="E1883" s="229" t="s">
        <v>37</v>
      </c>
      <c r="F1883" s="230" t="s">
        <v>3219</v>
      </c>
      <c r="G1883" s="228"/>
      <c r="H1883" s="231">
        <v>168.12</v>
      </c>
      <c r="I1883" s="232"/>
      <c r="J1883" s="228"/>
      <c r="K1883" s="228"/>
      <c r="L1883" s="233"/>
      <c r="M1883" s="234"/>
      <c r="N1883" s="235"/>
      <c r="O1883" s="235"/>
      <c r="P1883" s="235"/>
      <c r="Q1883" s="235"/>
      <c r="R1883" s="235"/>
      <c r="S1883" s="235"/>
      <c r="T1883" s="236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T1883" s="237" t="s">
        <v>182</v>
      </c>
      <c r="AU1883" s="237" t="s">
        <v>86</v>
      </c>
      <c r="AV1883" s="13" t="s">
        <v>86</v>
      </c>
      <c r="AW1883" s="13" t="s">
        <v>38</v>
      </c>
      <c r="AX1883" s="13" t="s">
        <v>77</v>
      </c>
      <c r="AY1883" s="237" t="s">
        <v>149</v>
      </c>
    </row>
    <row r="1884" spans="1:51" s="14" customFormat="1" ht="12">
      <c r="A1884" s="14"/>
      <c r="B1884" s="238"/>
      <c r="C1884" s="239"/>
      <c r="D1884" s="218" t="s">
        <v>182</v>
      </c>
      <c r="E1884" s="240" t="s">
        <v>37</v>
      </c>
      <c r="F1884" s="241" t="s">
        <v>187</v>
      </c>
      <c r="G1884" s="239"/>
      <c r="H1884" s="242">
        <v>448.32</v>
      </c>
      <c r="I1884" s="243"/>
      <c r="J1884" s="239"/>
      <c r="K1884" s="239"/>
      <c r="L1884" s="244"/>
      <c r="M1884" s="245"/>
      <c r="N1884" s="246"/>
      <c r="O1884" s="246"/>
      <c r="P1884" s="246"/>
      <c r="Q1884" s="246"/>
      <c r="R1884" s="246"/>
      <c r="S1884" s="246"/>
      <c r="T1884" s="247"/>
      <c r="U1884" s="14"/>
      <c r="V1884" s="14"/>
      <c r="W1884" s="14"/>
      <c r="X1884" s="14"/>
      <c r="Y1884" s="14"/>
      <c r="Z1884" s="14"/>
      <c r="AA1884" s="14"/>
      <c r="AB1884" s="14"/>
      <c r="AC1884" s="14"/>
      <c r="AD1884" s="14"/>
      <c r="AE1884" s="14"/>
      <c r="AT1884" s="248" t="s">
        <v>182</v>
      </c>
      <c r="AU1884" s="248" t="s">
        <v>86</v>
      </c>
      <c r="AV1884" s="14" t="s">
        <v>148</v>
      </c>
      <c r="AW1884" s="14" t="s">
        <v>38</v>
      </c>
      <c r="AX1884" s="14" t="s">
        <v>21</v>
      </c>
      <c r="AY1884" s="248" t="s">
        <v>149</v>
      </c>
    </row>
    <row r="1885" spans="1:65" s="2" customFormat="1" ht="16.5" customHeight="1">
      <c r="A1885" s="39"/>
      <c r="B1885" s="40"/>
      <c r="C1885" s="205" t="s">
        <v>3220</v>
      </c>
      <c r="D1885" s="205" t="s">
        <v>151</v>
      </c>
      <c r="E1885" s="206" t="s">
        <v>3221</v>
      </c>
      <c r="F1885" s="207" t="s">
        <v>3222</v>
      </c>
      <c r="G1885" s="208" t="s">
        <v>232</v>
      </c>
      <c r="H1885" s="209">
        <v>7</v>
      </c>
      <c r="I1885" s="210"/>
      <c r="J1885" s="211">
        <f>ROUND(I1885*H1885,2)</f>
        <v>0</v>
      </c>
      <c r="K1885" s="207" t="s">
        <v>37</v>
      </c>
      <c r="L1885" s="45"/>
      <c r="M1885" s="212" t="s">
        <v>37</v>
      </c>
      <c r="N1885" s="213" t="s">
        <v>50</v>
      </c>
      <c r="O1885" s="85"/>
      <c r="P1885" s="214">
        <f>O1885*H1885</f>
        <v>0</v>
      </c>
      <c r="Q1885" s="214">
        <v>0</v>
      </c>
      <c r="R1885" s="214">
        <f>Q1885*H1885</f>
        <v>0</v>
      </c>
      <c r="S1885" s="214">
        <v>0</v>
      </c>
      <c r="T1885" s="215">
        <f>S1885*H1885</f>
        <v>0</v>
      </c>
      <c r="U1885" s="39"/>
      <c r="V1885" s="39"/>
      <c r="W1885" s="39"/>
      <c r="X1885" s="39"/>
      <c r="Y1885" s="39"/>
      <c r="Z1885" s="39"/>
      <c r="AA1885" s="39"/>
      <c r="AB1885" s="39"/>
      <c r="AC1885" s="39"/>
      <c r="AD1885" s="39"/>
      <c r="AE1885" s="39"/>
      <c r="AR1885" s="216" t="s">
        <v>239</v>
      </c>
      <c r="AT1885" s="216" t="s">
        <v>151</v>
      </c>
      <c r="AU1885" s="216" t="s">
        <v>86</v>
      </c>
      <c r="AY1885" s="18" t="s">
        <v>149</v>
      </c>
      <c r="BE1885" s="217">
        <f>IF(N1885="základní",J1885,0)</f>
        <v>0</v>
      </c>
      <c r="BF1885" s="217">
        <f>IF(N1885="snížená",J1885,0)</f>
        <v>0</v>
      </c>
      <c r="BG1885" s="217">
        <f>IF(N1885="zákl. přenesená",J1885,0)</f>
        <v>0</v>
      </c>
      <c r="BH1885" s="217">
        <f>IF(N1885="sníž. přenesená",J1885,0)</f>
        <v>0</v>
      </c>
      <c r="BI1885" s="217">
        <f>IF(N1885="nulová",J1885,0)</f>
        <v>0</v>
      </c>
      <c r="BJ1885" s="18" t="s">
        <v>148</v>
      </c>
      <c r="BK1885" s="217">
        <f>ROUND(I1885*H1885,2)</f>
        <v>0</v>
      </c>
      <c r="BL1885" s="18" t="s">
        <v>239</v>
      </c>
      <c r="BM1885" s="216" t="s">
        <v>3223</v>
      </c>
    </row>
    <row r="1886" spans="1:47" s="2" customFormat="1" ht="12">
      <c r="A1886" s="39"/>
      <c r="B1886" s="40"/>
      <c r="C1886" s="41"/>
      <c r="D1886" s="218" t="s">
        <v>155</v>
      </c>
      <c r="E1886" s="41"/>
      <c r="F1886" s="219" t="s">
        <v>3222</v>
      </c>
      <c r="G1886" s="41"/>
      <c r="H1886" s="41"/>
      <c r="I1886" s="220"/>
      <c r="J1886" s="41"/>
      <c r="K1886" s="41"/>
      <c r="L1886" s="45"/>
      <c r="M1886" s="221"/>
      <c r="N1886" s="222"/>
      <c r="O1886" s="85"/>
      <c r="P1886" s="85"/>
      <c r="Q1886" s="85"/>
      <c r="R1886" s="85"/>
      <c r="S1886" s="85"/>
      <c r="T1886" s="86"/>
      <c r="U1886" s="39"/>
      <c r="V1886" s="39"/>
      <c r="W1886" s="39"/>
      <c r="X1886" s="39"/>
      <c r="Y1886" s="39"/>
      <c r="Z1886" s="39"/>
      <c r="AA1886" s="39"/>
      <c r="AB1886" s="39"/>
      <c r="AC1886" s="39"/>
      <c r="AD1886" s="39"/>
      <c r="AE1886" s="39"/>
      <c r="AT1886" s="18" t="s">
        <v>155</v>
      </c>
      <c r="AU1886" s="18" t="s">
        <v>86</v>
      </c>
    </row>
    <row r="1887" spans="1:65" s="2" customFormat="1" ht="16.5" customHeight="1">
      <c r="A1887" s="39"/>
      <c r="B1887" s="40"/>
      <c r="C1887" s="205" t="s">
        <v>1980</v>
      </c>
      <c r="D1887" s="205" t="s">
        <v>151</v>
      </c>
      <c r="E1887" s="206" t="s">
        <v>3224</v>
      </c>
      <c r="F1887" s="207" t="s">
        <v>3225</v>
      </c>
      <c r="G1887" s="208" t="s">
        <v>174</v>
      </c>
      <c r="H1887" s="209">
        <v>410.108</v>
      </c>
      <c r="I1887" s="210"/>
      <c r="J1887" s="211">
        <f>ROUND(I1887*H1887,2)</f>
        <v>0</v>
      </c>
      <c r="K1887" s="207" t="s">
        <v>37</v>
      </c>
      <c r="L1887" s="45"/>
      <c r="M1887" s="212" t="s">
        <v>37</v>
      </c>
      <c r="N1887" s="213" t="s">
        <v>50</v>
      </c>
      <c r="O1887" s="85"/>
      <c r="P1887" s="214">
        <f>O1887*H1887</f>
        <v>0</v>
      </c>
      <c r="Q1887" s="214">
        <v>0</v>
      </c>
      <c r="R1887" s="214">
        <f>Q1887*H1887</f>
        <v>0</v>
      </c>
      <c r="S1887" s="214">
        <v>0</v>
      </c>
      <c r="T1887" s="215">
        <f>S1887*H1887</f>
        <v>0</v>
      </c>
      <c r="U1887" s="39"/>
      <c r="V1887" s="39"/>
      <c r="W1887" s="39"/>
      <c r="X1887" s="39"/>
      <c r="Y1887" s="39"/>
      <c r="Z1887" s="39"/>
      <c r="AA1887" s="39"/>
      <c r="AB1887" s="39"/>
      <c r="AC1887" s="39"/>
      <c r="AD1887" s="39"/>
      <c r="AE1887" s="39"/>
      <c r="AR1887" s="216" t="s">
        <v>239</v>
      </c>
      <c r="AT1887" s="216" t="s">
        <v>151</v>
      </c>
      <c r="AU1887" s="216" t="s">
        <v>86</v>
      </c>
      <c r="AY1887" s="18" t="s">
        <v>149</v>
      </c>
      <c r="BE1887" s="217">
        <f>IF(N1887="základní",J1887,0)</f>
        <v>0</v>
      </c>
      <c r="BF1887" s="217">
        <f>IF(N1887="snížená",J1887,0)</f>
        <v>0</v>
      </c>
      <c r="BG1887" s="217">
        <f>IF(N1887="zákl. přenesená",J1887,0)</f>
        <v>0</v>
      </c>
      <c r="BH1887" s="217">
        <f>IF(N1887="sníž. přenesená",J1887,0)</f>
        <v>0</v>
      </c>
      <c r="BI1887" s="217">
        <f>IF(N1887="nulová",J1887,0)</f>
        <v>0</v>
      </c>
      <c r="BJ1887" s="18" t="s">
        <v>148</v>
      </c>
      <c r="BK1887" s="217">
        <f>ROUND(I1887*H1887,2)</f>
        <v>0</v>
      </c>
      <c r="BL1887" s="18" t="s">
        <v>239</v>
      </c>
      <c r="BM1887" s="216" t="s">
        <v>3226</v>
      </c>
    </row>
    <row r="1888" spans="1:47" s="2" customFormat="1" ht="12">
      <c r="A1888" s="39"/>
      <c r="B1888" s="40"/>
      <c r="C1888" s="41"/>
      <c r="D1888" s="218" t="s">
        <v>155</v>
      </c>
      <c r="E1888" s="41"/>
      <c r="F1888" s="219" t="s">
        <v>3225</v>
      </c>
      <c r="G1888" s="41"/>
      <c r="H1888" s="41"/>
      <c r="I1888" s="220"/>
      <c r="J1888" s="41"/>
      <c r="K1888" s="41"/>
      <c r="L1888" s="45"/>
      <c r="M1888" s="221"/>
      <c r="N1888" s="222"/>
      <c r="O1888" s="85"/>
      <c r="P1888" s="85"/>
      <c r="Q1888" s="85"/>
      <c r="R1888" s="85"/>
      <c r="S1888" s="85"/>
      <c r="T1888" s="86"/>
      <c r="U1888" s="39"/>
      <c r="V1888" s="39"/>
      <c r="W1888" s="39"/>
      <c r="X1888" s="39"/>
      <c r="Y1888" s="39"/>
      <c r="Z1888" s="39"/>
      <c r="AA1888" s="39"/>
      <c r="AB1888" s="39"/>
      <c r="AC1888" s="39"/>
      <c r="AD1888" s="39"/>
      <c r="AE1888" s="39"/>
      <c r="AT1888" s="18" t="s">
        <v>155</v>
      </c>
      <c r="AU1888" s="18" t="s">
        <v>86</v>
      </c>
    </row>
    <row r="1889" spans="1:65" s="2" customFormat="1" ht="16.5" customHeight="1">
      <c r="A1889" s="39"/>
      <c r="B1889" s="40"/>
      <c r="C1889" s="205" t="s">
        <v>3227</v>
      </c>
      <c r="D1889" s="205" t="s">
        <v>151</v>
      </c>
      <c r="E1889" s="206" t="s">
        <v>3228</v>
      </c>
      <c r="F1889" s="207" t="s">
        <v>3229</v>
      </c>
      <c r="G1889" s="208" t="s">
        <v>174</v>
      </c>
      <c r="H1889" s="209">
        <v>410.108</v>
      </c>
      <c r="I1889" s="210"/>
      <c r="J1889" s="211">
        <f>ROUND(I1889*H1889,2)</f>
        <v>0</v>
      </c>
      <c r="K1889" s="207" t="s">
        <v>37</v>
      </c>
      <c r="L1889" s="45"/>
      <c r="M1889" s="212" t="s">
        <v>37</v>
      </c>
      <c r="N1889" s="213" t="s">
        <v>50</v>
      </c>
      <c r="O1889" s="85"/>
      <c r="P1889" s="214">
        <f>O1889*H1889</f>
        <v>0</v>
      </c>
      <c r="Q1889" s="214">
        <v>0</v>
      </c>
      <c r="R1889" s="214">
        <f>Q1889*H1889</f>
        <v>0</v>
      </c>
      <c r="S1889" s="214">
        <v>0</v>
      </c>
      <c r="T1889" s="215">
        <f>S1889*H1889</f>
        <v>0</v>
      </c>
      <c r="U1889" s="39"/>
      <c r="V1889" s="39"/>
      <c r="W1889" s="39"/>
      <c r="X1889" s="39"/>
      <c r="Y1889" s="39"/>
      <c r="Z1889" s="39"/>
      <c r="AA1889" s="39"/>
      <c r="AB1889" s="39"/>
      <c r="AC1889" s="39"/>
      <c r="AD1889" s="39"/>
      <c r="AE1889" s="39"/>
      <c r="AR1889" s="216" t="s">
        <v>239</v>
      </c>
      <c r="AT1889" s="216" t="s">
        <v>151</v>
      </c>
      <c r="AU1889" s="216" t="s">
        <v>86</v>
      </c>
      <c r="AY1889" s="18" t="s">
        <v>149</v>
      </c>
      <c r="BE1889" s="217">
        <f>IF(N1889="základní",J1889,0)</f>
        <v>0</v>
      </c>
      <c r="BF1889" s="217">
        <f>IF(N1889="snížená",J1889,0)</f>
        <v>0</v>
      </c>
      <c r="BG1889" s="217">
        <f>IF(N1889="zákl. přenesená",J1889,0)</f>
        <v>0</v>
      </c>
      <c r="BH1889" s="217">
        <f>IF(N1889="sníž. přenesená",J1889,0)</f>
        <v>0</v>
      </c>
      <c r="BI1889" s="217">
        <f>IF(N1889="nulová",J1889,0)</f>
        <v>0</v>
      </c>
      <c r="BJ1889" s="18" t="s">
        <v>148</v>
      </c>
      <c r="BK1889" s="217">
        <f>ROUND(I1889*H1889,2)</f>
        <v>0</v>
      </c>
      <c r="BL1889" s="18" t="s">
        <v>239</v>
      </c>
      <c r="BM1889" s="216" t="s">
        <v>3230</v>
      </c>
    </row>
    <row r="1890" spans="1:47" s="2" customFormat="1" ht="12">
      <c r="A1890" s="39"/>
      <c r="B1890" s="40"/>
      <c r="C1890" s="41"/>
      <c r="D1890" s="218" t="s">
        <v>155</v>
      </c>
      <c r="E1890" s="41"/>
      <c r="F1890" s="219" t="s">
        <v>3229</v>
      </c>
      <c r="G1890" s="41"/>
      <c r="H1890" s="41"/>
      <c r="I1890" s="220"/>
      <c r="J1890" s="41"/>
      <c r="K1890" s="41"/>
      <c r="L1890" s="45"/>
      <c r="M1890" s="221"/>
      <c r="N1890" s="222"/>
      <c r="O1890" s="85"/>
      <c r="P1890" s="85"/>
      <c r="Q1890" s="85"/>
      <c r="R1890" s="85"/>
      <c r="S1890" s="85"/>
      <c r="T1890" s="86"/>
      <c r="U1890" s="39"/>
      <c r="V1890" s="39"/>
      <c r="W1890" s="39"/>
      <c r="X1890" s="39"/>
      <c r="Y1890" s="39"/>
      <c r="Z1890" s="39"/>
      <c r="AA1890" s="39"/>
      <c r="AB1890" s="39"/>
      <c r="AC1890" s="39"/>
      <c r="AD1890" s="39"/>
      <c r="AE1890" s="39"/>
      <c r="AT1890" s="18" t="s">
        <v>155</v>
      </c>
      <c r="AU1890" s="18" t="s">
        <v>86</v>
      </c>
    </row>
    <row r="1891" spans="1:51" s="13" customFormat="1" ht="12">
      <c r="A1891" s="13"/>
      <c r="B1891" s="227"/>
      <c r="C1891" s="228"/>
      <c r="D1891" s="218" t="s">
        <v>182</v>
      </c>
      <c r="E1891" s="229" t="s">
        <v>37</v>
      </c>
      <c r="F1891" s="230" t="s">
        <v>3231</v>
      </c>
      <c r="G1891" s="228"/>
      <c r="H1891" s="231">
        <v>405.108</v>
      </c>
      <c r="I1891" s="232"/>
      <c r="J1891" s="228"/>
      <c r="K1891" s="228"/>
      <c r="L1891" s="233"/>
      <c r="M1891" s="234"/>
      <c r="N1891" s="235"/>
      <c r="O1891" s="235"/>
      <c r="P1891" s="235"/>
      <c r="Q1891" s="235"/>
      <c r="R1891" s="235"/>
      <c r="S1891" s="235"/>
      <c r="T1891" s="236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T1891" s="237" t="s">
        <v>182</v>
      </c>
      <c r="AU1891" s="237" t="s">
        <v>86</v>
      </c>
      <c r="AV1891" s="13" t="s">
        <v>86</v>
      </c>
      <c r="AW1891" s="13" t="s">
        <v>38</v>
      </c>
      <c r="AX1891" s="13" t="s">
        <v>77</v>
      </c>
      <c r="AY1891" s="237" t="s">
        <v>149</v>
      </c>
    </row>
    <row r="1892" spans="1:51" s="13" customFormat="1" ht="12">
      <c r="A1892" s="13"/>
      <c r="B1892" s="227"/>
      <c r="C1892" s="228"/>
      <c r="D1892" s="218" t="s">
        <v>182</v>
      </c>
      <c r="E1892" s="229" t="s">
        <v>37</v>
      </c>
      <c r="F1892" s="230" t="s">
        <v>1047</v>
      </c>
      <c r="G1892" s="228"/>
      <c r="H1892" s="231">
        <v>5</v>
      </c>
      <c r="I1892" s="232"/>
      <c r="J1892" s="228"/>
      <c r="K1892" s="228"/>
      <c r="L1892" s="233"/>
      <c r="M1892" s="234"/>
      <c r="N1892" s="235"/>
      <c r="O1892" s="235"/>
      <c r="P1892" s="235"/>
      <c r="Q1892" s="235"/>
      <c r="R1892" s="235"/>
      <c r="S1892" s="235"/>
      <c r="T1892" s="236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T1892" s="237" t="s">
        <v>182</v>
      </c>
      <c r="AU1892" s="237" t="s">
        <v>86</v>
      </c>
      <c r="AV1892" s="13" t="s">
        <v>86</v>
      </c>
      <c r="AW1892" s="13" t="s">
        <v>38</v>
      </c>
      <c r="AX1892" s="13" t="s">
        <v>77</v>
      </c>
      <c r="AY1892" s="237" t="s">
        <v>149</v>
      </c>
    </row>
    <row r="1893" spans="1:51" s="14" customFormat="1" ht="12">
      <c r="A1893" s="14"/>
      <c r="B1893" s="238"/>
      <c r="C1893" s="239"/>
      <c r="D1893" s="218" t="s">
        <v>182</v>
      </c>
      <c r="E1893" s="240" t="s">
        <v>37</v>
      </c>
      <c r="F1893" s="241" t="s">
        <v>187</v>
      </c>
      <c r="G1893" s="239"/>
      <c r="H1893" s="242">
        <v>410.108</v>
      </c>
      <c r="I1893" s="243"/>
      <c r="J1893" s="239"/>
      <c r="K1893" s="239"/>
      <c r="L1893" s="244"/>
      <c r="M1893" s="245"/>
      <c r="N1893" s="246"/>
      <c r="O1893" s="246"/>
      <c r="P1893" s="246"/>
      <c r="Q1893" s="246"/>
      <c r="R1893" s="246"/>
      <c r="S1893" s="246"/>
      <c r="T1893" s="247"/>
      <c r="U1893" s="14"/>
      <c r="V1893" s="14"/>
      <c r="W1893" s="14"/>
      <c r="X1893" s="14"/>
      <c r="Y1893" s="14"/>
      <c r="Z1893" s="14"/>
      <c r="AA1893" s="14"/>
      <c r="AB1893" s="14"/>
      <c r="AC1893" s="14"/>
      <c r="AD1893" s="14"/>
      <c r="AE1893" s="14"/>
      <c r="AT1893" s="248" t="s">
        <v>182</v>
      </c>
      <c r="AU1893" s="248" t="s">
        <v>86</v>
      </c>
      <c r="AV1893" s="14" t="s">
        <v>148</v>
      </c>
      <c r="AW1893" s="14" t="s">
        <v>38</v>
      </c>
      <c r="AX1893" s="14" t="s">
        <v>21</v>
      </c>
      <c r="AY1893" s="248" t="s">
        <v>149</v>
      </c>
    </row>
    <row r="1894" spans="1:65" s="2" customFormat="1" ht="16.5" customHeight="1">
      <c r="A1894" s="39"/>
      <c r="B1894" s="40"/>
      <c r="C1894" s="205" t="s">
        <v>1983</v>
      </c>
      <c r="D1894" s="205" t="s">
        <v>151</v>
      </c>
      <c r="E1894" s="206" t="s">
        <v>3232</v>
      </c>
      <c r="F1894" s="207" t="s">
        <v>3233</v>
      </c>
      <c r="G1894" s="208" t="s">
        <v>174</v>
      </c>
      <c r="H1894" s="209">
        <v>410.108</v>
      </c>
      <c r="I1894" s="210"/>
      <c r="J1894" s="211">
        <f>ROUND(I1894*H1894,2)</f>
        <v>0</v>
      </c>
      <c r="K1894" s="207" t="s">
        <v>37</v>
      </c>
      <c r="L1894" s="45"/>
      <c r="M1894" s="212" t="s">
        <v>37</v>
      </c>
      <c r="N1894" s="213" t="s">
        <v>50</v>
      </c>
      <c r="O1894" s="85"/>
      <c r="P1894" s="214">
        <f>O1894*H1894</f>
        <v>0</v>
      </c>
      <c r="Q1894" s="214">
        <v>0</v>
      </c>
      <c r="R1894" s="214">
        <f>Q1894*H1894</f>
        <v>0</v>
      </c>
      <c r="S1894" s="214">
        <v>0</v>
      </c>
      <c r="T1894" s="215">
        <f>S1894*H1894</f>
        <v>0</v>
      </c>
      <c r="U1894" s="39"/>
      <c r="V1894" s="39"/>
      <c r="W1894" s="39"/>
      <c r="X1894" s="39"/>
      <c r="Y1894" s="39"/>
      <c r="Z1894" s="39"/>
      <c r="AA1894" s="39"/>
      <c r="AB1894" s="39"/>
      <c r="AC1894" s="39"/>
      <c r="AD1894" s="39"/>
      <c r="AE1894" s="39"/>
      <c r="AR1894" s="216" t="s">
        <v>239</v>
      </c>
      <c r="AT1894" s="216" t="s">
        <v>151</v>
      </c>
      <c r="AU1894" s="216" t="s">
        <v>86</v>
      </c>
      <c r="AY1894" s="18" t="s">
        <v>149</v>
      </c>
      <c r="BE1894" s="217">
        <f>IF(N1894="základní",J1894,0)</f>
        <v>0</v>
      </c>
      <c r="BF1894" s="217">
        <f>IF(N1894="snížená",J1894,0)</f>
        <v>0</v>
      </c>
      <c r="BG1894" s="217">
        <f>IF(N1894="zákl. přenesená",J1894,0)</f>
        <v>0</v>
      </c>
      <c r="BH1894" s="217">
        <f>IF(N1894="sníž. přenesená",J1894,0)</f>
        <v>0</v>
      </c>
      <c r="BI1894" s="217">
        <f>IF(N1894="nulová",J1894,0)</f>
        <v>0</v>
      </c>
      <c r="BJ1894" s="18" t="s">
        <v>148</v>
      </c>
      <c r="BK1894" s="217">
        <f>ROUND(I1894*H1894,2)</f>
        <v>0</v>
      </c>
      <c r="BL1894" s="18" t="s">
        <v>239</v>
      </c>
      <c r="BM1894" s="216" t="s">
        <v>3234</v>
      </c>
    </row>
    <row r="1895" spans="1:47" s="2" customFormat="1" ht="12">
      <c r="A1895" s="39"/>
      <c r="B1895" s="40"/>
      <c r="C1895" s="41"/>
      <c r="D1895" s="218" t="s">
        <v>155</v>
      </c>
      <c r="E1895" s="41"/>
      <c r="F1895" s="219" t="s">
        <v>3233</v>
      </c>
      <c r="G1895" s="41"/>
      <c r="H1895" s="41"/>
      <c r="I1895" s="220"/>
      <c r="J1895" s="41"/>
      <c r="K1895" s="41"/>
      <c r="L1895" s="45"/>
      <c r="M1895" s="221"/>
      <c r="N1895" s="222"/>
      <c r="O1895" s="85"/>
      <c r="P1895" s="85"/>
      <c r="Q1895" s="85"/>
      <c r="R1895" s="85"/>
      <c r="S1895" s="85"/>
      <c r="T1895" s="86"/>
      <c r="U1895" s="39"/>
      <c r="V1895" s="39"/>
      <c r="W1895" s="39"/>
      <c r="X1895" s="39"/>
      <c r="Y1895" s="39"/>
      <c r="Z1895" s="39"/>
      <c r="AA1895" s="39"/>
      <c r="AB1895" s="39"/>
      <c r="AC1895" s="39"/>
      <c r="AD1895" s="39"/>
      <c r="AE1895" s="39"/>
      <c r="AT1895" s="18" t="s">
        <v>155</v>
      </c>
      <c r="AU1895" s="18" t="s">
        <v>86</v>
      </c>
    </row>
    <row r="1896" spans="1:65" s="2" customFormat="1" ht="16.5" customHeight="1">
      <c r="A1896" s="39"/>
      <c r="B1896" s="40"/>
      <c r="C1896" s="205" t="s">
        <v>3235</v>
      </c>
      <c r="D1896" s="205" t="s">
        <v>151</v>
      </c>
      <c r="E1896" s="206" t="s">
        <v>3236</v>
      </c>
      <c r="F1896" s="207" t="s">
        <v>3237</v>
      </c>
      <c r="G1896" s="208" t="s">
        <v>174</v>
      </c>
      <c r="H1896" s="209">
        <v>410.108</v>
      </c>
      <c r="I1896" s="210"/>
      <c r="J1896" s="211">
        <f>ROUND(I1896*H1896,2)</f>
        <v>0</v>
      </c>
      <c r="K1896" s="207" t="s">
        <v>37</v>
      </c>
      <c r="L1896" s="45"/>
      <c r="M1896" s="212" t="s">
        <v>37</v>
      </c>
      <c r="N1896" s="213" t="s">
        <v>50</v>
      </c>
      <c r="O1896" s="85"/>
      <c r="P1896" s="214">
        <f>O1896*H1896</f>
        <v>0</v>
      </c>
      <c r="Q1896" s="214">
        <v>0</v>
      </c>
      <c r="R1896" s="214">
        <f>Q1896*H1896</f>
        <v>0</v>
      </c>
      <c r="S1896" s="214">
        <v>0</v>
      </c>
      <c r="T1896" s="215">
        <f>S1896*H1896</f>
        <v>0</v>
      </c>
      <c r="U1896" s="39"/>
      <c r="V1896" s="39"/>
      <c r="W1896" s="39"/>
      <c r="X1896" s="39"/>
      <c r="Y1896" s="39"/>
      <c r="Z1896" s="39"/>
      <c r="AA1896" s="39"/>
      <c r="AB1896" s="39"/>
      <c r="AC1896" s="39"/>
      <c r="AD1896" s="39"/>
      <c r="AE1896" s="39"/>
      <c r="AR1896" s="216" t="s">
        <v>239</v>
      </c>
      <c r="AT1896" s="216" t="s">
        <v>151</v>
      </c>
      <c r="AU1896" s="216" t="s">
        <v>86</v>
      </c>
      <c r="AY1896" s="18" t="s">
        <v>149</v>
      </c>
      <c r="BE1896" s="217">
        <f>IF(N1896="základní",J1896,0)</f>
        <v>0</v>
      </c>
      <c r="BF1896" s="217">
        <f>IF(N1896="snížená",J1896,0)</f>
        <v>0</v>
      </c>
      <c r="BG1896" s="217">
        <f>IF(N1896="zákl. přenesená",J1896,0)</f>
        <v>0</v>
      </c>
      <c r="BH1896" s="217">
        <f>IF(N1896="sníž. přenesená",J1896,0)</f>
        <v>0</v>
      </c>
      <c r="BI1896" s="217">
        <f>IF(N1896="nulová",J1896,0)</f>
        <v>0</v>
      </c>
      <c r="BJ1896" s="18" t="s">
        <v>148</v>
      </c>
      <c r="BK1896" s="217">
        <f>ROUND(I1896*H1896,2)</f>
        <v>0</v>
      </c>
      <c r="BL1896" s="18" t="s">
        <v>239</v>
      </c>
      <c r="BM1896" s="216" t="s">
        <v>3238</v>
      </c>
    </row>
    <row r="1897" spans="1:47" s="2" customFormat="1" ht="12">
      <c r="A1897" s="39"/>
      <c r="B1897" s="40"/>
      <c r="C1897" s="41"/>
      <c r="D1897" s="218" t="s">
        <v>155</v>
      </c>
      <c r="E1897" s="41"/>
      <c r="F1897" s="219" t="s">
        <v>3237</v>
      </c>
      <c r="G1897" s="41"/>
      <c r="H1897" s="41"/>
      <c r="I1897" s="220"/>
      <c r="J1897" s="41"/>
      <c r="K1897" s="41"/>
      <c r="L1897" s="45"/>
      <c r="M1897" s="221"/>
      <c r="N1897" s="222"/>
      <c r="O1897" s="85"/>
      <c r="P1897" s="85"/>
      <c r="Q1897" s="85"/>
      <c r="R1897" s="85"/>
      <c r="S1897" s="85"/>
      <c r="T1897" s="86"/>
      <c r="U1897" s="39"/>
      <c r="V1897" s="39"/>
      <c r="W1897" s="39"/>
      <c r="X1897" s="39"/>
      <c r="Y1897" s="39"/>
      <c r="Z1897" s="39"/>
      <c r="AA1897" s="39"/>
      <c r="AB1897" s="39"/>
      <c r="AC1897" s="39"/>
      <c r="AD1897" s="39"/>
      <c r="AE1897" s="39"/>
      <c r="AT1897" s="18" t="s">
        <v>155</v>
      </c>
      <c r="AU1897" s="18" t="s">
        <v>86</v>
      </c>
    </row>
    <row r="1898" spans="1:63" s="12" customFormat="1" ht="22.8" customHeight="1">
      <c r="A1898" s="12"/>
      <c r="B1898" s="189"/>
      <c r="C1898" s="190"/>
      <c r="D1898" s="191" t="s">
        <v>76</v>
      </c>
      <c r="E1898" s="203" t="s">
        <v>2202</v>
      </c>
      <c r="F1898" s="203" t="s">
        <v>3239</v>
      </c>
      <c r="G1898" s="190"/>
      <c r="H1898" s="190"/>
      <c r="I1898" s="193"/>
      <c r="J1898" s="204">
        <f>BK1898</f>
        <v>0</v>
      </c>
      <c r="K1898" s="190"/>
      <c r="L1898" s="195"/>
      <c r="M1898" s="196"/>
      <c r="N1898" s="197"/>
      <c r="O1898" s="197"/>
      <c r="P1898" s="198">
        <f>SUM(P1899:P1912)</f>
        <v>0</v>
      </c>
      <c r="Q1898" s="197"/>
      <c r="R1898" s="198">
        <f>SUM(R1899:R1912)</f>
        <v>0</v>
      </c>
      <c r="S1898" s="197"/>
      <c r="T1898" s="199">
        <f>SUM(T1899:T1912)</f>
        <v>0</v>
      </c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R1898" s="200" t="s">
        <v>86</v>
      </c>
      <c r="AT1898" s="201" t="s">
        <v>76</v>
      </c>
      <c r="AU1898" s="201" t="s">
        <v>21</v>
      </c>
      <c r="AY1898" s="200" t="s">
        <v>149</v>
      </c>
      <c r="BK1898" s="202">
        <f>SUM(BK1899:BK1912)</f>
        <v>0</v>
      </c>
    </row>
    <row r="1899" spans="1:65" s="2" customFormat="1" ht="16.5" customHeight="1">
      <c r="A1899" s="39"/>
      <c r="B1899" s="40"/>
      <c r="C1899" s="205" t="s">
        <v>1987</v>
      </c>
      <c r="D1899" s="205" t="s">
        <v>151</v>
      </c>
      <c r="E1899" s="206" t="s">
        <v>3240</v>
      </c>
      <c r="F1899" s="207" t="s">
        <v>3241</v>
      </c>
      <c r="G1899" s="208" t="s">
        <v>174</v>
      </c>
      <c r="H1899" s="209">
        <v>780.54</v>
      </c>
      <c r="I1899" s="210"/>
      <c r="J1899" s="211">
        <f>ROUND(I1899*H1899,2)</f>
        <v>0</v>
      </c>
      <c r="K1899" s="207" t="s">
        <v>37</v>
      </c>
      <c r="L1899" s="45"/>
      <c r="M1899" s="212" t="s">
        <v>37</v>
      </c>
      <c r="N1899" s="213" t="s">
        <v>50</v>
      </c>
      <c r="O1899" s="85"/>
      <c r="P1899" s="214">
        <f>O1899*H1899</f>
        <v>0</v>
      </c>
      <c r="Q1899" s="214">
        <v>0</v>
      </c>
      <c r="R1899" s="214">
        <f>Q1899*H1899</f>
        <v>0</v>
      </c>
      <c r="S1899" s="214">
        <v>0</v>
      </c>
      <c r="T1899" s="215">
        <f>S1899*H1899</f>
        <v>0</v>
      </c>
      <c r="U1899" s="39"/>
      <c r="V1899" s="39"/>
      <c r="W1899" s="39"/>
      <c r="X1899" s="39"/>
      <c r="Y1899" s="39"/>
      <c r="Z1899" s="39"/>
      <c r="AA1899" s="39"/>
      <c r="AB1899" s="39"/>
      <c r="AC1899" s="39"/>
      <c r="AD1899" s="39"/>
      <c r="AE1899" s="39"/>
      <c r="AR1899" s="216" t="s">
        <v>239</v>
      </c>
      <c r="AT1899" s="216" t="s">
        <v>151</v>
      </c>
      <c r="AU1899" s="216" t="s">
        <v>86</v>
      </c>
      <c r="AY1899" s="18" t="s">
        <v>149</v>
      </c>
      <c r="BE1899" s="217">
        <f>IF(N1899="základní",J1899,0)</f>
        <v>0</v>
      </c>
      <c r="BF1899" s="217">
        <f>IF(N1899="snížená",J1899,0)</f>
        <v>0</v>
      </c>
      <c r="BG1899" s="217">
        <f>IF(N1899="zákl. přenesená",J1899,0)</f>
        <v>0</v>
      </c>
      <c r="BH1899" s="217">
        <f>IF(N1899="sníž. přenesená",J1899,0)</f>
        <v>0</v>
      </c>
      <c r="BI1899" s="217">
        <f>IF(N1899="nulová",J1899,0)</f>
        <v>0</v>
      </c>
      <c r="BJ1899" s="18" t="s">
        <v>148</v>
      </c>
      <c r="BK1899" s="217">
        <f>ROUND(I1899*H1899,2)</f>
        <v>0</v>
      </c>
      <c r="BL1899" s="18" t="s">
        <v>239</v>
      </c>
      <c r="BM1899" s="216" t="s">
        <v>3242</v>
      </c>
    </row>
    <row r="1900" spans="1:47" s="2" customFormat="1" ht="12">
      <c r="A1900" s="39"/>
      <c r="B1900" s="40"/>
      <c r="C1900" s="41"/>
      <c r="D1900" s="218" t="s">
        <v>155</v>
      </c>
      <c r="E1900" s="41"/>
      <c r="F1900" s="219" t="s">
        <v>3241</v>
      </c>
      <c r="G1900" s="41"/>
      <c r="H1900" s="41"/>
      <c r="I1900" s="220"/>
      <c r="J1900" s="41"/>
      <c r="K1900" s="41"/>
      <c r="L1900" s="45"/>
      <c r="M1900" s="221"/>
      <c r="N1900" s="222"/>
      <c r="O1900" s="85"/>
      <c r="P1900" s="85"/>
      <c r="Q1900" s="85"/>
      <c r="R1900" s="85"/>
      <c r="S1900" s="85"/>
      <c r="T1900" s="86"/>
      <c r="U1900" s="39"/>
      <c r="V1900" s="39"/>
      <c r="W1900" s="39"/>
      <c r="X1900" s="39"/>
      <c r="Y1900" s="39"/>
      <c r="Z1900" s="39"/>
      <c r="AA1900" s="39"/>
      <c r="AB1900" s="39"/>
      <c r="AC1900" s="39"/>
      <c r="AD1900" s="39"/>
      <c r="AE1900" s="39"/>
      <c r="AT1900" s="18" t="s">
        <v>155</v>
      </c>
      <c r="AU1900" s="18" t="s">
        <v>86</v>
      </c>
    </row>
    <row r="1901" spans="1:51" s="13" customFormat="1" ht="12">
      <c r="A1901" s="13"/>
      <c r="B1901" s="227"/>
      <c r="C1901" s="228"/>
      <c r="D1901" s="218" t="s">
        <v>182</v>
      </c>
      <c r="E1901" s="229" t="s">
        <v>37</v>
      </c>
      <c r="F1901" s="230" t="s">
        <v>3243</v>
      </c>
      <c r="G1901" s="228"/>
      <c r="H1901" s="231">
        <v>387.9</v>
      </c>
      <c r="I1901" s="232"/>
      <c r="J1901" s="228"/>
      <c r="K1901" s="228"/>
      <c r="L1901" s="233"/>
      <c r="M1901" s="234"/>
      <c r="N1901" s="235"/>
      <c r="O1901" s="235"/>
      <c r="P1901" s="235"/>
      <c r="Q1901" s="235"/>
      <c r="R1901" s="235"/>
      <c r="S1901" s="235"/>
      <c r="T1901" s="236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T1901" s="237" t="s">
        <v>182</v>
      </c>
      <c r="AU1901" s="237" t="s">
        <v>86</v>
      </c>
      <c r="AV1901" s="13" t="s">
        <v>86</v>
      </c>
      <c r="AW1901" s="13" t="s">
        <v>38</v>
      </c>
      <c r="AX1901" s="13" t="s">
        <v>77</v>
      </c>
      <c r="AY1901" s="237" t="s">
        <v>149</v>
      </c>
    </row>
    <row r="1902" spans="1:51" s="13" customFormat="1" ht="12">
      <c r="A1902" s="13"/>
      <c r="B1902" s="227"/>
      <c r="C1902" s="228"/>
      <c r="D1902" s="218" t="s">
        <v>182</v>
      </c>
      <c r="E1902" s="229" t="s">
        <v>37</v>
      </c>
      <c r="F1902" s="230" t="s">
        <v>3244</v>
      </c>
      <c r="G1902" s="228"/>
      <c r="H1902" s="231">
        <v>392.64</v>
      </c>
      <c r="I1902" s="232"/>
      <c r="J1902" s="228"/>
      <c r="K1902" s="228"/>
      <c r="L1902" s="233"/>
      <c r="M1902" s="234"/>
      <c r="N1902" s="235"/>
      <c r="O1902" s="235"/>
      <c r="P1902" s="235"/>
      <c r="Q1902" s="235"/>
      <c r="R1902" s="235"/>
      <c r="S1902" s="235"/>
      <c r="T1902" s="236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T1902" s="237" t="s">
        <v>182</v>
      </c>
      <c r="AU1902" s="237" t="s">
        <v>86</v>
      </c>
      <c r="AV1902" s="13" t="s">
        <v>86</v>
      </c>
      <c r="AW1902" s="13" t="s">
        <v>38</v>
      </c>
      <c r="AX1902" s="13" t="s">
        <v>77</v>
      </c>
      <c r="AY1902" s="237" t="s">
        <v>149</v>
      </c>
    </row>
    <row r="1903" spans="1:51" s="15" customFormat="1" ht="12">
      <c r="A1903" s="15"/>
      <c r="B1903" s="262"/>
      <c r="C1903" s="263"/>
      <c r="D1903" s="218" t="s">
        <v>182</v>
      </c>
      <c r="E1903" s="264" t="s">
        <v>37</v>
      </c>
      <c r="F1903" s="265" t="s">
        <v>3245</v>
      </c>
      <c r="G1903" s="263"/>
      <c r="H1903" s="266">
        <v>780.54</v>
      </c>
      <c r="I1903" s="267"/>
      <c r="J1903" s="263"/>
      <c r="K1903" s="263"/>
      <c r="L1903" s="268"/>
      <c r="M1903" s="269"/>
      <c r="N1903" s="270"/>
      <c r="O1903" s="270"/>
      <c r="P1903" s="270"/>
      <c r="Q1903" s="270"/>
      <c r="R1903" s="270"/>
      <c r="S1903" s="270"/>
      <c r="T1903" s="271"/>
      <c r="U1903" s="15"/>
      <c r="V1903" s="15"/>
      <c r="W1903" s="15"/>
      <c r="X1903" s="15"/>
      <c r="Y1903" s="15"/>
      <c r="Z1903" s="15"/>
      <c r="AA1903" s="15"/>
      <c r="AB1903" s="15"/>
      <c r="AC1903" s="15"/>
      <c r="AD1903" s="15"/>
      <c r="AE1903" s="15"/>
      <c r="AT1903" s="272" t="s">
        <v>182</v>
      </c>
      <c r="AU1903" s="272" t="s">
        <v>86</v>
      </c>
      <c r="AV1903" s="15" t="s">
        <v>158</v>
      </c>
      <c r="AW1903" s="15" t="s">
        <v>38</v>
      </c>
      <c r="AX1903" s="15" t="s">
        <v>77</v>
      </c>
      <c r="AY1903" s="272" t="s">
        <v>149</v>
      </c>
    </row>
    <row r="1904" spans="1:51" s="14" customFormat="1" ht="12">
      <c r="A1904" s="14"/>
      <c r="B1904" s="238"/>
      <c r="C1904" s="239"/>
      <c r="D1904" s="218" t="s">
        <v>182</v>
      </c>
      <c r="E1904" s="240" t="s">
        <v>37</v>
      </c>
      <c r="F1904" s="241" t="s">
        <v>187</v>
      </c>
      <c r="G1904" s="239"/>
      <c r="H1904" s="242">
        <v>780.54</v>
      </c>
      <c r="I1904" s="243"/>
      <c r="J1904" s="239"/>
      <c r="K1904" s="239"/>
      <c r="L1904" s="244"/>
      <c r="M1904" s="245"/>
      <c r="N1904" s="246"/>
      <c r="O1904" s="246"/>
      <c r="P1904" s="246"/>
      <c r="Q1904" s="246"/>
      <c r="R1904" s="246"/>
      <c r="S1904" s="246"/>
      <c r="T1904" s="247"/>
      <c r="U1904" s="14"/>
      <c r="V1904" s="14"/>
      <c r="W1904" s="14"/>
      <c r="X1904" s="14"/>
      <c r="Y1904" s="14"/>
      <c r="Z1904" s="14"/>
      <c r="AA1904" s="14"/>
      <c r="AB1904" s="14"/>
      <c r="AC1904" s="14"/>
      <c r="AD1904" s="14"/>
      <c r="AE1904" s="14"/>
      <c r="AT1904" s="248" t="s">
        <v>182</v>
      </c>
      <c r="AU1904" s="248" t="s">
        <v>86</v>
      </c>
      <c r="AV1904" s="14" t="s">
        <v>148</v>
      </c>
      <c r="AW1904" s="14" t="s">
        <v>38</v>
      </c>
      <c r="AX1904" s="14" t="s">
        <v>21</v>
      </c>
      <c r="AY1904" s="248" t="s">
        <v>149</v>
      </c>
    </row>
    <row r="1905" spans="1:65" s="2" customFormat="1" ht="21.75" customHeight="1">
      <c r="A1905" s="39"/>
      <c r="B1905" s="40"/>
      <c r="C1905" s="205" t="s">
        <v>3246</v>
      </c>
      <c r="D1905" s="205" t="s">
        <v>151</v>
      </c>
      <c r="E1905" s="206" t="s">
        <v>3247</v>
      </c>
      <c r="F1905" s="207" t="s">
        <v>3248</v>
      </c>
      <c r="G1905" s="208" t="s">
        <v>174</v>
      </c>
      <c r="H1905" s="209">
        <v>1179.74</v>
      </c>
      <c r="I1905" s="210"/>
      <c r="J1905" s="211">
        <f>ROUND(I1905*H1905,2)</f>
        <v>0</v>
      </c>
      <c r="K1905" s="207" t="s">
        <v>37</v>
      </c>
      <c r="L1905" s="45"/>
      <c r="M1905" s="212" t="s">
        <v>37</v>
      </c>
      <c r="N1905" s="213" t="s">
        <v>50</v>
      </c>
      <c r="O1905" s="85"/>
      <c r="P1905" s="214">
        <f>O1905*H1905</f>
        <v>0</v>
      </c>
      <c r="Q1905" s="214">
        <v>0</v>
      </c>
      <c r="R1905" s="214">
        <f>Q1905*H1905</f>
        <v>0</v>
      </c>
      <c r="S1905" s="214">
        <v>0</v>
      </c>
      <c r="T1905" s="215">
        <f>S1905*H1905</f>
        <v>0</v>
      </c>
      <c r="U1905" s="39"/>
      <c r="V1905" s="39"/>
      <c r="W1905" s="39"/>
      <c r="X1905" s="39"/>
      <c r="Y1905" s="39"/>
      <c r="Z1905" s="39"/>
      <c r="AA1905" s="39"/>
      <c r="AB1905" s="39"/>
      <c r="AC1905" s="39"/>
      <c r="AD1905" s="39"/>
      <c r="AE1905" s="39"/>
      <c r="AR1905" s="216" t="s">
        <v>239</v>
      </c>
      <c r="AT1905" s="216" t="s">
        <v>151</v>
      </c>
      <c r="AU1905" s="216" t="s">
        <v>86</v>
      </c>
      <c r="AY1905" s="18" t="s">
        <v>149</v>
      </c>
      <c r="BE1905" s="217">
        <f>IF(N1905="základní",J1905,0)</f>
        <v>0</v>
      </c>
      <c r="BF1905" s="217">
        <f>IF(N1905="snížená",J1905,0)</f>
        <v>0</v>
      </c>
      <c r="BG1905" s="217">
        <f>IF(N1905="zákl. přenesená",J1905,0)</f>
        <v>0</v>
      </c>
      <c r="BH1905" s="217">
        <f>IF(N1905="sníž. přenesená",J1905,0)</f>
        <v>0</v>
      </c>
      <c r="BI1905" s="217">
        <f>IF(N1905="nulová",J1905,0)</f>
        <v>0</v>
      </c>
      <c r="BJ1905" s="18" t="s">
        <v>148</v>
      </c>
      <c r="BK1905" s="217">
        <f>ROUND(I1905*H1905,2)</f>
        <v>0</v>
      </c>
      <c r="BL1905" s="18" t="s">
        <v>239</v>
      </c>
      <c r="BM1905" s="216" t="s">
        <v>3249</v>
      </c>
    </row>
    <row r="1906" spans="1:47" s="2" customFormat="1" ht="12">
      <c r="A1906" s="39"/>
      <c r="B1906" s="40"/>
      <c r="C1906" s="41"/>
      <c r="D1906" s="218" t="s">
        <v>155</v>
      </c>
      <c r="E1906" s="41"/>
      <c r="F1906" s="219" t="s">
        <v>3248</v>
      </c>
      <c r="G1906" s="41"/>
      <c r="H1906" s="41"/>
      <c r="I1906" s="220"/>
      <c r="J1906" s="41"/>
      <c r="K1906" s="41"/>
      <c r="L1906" s="45"/>
      <c r="M1906" s="221"/>
      <c r="N1906" s="222"/>
      <c r="O1906" s="85"/>
      <c r="P1906" s="85"/>
      <c r="Q1906" s="85"/>
      <c r="R1906" s="85"/>
      <c r="S1906" s="85"/>
      <c r="T1906" s="86"/>
      <c r="U1906" s="39"/>
      <c r="V1906" s="39"/>
      <c r="W1906" s="39"/>
      <c r="X1906" s="39"/>
      <c r="Y1906" s="39"/>
      <c r="Z1906" s="39"/>
      <c r="AA1906" s="39"/>
      <c r="AB1906" s="39"/>
      <c r="AC1906" s="39"/>
      <c r="AD1906" s="39"/>
      <c r="AE1906" s="39"/>
      <c r="AT1906" s="18" t="s">
        <v>155</v>
      </c>
      <c r="AU1906" s="18" t="s">
        <v>86</v>
      </c>
    </row>
    <row r="1907" spans="1:51" s="13" customFormat="1" ht="12">
      <c r="A1907" s="13"/>
      <c r="B1907" s="227"/>
      <c r="C1907" s="228"/>
      <c r="D1907" s="218" t="s">
        <v>182</v>
      </c>
      <c r="E1907" s="229" t="s">
        <v>37</v>
      </c>
      <c r="F1907" s="230" t="s">
        <v>3250</v>
      </c>
      <c r="G1907" s="228"/>
      <c r="H1907" s="231">
        <v>399.2</v>
      </c>
      <c r="I1907" s="232"/>
      <c r="J1907" s="228"/>
      <c r="K1907" s="228"/>
      <c r="L1907" s="233"/>
      <c r="M1907" s="234"/>
      <c r="N1907" s="235"/>
      <c r="O1907" s="235"/>
      <c r="P1907" s="235"/>
      <c r="Q1907" s="235"/>
      <c r="R1907" s="235"/>
      <c r="S1907" s="235"/>
      <c r="T1907" s="236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T1907" s="237" t="s">
        <v>182</v>
      </c>
      <c r="AU1907" s="237" t="s">
        <v>86</v>
      </c>
      <c r="AV1907" s="13" t="s">
        <v>86</v>
      </c>
      <c r="AW1907" s="13" t="s">
        <v>38</v>
      </c>
      <c r="AX1907" s="13" t="s">
        <v>77</v>
      </c>
      <c r="AY1907" s="237" t="s">
        <v>149</v>
      </c>
    </row>
    <row r="1908" spans="1:51" s="15" customFormat="1" ht="12">
      <c r="A1908" s="15"/>
      <c r="B1908" s="262"/>
      <c r="C1908" s="263"/>
      <c r="D1908" s="218" t="s">
        <v>182</v>
      </c>
      <c r="E1908" s="264" t="s">
        <v>37</v>
      </c>
      <c r="F1908" s="265" t="s">
        <v>3251</v>
      </c>
      <c r="G1908" s="263"/>
      <c r="H1908" s="266">
        <v>399.2</v>
      </c>
      <c r="I1908" s="267"/>
      <c r="J1908" s="263"/>
      <c r="K1908" s="263"/>
      <c r="L1908" s="268"/>
      <c r="M1908" s="269"/>
      <c r="N1908" s="270"/>
      <c r="O1908" s="270"/>
      <c r="P1908" s="270"/>
      <c r="Q1908" s="270"/>
      <c r="R1908" s="270"/>
      <c r="S1908" s="270"/>
      <c r="T1908" s="271"/>
      <c r="U1908" s="15"/>
      <c r="V1908" s="15"/>
      <c r="W1908" s="15"/>
      <c r="X1908" s="15"/>
      <c r="Y1908" s="15"/>
      <c r="Z1908" s="15"/>
      <c r="AA1908" s="15"/>
      <c r="AB1908" s="15"/>
      <c r="AC1908" s="15"/>
      <c r="AD1908" s="15"/>
      <c r="AE1908" s="15"/>
      <c r="AT1908" s="272" t="s">
        <v>182</v>
      </c>
      <c r="AU1908" s="272" t="s">
        <v>86</v>
      </c>
      <c r="AV1908" s="15" t="s">
        <v>158</v>
      </c>
      <c r="AW1908" s="15" t="s">
        <v>38</v>
      </c>
      <c r="AX1908" s="15" t="s">
        <v>77</v>
      </c>
      <c r="AY1908" s="272" t="s">
        <v>149</v>
      </c>
    </row>
    <row r="1909" spans="1:51" s="13" customFormat="1" ht="12">
      <c r="A1909" s="13"/>
      <c r="B1909" s="227"/>
      <c r="C1909" s="228"/>
      <c r="D1909" s="218" t="s">
        <v>182</v>
      </c>
      <c r="E1909" s="229" t="s">
        <v>37</v>
      </c>
      <c r="F1909" s="230" t="s">
        <v>3243</v>
      </c>
      <c r="G1909" s="228"/>
      <c r="H1909" s="231">
        <v>387.9</v>
      </c>
      <c r="I1909" s="232"/>
      <c r="J1909" s="228"/>
      <c r="K1909" s="228"/>
      <c r="L1909" s="233"/>
      <c r="M1909" s="234"/>
      <c r="N1909" s="235"/>
      <c r="O1909" s="235"/>
      <c r="P1909" s="235"/>
      <c r="Q1909" s="235"/>
      <c r="R1909" s="235"/>
      <c r="S1909" s="235"/>
      <c r="T1909" s="236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  <c r="AE1909" s="13"/>
      <c r="AT1909" s="237" t="s">
        <v>182</v>
      </c>
      <c r="AU1909" s="237" t="s">
        <v>86</v>
      </c>
      <c r="AV1909" s="13" t="s">
        <v>86</v>
      </c>
      <c r="AW1909" s="13" t="s">
        <v>38</v>
      </c>
      <c r="AX1909" s="13" t="s">
        <v>77</v>
      </c>
      <c r="AY1909" s="237" t="s">
        <v>149</v>
      </c>
    </row>
    <row r="1910" spans="1:51" s="13" customFormat="1" ht="12">
      <c r="A1910" s="13"/>
      <c r="B1910" s="227"/>
      <c r="C1910" s="228"/>
      <c r="D1910" s="218" t="s">
        <v>182</v>
      </c>
      <c r="E1910" s="229" t="s">
        <v>37</v>
      </c>
      <c r="F1910" s="230" t="s">
        <v>3244</v>
      </c>
      <c r="G1910" s="228"/>
      <c r="H1910" s="231">
        <v>392.64</v>
      </c>
      <c r="I1910" s="232"/>
      <c r="J1910" s="228"/>
      <c r="K1910" s="228"/>
      <c r="L1910" s="233"/>
      <c r="M1910" s="234"/>
      <c r="N1910" s="235"/>
      <c r="O1910" s="235"/>
      <c r="P1910" s="235"/>
      <c r="Q1910" s="235"/>
      <c r="R1910" s="235"/>
      <c r="S1910" s="235"/>
      <c r="T1910" s="236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T1910" s="237" t="s">
        <v>182</v>
      </c>
      <c r="AU1910" s="237" t="s">
        <v>86</v>
      </c>
      <c r="AV1910" s="13" t="s">
        <v>86</v>
      </c>
      <c r="AW1910" s="13" t="s">
        <v>38</v>
      </c>
      <c r="AX1910" s="13" t="s">
        <v>77</v>
      </c>
      <c r="AY1910" s="237" t="s">
        <v>149</v>
      </c>
    </row>
    <row r="1911" spans="1:51" s="15" customFormat="1" ht="12">
      <c r="A1911" s="15"/>
      <c r="B1911" s="262"/>
      <c r="C1911" s="263"/>
      <c r="D1911" s="218" t="s">
        <v>182</v>
      </c>
      <c r="E1911" s="264" t="s">
        <v>37</v>
      </c>
      <c r="F1911" s="265" t="s">
        <v>3245</v>
      </c>
      <c r="G1911" s="263"/>
      <c r="H1911" s="266">
        <v>780.54</v>
      </c>
      <c r="I1911" s="267"/>
      <c r="J1911" s="263"/>
      <c r="K1911" s="263"/>
      <c r="L1911" s="268"/>
      <c r="M1911" s="269"/>
      <c r="N1911" s="270"/>
      <c r="O1911" s="270"/>
      <c r="P1911" s="270"/>
      <c r="Q1911" s="270"/>
      <c r="R1911" s="270"/>
      <c r="S1911" s="270"/>
      <c r="T1911" s="271"/>
      <c r="U1911" s="15"/>
      <c r="V1911" s="15"/>
      <c r="W1911" s="15"/>
      <c r="X1911" s="15"/>
      <c r="Y1911" s="15"/>
      <c r="Z1911" s="15"/>
      <c r="AA1911" s="15"/>
      <c r="AB1911" s="15"/>
      <c r="AC1911" s="15"/>
      <c r="AD1911" s="15"/>
      <c r="AE1911" s="15"/>
      <c r="AT1911" s="272" t="s">
        <v>182</v>
      </c>
      <c r="AU1911" s="272" t="s">
        <v>86</v>
      </c>
      <c r="AV1911" s="15" t="s">
        <v>158</v>
      </c>
      <c r="AW1911" s="15" t="s">
        <v>38</v>
      </c>
      <c r="AX1911" s="15" t="s">
        <v>77</v>
      </c>
      <c r="AY1911" s="272" t="s">
        <v>149</v>
      </c>
    </row>
    <row r="1912" spans="1:51" s="14" customFormat="1" ht="12">
      <c r="A1912" s="14"/>
      <c r="B1912" s="238"/>
      <c r="C1912" s="239"/>
      <c r="D1912" s="218" t="s">
        <v>182</v>
      </c>
      <c r="E1912" s="240" t="s">
        <v>37</v>
      </c>
      <c r="F1912" s="241" t="s">
        <v>187</v>
      </c>
      <c r="G1912" s="239"/>
      <c r="H1912" s="242">
        <v>1179.7399999999998</v>
      </c>
      <c r="I1912" s="243"/>
      <c r="J1912" s="239"/>
      <c r="K1912" s="239"/>
      <c r="L1912" s="244"/>
      <c r="M1912" s="245"/>
      <c r="N1912" s="246"/>
      <c r="O1912" s="246"/>
      <c r="P1912" s="246"/>
      <c r="Q1912" s="246"/>
      <c r="R1912" s="246"/>
      <c r="S1912" s="246"/>
      <c r="T1912" s="247"/>
      <c r="U1912" s="14"/>
      <c r="V1912" s="14"/>
      <c r="W1912" s="14"/>
      <c r="X1912" s="14"/>
      <c r="Y1912" s="14"/>
      <c r="Z1912" s="14"/>
      <c r="AA1912" s="14"/>
      <c r="AB1912" s="14"/>
      <c r="AC1912" s="14"/>
      <c r="AD1912" s="14"/>
      <c r="AE1912" s="14"/>
      <c r="AT1912" s="248" t="s">
        <v>182</v>
      </c>
      <c r="AU1912" s="248" t="s">
        <v>86</v>
      </c>
      <c r="AV1912" s="14" t="s">
        <v>148</v>
      </c>
      <c r="AW1912" s="14" t="s">
        <v>38</v>
      </c>
      <c r="AX1912" s="14" t="s">
        <v>21</v>
      </c>
      <c r="AY1912" s="248" t="s">
        <v>149</v>
      </c>
    </row>
    <row r="1913" spans="1:63" s="12" customFormat="1" ht="22.8" customHeight="1">
      <c r="A1913" s="12"/>
      <c r="B1913" s="189"/>
      <c r="C1913" s="190"/>
      <c r="D1913" s="191" t="s">
        <v>76</v>
      </c>
      <c r="E1913" s="203" t="s">
        <v>146</v>
      </c>
      <c r="F1913" s="203" t="s">
        <v>147</v>
      </c>
      <c r="G1913" s="190"/>
      <c r="H1913" s="190"/>
      <c r="I1913" s="193"/>
      <c r="J1913" s="204">
        <f>BK1913</f>
        <v>0</v>
      </c>
      <c r="K1913" s="190"/>
      <c r="L1913" s="195"/>
      <c r="M1913" s="196"/>
      <c r="N1913" s="197"/>
      <c r="O1913" s="197"/>
      <c r="P1913" s="198">
        <f>SUM(P1914:P1921)</f>
        <v>0</v>
      </c>
      <c r="Q1913" s="197"/>
      <c r="R1913" s="198">
        <f>SUM(R1914:R1921)</f>
        <v>0</v>
      </c>
      <c r="S1913" s="197"/>
      <c r="T1913" s="199">
        <f>SUM(T1914:T1921)</f>
        <v>0</v>
      </c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R1913" s="200" t="s">
        <v>148</v>
      </c>
      <c r="AT1913" s="201" t="s">
        <v>76</v>
      </c>
      <c r="AU1913" s="201" t="s">
        <v>21</v>
      </c>
      <c r="AY1913" s="200" t="s">
        <v>149</v>
      </c>
      <c r="BK1913" s="202">
        <f>SUM(BK1914:BK1921)</f>
        <v>0</v>
      </c>
    </row>
    <row r="1914" spans="1:65" s="2" customFormat="1" ht="21.75" customHeight="1">
      <c r="A1914" s="39"/>
      <c r="B1914" s="40"/>
      <c r="C1914" s="205" t="s">
        <v>1990</v>
      </c>
      <c r="D1914" s="205" t="s">
        <v>151</v>
      </c>
      <c r="E1914" s="206" t="s">
        <v>3252</v>
      </c>
      <c r="F1914" s="207" t="s">
        <v>3253</v>
      </c>
      <c r="G1914" s="208" t="s">
        <v>320</v>
      </c>
      <c r="H1914" s="209">
        <v>1</v>
      </c>
      <c r="I1914" s="210"/>
      <c r="J1914" s="211">
        <f>ROUND(I1914*H1914,2)</f>
        <v>0</v>
      </c>
      <c r="K1914" s="207" t="s">
        <v>37</v>
      </c>
      <c r="L1914" s="45"/>
      <c r="M1914" s="212" t="s">
        <v>37</v>
      </c>
      <c r="N1914" s="213" t="s">
        <v>50</v>
      </c>
      <c r="O1914" s="85"/>
      <c r="P1914" s="214">
        <f>O1914*H1914</f>
        <v>0</v>
      </c>
      <c r="Q1914" s="214">
        <v>0</v>
      </c>
      <c r="R1914" s="214">
        <f>Q1914*H1914</f>
        <v>0</v>
      </c>
      <c r="S1914" s="214">
        <v>0</v>
      </c>
      <c r="T1914" s="215">
        <f>S1914*H1914</f>
        <v>0</v>
      </c>
      <c r="U1914" s="39"/>
      <c r="V1914" s="39"/>
      <c r="W1914" s="39"/>
      <c r="X1914" s="39"/>
      <c r="Y1914" s="39"/>
      <c r="Z1914" s="39"/>
      <c r="AA1914" s="39"/>
      <c r="AB1914" s="39"/>
      <c r="AC1914" s="39"/>
      <c r="AD1914" s="39"/>
      <c r="AE1914" s="39"/>
      <c r="AR1914" s="216" t="s">
        <v>349</v>
      </c>
      <c r="AT1914" s="216" t="s">
        <v>151</v>
      </c>
      <c r="AU1914" s="216" t="s">
        <v>86</v>
      </c>
      <c r="AY1914" s="18" t="s">
        <v>149</v>
      </c>
      <c r="BE1914" s="217">
        <f>IF(N1914="základní",J1914,0)</f>
        <v>0</v>
      </c>
      <c r="BF1914" s="217">
        <f>IF(N1914="snížená",J1914,0)</f>
        <v>0</v>
      </c>
      <c r="BG1914" s="217">
        <f>IF(N1914="zákl. přenesená",J1914,0)</f>
        <v>0</v>
      </c>
      <c r="BH1914" s="217">
        <f>IF(N1914="sníž. přenesená",J1914,0)</f>
        <v>0</v>
      </c>
      <c r="BI1914" s="217">
        <f>IF(N1914="nulová",J1914,0)</f>
        <v>0</v>
      </c>
      <c r="BJ1914" s="18" t="s">
        <v>148</v>
      </c>
      <c r="BK1914" s="217">
        <f>ROUND(I1914*H1914,2)</f>
        <v>0</v>
      </c>
      <c r="BL1914" s="18" t="s">
        <v>349</v>
      </c>
      <c r="BM1914" s="216" t="s">
        <v>3254</v>
      </c>
    </row>
    <row r="1915" spans="1:47" s="2" customFormat="1" ht="12">
      <c r="A1915" s="39"/>
      <c r="B1915" s="40"/>
      <c r="C1915" s="41"/>
      <c r="D1915" s="218" t="s">
        <v>155</v>
      </c>
      <c r="E1915" s="41"/>
      <c r="F1915" s="219" t="s">
        <v>3253</v>
      </c>
      <c r="G1915" s="41"/>
      <c r="H1915" s="41"/>
      <c r="I1915" s="220"/>
      <c r="J1915" s="41"/>
      <c r="K1915" s="41"/>
      <c r="L1915" s="45"/>
      <c r="M1915" s="221"/>
      <c r="N1915" s="222"/>
      <c r="O1915" s="85"/>
      <c r="P1915" s="85"/>
      <c r="Q1915" s="85"/>
      <c r="R1915" s="85"/>
      <c r="S1915" s="85"/>
      <c r="T1915" s="86"/>
      <c r="U1915" s="39"/>
      <c r="V1915" s="39"/>
      <c r="W1915" s="39"/>
      <c r="X1915" s="39"/>
      <c r="Y1915" s="39"/>
      <c r="Z1915" s="39"/>
      <c r="AA1915" s="39"/>
      <c r="AB1915" s="39"/>
      <c r="AC1915" s="39"/>
      <c r="AD1915" s="39"/>
      <c r="AE1915" s="39"/>
      <c r="AT1915" s="18" t="s">
        <v>155</v>
      </c>
      <c r="AU1915" s="18" t="s">
        <v>86</v>
      </c>
    </row>
    <row r="1916" spans="1:65" s="2" customFormat="1" ht="16.5" customHeight="1">
      <c r="A1916" s="39"/>
      <c r="B1916" s="40"/>
      <c r="C1916" s="205" t="s">
        <v>3255</v>
      </c>
      <c r="D1916" s="205" t="s">
        <v>151</v>
      </c>
      <c r="E1916" s="206" t="s">
        <v>3256</v>
      </c>
      <c r="F1916" s="207" t="s">
        <v>3257</v>
      </c>
      <c r="G1916" s="208" t="s">
        <v>320</v>
      </c>
      <c r="H1916" s="209">
        <v>1</v>
      </c>
      <c r="I1916" s="210"/>
      <c r="J1916" s="211">
        <f>ROUND(I1916*H1916,2)</f>
        <v>0</v>
      </c>
      <c r="K1916" s="207" t="s">
        <v>37</v>
      </c>
      <c r="L1916" s="45"/>
      <c r="M1916" s="212" t="s">
        <v>37</v>
      </c>
      <c r="N1916" s="213" t="s">
        <v>50</v>
      </c>
      <c r="O1916" s="85"/>
      <c r="P1916" s="214">
        <f>O1916*H1916</f>
        <v>0</v>
      </c>
      <c r="Q1916" s="214">
        <v>0</v>
      </c>
      <c r="R1916" s="214">
        <f>Q1916*H1916</f>
        <v>0</v>
      </c>
      <c r="S1916" s="214">
        <v>0</v>
      </c>
      <c r="T1916" s="215">
        <f>S1916*H1916</f>
        <v>0</v>
      </c>
      <c r="U1916" s="39"/>
      <c r="V1916" s="39"/>
      <c r="W1916" s="39"/>
      <c r="X1916" s="39"/>
      <c r="Y1916" s="39"/>
      <c r="Z1916" s="39"/>
      <c r="AA1916" s="39"/>
      <c r="AB1916" s="39"/>
      <c r="AC1916" s="39"/>
      <c r="AD1916" s="39"/>
      <c r="AE1916" s="39"/>
      <c r="AR1916" s="216" t="s">
        <v>349</v>
      </c>
      <c r="AT1916" s="216" t="s">
        <v>151</v>
      </c>
      <c r="AU1916" s="216" t="s">
        <v>86</v>
      </c>
      <c r="AY1916" s="18" t="s">
        <v>149</v>
      </c>
      <c r="BE1916" s="217">
        <f>IF(N1916="základní",J1916,0)</f>
        <v>0</v>
      </c>
      <c r="BF1916" s="217">
        <f>IF(N1916="snížená",J1916,0)</f>
        <v>0</v>
      </c>
      <c r="BG1916" s="217">
        <f>IF(N1916="zákl. přenesená",J1916,0)</f>
        <v>0</v>
      </c>
      <c r="BH1916" s="217">
        <f>IF(N1916="sníž. přenesená",J1916,0)</f>
        <v>0</v>
      </c>
      <c r="BI1916" s="217">
        <f>IF(N1916="nulová",J1916,0)</f>
        <v>0</v>
      </c>
      <c r="BJ1916" s="18" t="s">
        <v>148</v>
      </c>
      <c r="BK1916" s="217">
        <f>ROUND(I1916*H1916,2)</f>
        <v>0</v>
      </c>
      <c r="BL1916" s="18" t="s">
        <v>349</v>
      </c>
      <c r="BM1916" s="216" t="s">
        <v>3258</v>
      </c>
    </row>
    <row r="1917" spans="1:47" s="2" customFormat="1" ht="12">
      <c r="A1917" s="39"/>
      <c r="B1917" s="40"/>
      <c r="C1917" s="41"/>
      <c r="D1917" s="218" t="s">
        <v>155</v>
      </c>
      <c r="E1917" s="41"/>
      <c r="F1917" s="219" t="s">
        <v>3257</v>
      </c>
      <c r="G1917" s="41"/>
      <c r="H1917" s="41"/>
      <c r="I1917" s="220"/>
      <c r="J1917" s="41"/>
      <c r="K1917" s="41"/>
      <c r="L1917" s="45"/>
      <c r="M1917" s="221"/>
      <c r="N1917" s="222"/>
      <c r="O1917" s="85"/>
      <c r="P1917" s="85"/>
      <c r="Q1917" s="85"/>
      <c r="R1917" s="85"/>
      <c r="S1917" s="85"/>
      <c r="T1917" s="86"/>
      <c r="U1917" s="39"/>
      <c r="V1917" s="39"/>
      <c r="W1917" s="39"/>
      <c r="X1917" s="39"/>
      <c r="Y1917" s="39"/>
      <c r="Z1917" s="39"/>
      <c r="AA1917" s="39"/>
      <c r="AB1917" s="39"/>
      <c r="AC1917" s="39"/>
      <c r="AD1917" s="39"/>
      <c r="AE1917" s="39"/>
      <c r="AT1917" s="18" t="s">
        <v>155</v>
      </c>
      <c r="AU1917" s="18" t="s">
        <v>86</v>
      </c>
    </row>
    <row r="1918" spans="1:65" s="2" customFormat="1" ht="12">
      <c r="A1918" s="39"/>
      <c r="B1918" s="40"/>
      <c r="C1918" s="205" t="s">
        <v>1994</v>
      </c>
      <c r="D1918" s="205" t="s">
        <v>151</v>
      </c>
      <c r="E1918" s="206" t="s">
        <v>3259</v>
      </c>
      <c r="F1918" s="207" t="s">
        <v>3260</v>
      </c>
      <c r="G1918" s="208" t="s">
        <v>232</v>
      </c>
      <c r="H1918" s="209">
        <v>1</v>
      </c>
      <c r="I1918" s="210"/>
      <c r="J1918" s="211">
        <f>ROUND(I1918*H1918,2)</f>
        <v>0</v>
      </c>
      <c r="K1918" s="207" t="s">
        <v>37</v>
      </c>
      <c r="L1918" s="45"/>
      <c r="M1918" s="212" t="s">
        <v>37</v>
      </c>
      <c r="N1918" s="213" t="s">
        <v>50</v>
      </c>
      <c r="O1918" s="85"/>
      <c r="P1918" s="214">
        <f>O1918*H1918</f>
        <v>0</v>
      </c>
      <c r="Q1918" s="214">
        <v>0</v>
      </c>
      <c r="R1918" s="214">
        <f>Q1918*H1918</f>
        <v>0</v>
      </c>
      <c r="S1918" s="214">
        <v>0</v>
      </c>
      <c r="T1918" s="215">
        <f>S1918*H1918</f>
        <v>0</v>
      </c>
      <c r="U1918" s="39"/>
      <c r="V1918" s="39"/>
      <c r="W1918" s="39"/>
      <c r="X1918" s="39"/>
      <c r="Y1918" s="39"/>
      <c r="Z1918" s="39"/>
      <c r="AA1918" s="39"/>
      <c r="AB1918" s="39"/>
      <c r="AC1918" s="39"/>
      <c r="AD1918" s="39"/>
      <c r="AE1918" s="39"/>
      <c r="AR1918" s="216" t="s">
        <v>349</v>
      </c>
      <c r="AT1918" s="216" t="s">
        <v>151</v>
      </c>
      <c r="AU1918" s="216" t="s">
        <v>86</v>
      </c>
      <c r="AY1918" s="18" t="s">
        <v>149</v>
      </c>
      <c r="BE1918" s="217">
        <f>IF(N1918="základní",J1918,0)</f>
        <v>0</v>
      </c>
      <c r="BF1918" s="217">
        <f>IF(N1918="snížená",J1918,0)</f>
        <v>0</v>
      </c>
      <c r="BG1918" s="217">
        <f>IF(N1918="zákl. přenesená",J1918,0)</f>
        <v>0</v>
      </c>
      <c r="BH1918" s="217">
        <f>IF(N1918="sníž. přenesená",J1918,0)</f>
        <v>0</v>
      </c>
      <c r="BI1918" s="217">
        <f>IF(N1918="nulová",J1918,0)</f>
        <v>0</v>
      </c>
      <c r="BJ1918" s="18" t="s">
        <v>148</v>
      </c>
      <c r="BK1918" s="217">
        <f>ROUND(I1918*H1918,2)</f>
        <v>0</v>
      </c>
      <c r="BL1918" s="18" t="s">
        <v>349</v>
      </c>
      <c r="BM1918" s="216" t="s">
        <v>3261</v>
      </c>
    </row>
    <row r="1919" spans="1:47" s="2" customFormat="1" ht="12">
      <c r="A1919" s="39"/>
      <c r="B1919" s="40"/>
      <c r="C1919" s="41"/>
      <c r="D1919" s="218" t="s">
        <v>155</v>
      </c>
      <c r="E1919" s="41"/>
      <c r="F1919" s="219" t="s">
        <v>3260</v>
      </c>
      <c r="G1919" s="41"/>
      <c r="H1919" s="41"/>
      <c r="I1919" s="220"/>
      <c r="J1919" s="41"/>
      <c r="K1919" s="41"/>
      <c r="L1919" s="45"/>
      <c r="M1919" s="221"/>
      <c r="N1919" s="222"/>
      <c r="O1919" s="85"/>
      <c r="P1919" s="85"/>
      <c r="Q1919" s="85"/>
      <c r="R1919" s="85"/>
      <c r="S1919" s="85"/>
      <c r="T1919" s="86"/>
      <c r="U1919" s="39"/>
      <c r="V1919" s="39"/>
      <c r="W1919" s="39"/>
      <c r="X1919" s="39"/>
      <c r="Y1919" s="39"/>
      <c r="Z1919" s="39"/>
      <c r="AA1919" s="39"/>
      <c r="AB1919" s="39"/>
      <c r="AC1919" s="39"/>
      <c r="AD1919" s="39"/>
      <c r="AE1919" s="39"/>
      <c r="AT1919" s="18" t="s">
        <v>155</v>
      </c>
      <c r="AU1919" s="18" t="s">
        <v>86</v>
      </c>
    </row>
    <row r="1920" spans="1:65" s="2" customFormat="1" ht="12">
      <c r="A1920" s="39"/>
      <c r="B1920" s="40"/>
      <c r="C1920" s="205" t="s">
        <v>3262</v>
      </c>
      <c r="D1920" s="205" t="s">
        <v>151</v>
      </c>
      <c r="E1920" s="206" t="s">
        <v>3263</v>
      </c>
      <c r="F1920" s="207" t="s">
        <v>3264</v>
      </c>
      <c r="G1920" s="208" t="s">
        <v>320</v>
      </c>
      <c r="H1920" s="209">
        <v>1</v>
      </c>
      <c r="I1920" s="210"/>
      <c r="J1920" s="211">
        <f>ROUND(I1920*H1920,2)</f>
        <v>0</v>
      </c>
      <c r="K1920" s="207" t="s">
        <v>37</v>
      </c>
      <c r="L1920" s="45"/>
      <c r="M1920" s="212" t="s">
        <v>37</v>
      </c>
      <c r="N1920" s="213" t="s">
        <v>50</v>
      </c>
      <c r="O1920" s="85"/>
      <c r="P1920" s="214">
        <f>O1920*H1920</f>
        <v>0</v>
      </c>
      <c r="Q1920" s="214">
        <v>0</v>
      </c>
      <c r="R1920" s="214">
        <f>Q1920*H1920</f>
        <v>0</v>
      </c>
      <c r="S1920" s="214">
        <v>0</v>
      </c>
      <c r="T1920" s="215">
        <f>S1920*H1920</f>
        <v>0</v>
      </c>
      <c r="U1920" s="39"/>
      <c r="V1920" s="39"/>
      <c r="W1920" s="39"/>
      <c r="X1920" s="39"/>
      <c r="Y1920" s="39"/>
      <c r="Z1920" s="39"/>
      <c r="AA1920" s="39"/>
      <c r="AB1920" s="39"/>
      <c r="AC1920" s="39"/>
      <c r="AD1920" s="39"/>
      <c r="AE1920" s="39"/>
      <c r="AR1920" s="216" t="s">
        <v>349</v>
      </c>
      <c r="AT1920" s="216" t="s">
        <v>151</v>
      </c>
      <c r="AU1920" s="216" t="s">
        <v>86</v>
      </c>
      <c r="AY1920" s="18" t="s">
        <v>149</v>
      </c>
      <c r="BE1920" s="217">
        <f>IF(N1920="základní",J1920,0)</f>
        <v>0</v>
      </c>
      <c r="BF1920" s="217">
        <f>IF(N1920="snížená",J1920,0)</f>
        <v>0</v>
      </c>
      <c r="BG1920" s="217">
        <f>IF(N1920="zákl. přenesená",J1920,0)</f>
        <v>0</v>
      </c>
      <c r="BH1920" s="217">
        <f>IF(N1920="sníž. přenesená",J1920,0)</f>
        <v>0</v>
      </c>
      <c r="BI1920" s="217">
        <f>IF(N1920="nulová",J1920,0)</f>
        <v>0</v>
      </c>
      <c r="BJ1920" s="18" t="s">
        <v>148</v>
      </c>
      <c r="BK1920" s="217">
        <f>ROUND(I1920*H1920,2)</f>
        <v>0</v>
      </c>
      <c r="BL1920" s="18" t="s">
        <v>349</v>
      </c>
      <c r="BM1920" s="216" t="s">
        <v>3265</v>
      </c>
    </row>
    <row r="1921" spans="1:47" s="2" customFormat="1" ht="12">
      <c r="A1921" s="39"/>
      <c r="B1921" s="40"/>
      <c r="C1921" s="41"/>
      <c r="D1921" s="218" t="s">
        <v>155</v>
      </c>
      <c r="E1921" s="41"/>
      <c r="F1921" s="219" t="s">
        <v>3264</v>
      </c>
      <c r="G1921" s="41"/>
      <c r="H1921" s="41"/>
      <c r="I1921" s="220"/>
      <c r="J1921" s="41"/>
      <c r="K1921" s="41"/>
      <c r="L1921" s="45"/>
      <c r="M1921" s="223"/>
      <c r="N1921" s="224"/>
      <c r="O1921" s="225"/>
      <c r="P1921" s="225"/>
      <c r="Q1921" s="225"/>
      <c r="R1921" s="225"/>
      <c r="S1921" s="225"/>
      <c r="T1921" s="226"/>
      <c r="U1921" s="39"/>
      <c r="V1921" s="39"/>
      <c r="W1921" s="39"/>
      <c r="X1921" s="39"/>
      <c r="Y1921" s="39"/>
      <c r="Z1921" s="39"/>
      <c r="AA1921" s="39"/>
      <c r="AB1921" s="39"/>
      <c r="AC1921" s="39"/>
      <c r="AD1921" s="39"/>
      <c r="AE1921" s="39"/>
      <c r="AT1921" s="18" t="s">
        <v>155</v>
      </c>
      <c r="AU1921" s="18" t="s">
        <v>86</v>
      </c>
    </row>
    <row r="1922" spans="1:31" s="2" customFormat="1" ht="6.95" customHeight="1">
      <c r="A1922" s="39"/>
      <c r="B1922" s="60"/>
      <c r="C1922" s="61"/>
      <c r="D1922" s="61"/>
      <c r="E1922" s="61"/>
      <c r="F1922" s="61"/>
      <c r="G1922" s="61"/>
      <c r="H1922" s="61"/>
      <c r="I1922" s="61"/>
      <c r="J1922" s="61"/>
      <c r="K1922" s="61"/>
      <c r="L1922" s="45"/>
      <c r="M1922" s="39"/>
      <c r="O1922" s="39"/>
      <c r="P1922" s="39"/>
      <c r="Q1922" s="39"/>
      <c r="R1922" s="39"/>
      <c r="S1922" s="39"/>
      <c r="T1922" s="39"/>
      <c r="U1922" s="39"/>
      <c r="V1922" s="39"/>
      <c r="W1922" s="39"/>
      <c r="X1922" s="39"/>
      <c r="Y1922" s="39"/>
      <c r="Z1922" s="39"/>
      <c r="AA1922" s="39"/>
      <c r="AB1922" s="39"/>
      <c r="AC1922" s="39"/>
      <c r="AD1922" s="39"/>
      <c r="AE1922" s="39"/>
    </row>
  </sheetData>
  <sheetProtection password="CC35" sheet="1" objects="1" scenarios="1" formatColumns="0" formatRows="0" autoFilter="0"/>
  <autoFilter ref="C124:K1921"/>
  <mergeCells count="9">
    <mergeCell ref="E7:H7"/>
    <mergeCell ref="E9:H9"/>
    <mergeCell ref="E18:H18"/>
    <mergeCell ref="E27:H27"/>
    <mergeCell ref="E48:H48"/>
    <mergeCell ref="E50:H50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pans="2:46" s="1" customFormat="1" ht="24.95" customHeight="1">
      <c r="B4" s="21"/>
      <c r="D4" s="131" t="s">
        <v>123</v>
      </c>
      <c r="L4" s="21"/>
      <c r="M4" s="132" t="s">
        <v>10</v>
      </c>
      <c r="AT4" s="18" t="s">
        <v>38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Objekty Z3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124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3266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37</v>
      </c>
      <c r="G11" s="39"/>
      <c r="H11" s="39"/>
      <c r="I11" s="133" t="s">
        <v>20</v>
      </c>
      <c r="J11" s="137" t="s">
        <v>37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4. 3. 2021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26</v>
      </c>
      <c r="E14" s="39"/>
      <c r="F14" s="39"/>
      <c r="G14" s="39"/>
      <c r="H14" s="39"/>
      <c r="I14" s="133" t="s">
        <v>27</v>
      </c>
      <c r="J14" s="137" t="s">
        <v>28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29</v>
      </c>
      <c r="F15" s="39"/>
      <c r="G15" s="39"/>
      <c r="H15" s="39"/>
      <c r="I15" s="133" t="s">
        <v>30</v>
      </c>
      <c r="J15" s="137" t="s">
        <v>31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32</v>
      </c>
      <c r="E17" s="39"/>
      <c r="F17" s="39"/>
      <c r="G17" s="39"/>
      <c r="H17" s="39"/>
      <c r="I17" s="133" t="s">
        <v>27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30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34</v>
      </c>
      <c r="E20" s="39"/>
      <c r="F20" s="39"/>
      <c r="G20" s="39"/>
      <c r="H20" s="39"/>
      <c r="I20" s="133" t="s">
        <v>27</v>
      </c>
      <c r="J20" s="137" t="s">
        <v>35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36</v>
      </c>
      <c r="F21" s="39"/>
      <c r="G21" s="39"/>
      <c r="H21" s="39"/>
      <c r="I21" s="133" t="s">
        <v>30</v>
      </c>
      <c r="J21" s="137" t="s">
        <v>37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39</v>
      </c>
      <c r="E23" s="39"/>
      <c r="F23" s="39"/>
      <c r="G23" s="39"/>
      <c r="H23" s="39"/>
      <c r="I23" s="133" t="s">
        <v>27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30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41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39"/>
      <c r="B27" s="140"/>
      <c r="C27" s="139"/>
      <c r="D27" s="139"/>
      <c r="E27" s="141" t="s">
        <v>126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43</v>
      </c>
      <c r="E30" s="39"/>
      <c r="F30" s="39"/>
      <c r="G30" s="39"/>
      <c r="H30" s="39"/>
      <c r="I30" s="39"/>
      <c r="J30" s="145">
        <f>ROUND(J81,2)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45</v>
      </c>
      <c r="G32" s="39"/>
      <c r="H32" s="39"/>
      <c r="I32" s="146" t="s">
        <v>44</v>
      </c>
      <c r="J32" s="146" t="s">
        <v>46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47</v>
      </c>
      <c r="E33" s="133" t="s">
        <v>48</v>
      </c>
      <c r="F33" s="148">
        <f>ROUND((SUM(BE81:BE177)),2)</f>
        <v>0</v>
      </c>
      <c r="G33" s="39"/>
      <c r="H33" s="39"/>
      <c r="I33" s="149">
        <v>0.21</v>
      </c>
      <c r="J33" s="148">
        <f>ROUND(((SUM(BE81:BE177))*I33),2)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49</v>
      </c>
      <c r="F34" s="148">
        <f>ROUND((SUM(BF81:BF177)),2)</f>
        <v>0</v>
      </c>
      <c r="G34" s="39"/>
      <c r="H34" s="39"/>
      <c r="I34" s="149">
        <v>0.15</v>
      </c>
      <c r="J34" s="148">
        <f>ROUND(((SUM(BF81:BF177))*I34),2)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50</v>
      </c>
      <c r="F35" s="148">
        <f>ROUND((SUM(BG81:BG177)),2)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51</v>
      </c>
      <c r="F36" s="148">
        <f>ROUND((SUM(BH81:BH177)),2)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52</v>
      </c>
      <c r="F37" s="148">
        <f>ROUND((SUM(BI81:BI177)),2)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53</v>
      </c>
      <c r="E39" s="152"/>
      <c r="F39" s="152"/>
      <c r="G39" s="153" t="s">
        <v>54</v>
      </c>
      <c r="H39" s="154" t="s">
        <v>55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Objekty Z3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124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03 (2) - Zpevněné plochy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22</v>
      </c>
      <c r="D52" s="41"/>
      <c r="E52" s="41"/>
      <c r="F52" s="28" t="str">
        <f>F12</f>
        <v>Jablonec nad Nisou</v>
      </c>
      <c r="G52" s="41"/>
      <c r="H52" s="41"/>
      <c r="I52" s="33" t="s">
        <v>24</v>
      </c>
      <c r="J52" s="73" t="str">
        <f>IF(J12="","",J12)</f>
        <v>4. 3. 2021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26</v>
      </c>
      <c r="D54" s="41"/>
      <c r="E54" s="41"/>
      <c r="F54" s="28" t="str">
        <f>E15</f>
        <v>Povodí Labe, státní podnik, OIČ, Hradec Králové</v>
      </c>
      <c r="G54" s="41"/>
      <c r="H54" s="41"/>
      <c r="I54" s="33" t="s">
        <v>34</v>
      </c>
      <c r="J54" s="37" t="str">
        <f>E21</f>
        <v>LHOTA - Stavitelství, B. Lhota, Ing. Lhota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32</v>
      </c>
      <c r="D55" s="41"/>
      <c r="E55" s="41"/>
      <c r="F55" s="28" t="str">
        <f>IF(E18="","",E18)</f>
        <v>Vyplň údaj</v>
      </c>
      <c r="G55" s="41"/>
      <c r="H55" s="41"/>
      <c r="I55" s="33" t="s">
        <v>39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128</v>
      </c>
      <c r="D57" s="163"/>
      <c r="E57" s="163"/>
      <c r="F57" s="163"/>
      <c r="G57" s="163"/>
      <c r="H57" s="163"/>
      <c r="I57" s="163"/>
      <c r="J57" s="164" t="s">
        <v>129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75</v>
      </c>
      <c r="D59" s="41"/>
      <c r="E59" s="41"/>
      <c r="F59" s="41"/>
      <c r="G59" s="41"/>
      <c r="H59" s="41"/>
      <c r="I59" s="41"/>
      <c r="J59" s="103">
        <f>J81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130</v>
      </c>
    </row>
    <row r="60" spans="1:31" s="9" customFormat="1" ht="24.95" customHeight="1">
      <c r="A60" s="9"/>
      <c r="B60" s="166"/>
      <c r="C60" s="167"/>
      <c r="D60" s="168" t="s">
        <v>746</v>
      </c>
      <c r="E60" s="169"/>
      <c r="F60" s="169"/>
      <c r="G60" s="169"/>
      <c r="H60" s="169"/>
      <c r="I60" s="169"/>
      <c r="J60" s="170">
        <f>J82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3267</v>
      </c>
      <c r="E61" s="175"/>
      <c r="F61" s="175"/>
      <c r="G61" s="175"/>
      <c r="H61" s="175"/>
      <c r="I61" s="175"/>
      <c r="J61" s="176">
        <f>J83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3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4" t="s">
        <v>133</v>
      </c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6.5" customHeight="1">
      <c r="A71" s="39"/>
      <c r="B71" s="40"/>
      <c r="C71" s="41"/>
      <c r="D71" s="41"/>
      <c r="E71" s="161" t="str">
        <f>E7</f>
        <v>Objekty Z3</v>
      </c>
      <c r="F71" s="33"/>
      <c r="G71" s="33"/>
      <c r="H71" s="33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124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70" t="str">
        <f>E9</f>
        <v>SO 03 (2) - Zpevněné plochy</v>
      </c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22</v>
      </c>
      <c r="D75" s="41"/>
      <c r="E75" s="41"/>
      <c r="F75" s="28" t="str">
        <f>F12</f>
        <v>Jablonec nad Nisou</v>
      </c>
      <c r="G75" s="41"/>
      <c r="H75" s="41"/>
      <c r="I75" s="33" t="s">
        <v>24</v>
      </c>
      <c r="J75" s="73" t="str">
        <f>IF(J12="","",J12)</f>
        <v>4. 3. 2021</v>
      </c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5.65" customHeight="1">
      <c r="A77" s="39"/>
      <c r="B77" s="40"/>
      <c r="C77" s="33" t="s">
        <v>26</v>
      </c>
      <c r="D77" s="41"/>
      <c r="E77" s="41"/>
      <c r="F77" s="28" t="str">
        <f>E15</f>
        <v>Povodí Labe, státní podnik, OIČ, Hradec Králové</v>
      </c>
      <c r="G77" s="41"/>
      <c r="H77" s="41"/>
      <c r="I77" s="33" t="s">
        <v>34</v>
      </c>
      <c r="J77" s="37" t="str">
        <f>E21</f>
        <v>LHOTA - Stavitelství, B. Lhota, Ing. Lhota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3" t="s">
        <v>32</v>
      </c>
      <c r="D78" s="41"/>
      <c r="E78" s="41"/>
      <c r="F78" s="28" t="str">
        <f>IF(E18="","",E18)</f>
        <v>Vyplň údaj</v>
      </c>
      <c r="G78" s="41"/>
      <c r="H78" s="41"/>
      <c r="I78" s="33" t="s">
        <v>39</v>
      </c>
      <c r="J78" s="37" t="str">
        <f>E24</f>
        <v xml:space="preserve"> 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78"/>
      <c r="B80" s="179"/>
      <c r="C80" s="180" t="s">
        <v>134</v>
      </c>
      <c r="D80" s="181" t="s">
        <v>62</v>
      </c>
      <c r="E80" s="181" t="s">
        <v>58</v>
      </c>
      <c r="F80" s="181" t="s">
        <v>59</v>
      </c>
      <c r="G80" s="181" t="s">
        <v>135</v>
      </c>
      <c r="H80" s="181" t="s">
        <v>136</v>
      </c>
      <c r="I80" s="181" t="s">
        <v>137</v>
      </c>
      <c r="J80" s="181" t="s">
        <v>129</v>
      </c>
      <c r="K80" s="182" t="s">
        <v>138</v>
      </c>
      <c r="L80" s="183"/>
      <c r="M80" s="93" t="s">
        <v>37</v>
      </c>
      <c r="N80" s="94" t="s">
        <v>47</v>
      </c>
      <c r="O80" s="94" t="s">
        <v>139</v>
      </c>
      <c r="P80" s="94" t="s">
        <v>140</v>
      </c>
      <c r="Q80" s="94" t="s">
        <v>141</v>
      </c>
      <c r="R80" s="94" t="s">
        <v>142</v>
      </c>
      <c r="S80" s="94" t="s">
        <v>143</v>
      </c>
      <c r="T80" s="95" t="s">
        <v>144</v>
      </c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</row>
    <row r="81" spans="1:63" s="2" customFormat="1" ht="22.8" customHeight="1">
      <c r="A81" s="39"/>
      <c r="B81" s="40"/>
      <c r="C81" s="100" t="s">
        <v>145</v>
      </c>
      <c r="D81" s="41"/>
      <c r="E81" s="41"/>
      <c r="F81" s="41"/>
      <c r="G81" s="41"/>
      <c r="H81" s="41"/>
      <c r="I81" s="41"/>
      <c r="J81" s="184">
        <f>BK81</f>
        <v>0</v>
      </c>
      <c r="K81" s="41"/>
      <c r="L81" s="45"/>
      <c r="M81" s="96"/>
      <c r="N81" s="185"/>
      <c r="O81" s="97"/>
      <c r="P81" s="186">
        <f>P82</f>
        <v>0</v>
      </c>
      <c r="Q81" s="97"/>
      <c r="R81" s="186">
        <f>R82</f>
        <v>0</v>
      </c>
      <c r="S81" s="97"/>
      <c r="T81" s="187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76</v>
      </c>
      <c r="AU81" s="18" t="s">
        <v>130</v>
      </c>
      <c r="BK81" s="188">
        <f>BK82</f>
        <v>0</v>
      </c>
    </row>
    <row r="82" spans="1:63" s="12" customFormat="1" ht="25.9" customHeight="1">
      <c r="A82" s="12"/>
      <c r="B82" s="189"/>
      <c r="C82" s="190"/>
      <c r="D82" s="191" t="s">
        <v>76</v>
      </c>
      <c r="E82" s="192" t="s">
        <v>748</v>
      </c>
      <c r="F82" s="192" t="s">
        <v>749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</f>
        <v>0</v>
      </c>
      <c r="Q82" s="197"/>
      <c r="R82" s="198">
        <f>R83</f>
        <v>0</v>
      </c>
      <c r="S82" s="197"/>
      <c r="T82" s="19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21</v>
      </c>
      <c r="AT82" s="201" t="s">
        <v>76</v>
      </c>
      <c r="AU82" s="201" t="s">
        <v>77</v>
      </c>
      <c r="AY82" s="200" t="s">
        <v>149</v>
      </c>
      <c r="BK82" s="202">
        <f>BK83</f>
        <v>0</v>
      </c>
    </row>
    <row r="83" spans="1:63" s="12" customFormat="1" ht="22.8" customHeight="1">
      <c r="A83" s="12"/>
      <c r="B83" s="189"/>
      <c r="C83" s="190"/>
      <c r="D83" s="191" t="s">
        <v>76</v>
      </c>
      <c r="E83" s="203" t="s">
        <v>191</v>
      </c>
      <c r="F83" s="203" t="s">
        <v>3268</v>
      </c>
      <c r="G83" s="190"/>
      <c r="H83" s="190"/>
      <c r="I83" s="193"/>
      <c r="J83" s="204">
        <f>BK83</f>
        <v>0</v>
      </c>
      <c r="K83" s="190"/>
      <c r="L83" s="195"/>
      <c r="M83" s="196"/>
      <c r="N83" s="197"/>
      <c r="O83" s="197"/>
      <c r="P83" s="198">
        <f>SUM(P84:P177)</f>
        <v>0</v>
      </c>
      <c r="Q83" s="197"/>
      <c r="R83" s="198">
        <f>SUM(R84:R177)</f>
        <v>0</v>
      </c>
      <c r="S83" s="197"/>
      <c r="T83" s="199">
        <f>SUM(T84:T177)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21</v>
      </c>
      <c r="AT83" s="201" t="s">
        <v>76</v>
      </c>
      <c r="AU83" s="201" t="s">
        <v>21</v>
      </c>
      <c r="AY83" s="200" t="s">
        <v>149</v>
      </c>
      <c r="BK83" s="202">
        <f>SUM(BK84:BK177)</f>
        <v>0</v>
      </c>
    </row>
    <row r="84" spans="1:65" s="2" customFormat="1" ht="12">
      <c r="A84" s="39"/>
      <c r="B84" s="40"/>
      <c r="C84" s="205" t="s">
        <v>21</v>
      </c>
      <c r="D84" s="205" t="s">
        <v>151</v>
      </c>
      <c r="E84" s="206" t="s">
        <v>3269</v>
      </c>
      <c r="F84" s="207" t="s">
        <v>3270</v>
      </c>
      <c r="G84" s="208" t="s">
        <v>174</v>
      </c>
      <c r="H84" s="209">
        <v>200</v>
      </c>
      <c r="I84" s="210"/>
      <c r="J84" s="211">
        <f>ROUND(I84*H84,2)</f>
        <v>0</v>
      </c>
      <c r="K84" s="207" t="s">
        <v>37</v>
      </c>
      <c r="L84" s="45"/>
      <c r="M84" s="212" t="s">
        <v>37</v>
      </c>
      <c r="N84" s="213" t="s">
        <v>50</v>
      </c>
      <c r="O84" s="85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6" t="s">
        <v>148</v>
      </c>
      <c r="AT84" s="216" t="s">
        <v>151</v>
      </c>
      <c r="AU84" s="216" t="s">
        <v>86</v>
      </c>
      <c r="AY84" s="18" t="s">
        <v>149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8" t="s">
        <v>148</v>
      </c>
      <c r="BK84" s="217">
        <f>ROUND(I84*H84,2)</f>
        <v>0</v>
      </c>
      <c r="BL84" s="18" t="s">
        <v>148</v>
      </c>
      <c r="BM84" s="216" t="s">
        <v>86</v>
      </c>
    </row>
    <row r="85" spans="1:47" s="2" customFormat="1" ht="12">
      <c r="A85" s="39"/>
      <c r="B85" s="40"/>
      <c r="C85" s="41"/>
      <c r="D85" s="218" t="s">
        <v>155</v>
      </c>
      <c r="E85" s="41"/>
      <c r="F85" s="219" t="s">
        <v>3270</v>
      </c>
      <c r="G85" s="41"/>
      <c r="H85" s="41"/>
      <c r="I85" s="220"/>
      <c r="J85" s="41"/>
      <c r="K85" s="41"/>
      <c r="L85" s="45"/>
      <c r="M85" s="221"/>
      <c r="N85" s="222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155</v>
      </c>
      <c r="AU85" s="18" t="s">
        <v>86</v>
      </c>
    </row>
    <row r="86" spans="1:51" s="13" customFormat="1" ht="12">
      <c r="A86" s="13"/>
      <c r="B86" s="227"/>
      <c r="C86" s="228"/>
      <c r="D86" s="218" t="s">
        <v>182</v>
      </c>
      <c r="E86" s="229" t="s">
        <v>37</v>
      </c>
      <c r="F86" s="230" t="s">
        <v>3271</v>
      </c>
      <c r="G86" s="228"/>
      <c r="H86" s="231">
        <v>200</v>
      </c>
      <c r="I86" s="232"/>
      <c r="J86" s="228"/>
      <c r="K86" s="228"/>
      <c r="L86" s="233"/>
      <c r="M86" s="234"/>
      <c r="N86" s="235"/>
      <c r="O86" s="235"/>
      <c r="P86" s="235"/>
      <c r="Q86" s="235"/>
      <c r="R86" s="235"/>
      <c r="S86" s="235"/>
      <c r="T86" s="236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37" t="s">
        <v>182</v>
      </c>
      <c r="AU86" s="237" t="s">
        <v>86</v>
      </c>
      <c r="AV86" s="13" t="s">
        <v>86</v>
      </c>
      <c r="AW86" s="13" t="s">
        <v>38</v>
      </c>
      <c r="AX86" s="13" t="s">
        <v>77</v>
      </c>
      <c r="AY86" s="237" t="s">
        <v>149</v>
      </c>
    </row>
    <row r="87" spans="1:51" s="14" customFormat="1" ht="12">
      <c r="A87" s="14"/>
      <c r="B87" s="238"/>
      <c r="C87" s="239"/>
      <c r="D87" s="218" t="s">
        <v>182</v>
      </c>
      <c r="E87" s="240" t="s">
        <v>37</v>
      </c>
      <c r="F87" s="241" t="s">
        <v>187</v>
      </c>
      <c r="G87" s="239"/>
      <c r="H87" s="242">
        <v>200</v>
      </c>
      <c r="I87" s="243"/>
      <c r="J87" s="239"/>
      <c r="K87" s="239"/>
      <c r="L87" s="244"/>
      <c r="M87" s="245"/>
      <c r="N87" s="246"/>
      <c r="O87" s="246"/>
      <c r="P87" s="246"/>
      <c r="Q87" s="246"/>
      <c r="R87" s="246"/>
      <c r="S87" s="246"/>
      <c r="T87" s="247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48" t="s">
        <v>182</v>
      </c>
      <c r="AU87" s="248" t="s">
        <v>86</v>
      </c>
      <c r="AV87" s="14" t="s">
        <v>148</v>
      </c>
      <c r="AW87" s="14" t="s">
        <v>38</v>
      </c>
      <c r="AX87" s="14" t="s">
        <v>21</v>
      </c>
      <c r="AY87" s="248" t="s">
        <v>149</v>
      </c>
    </row>
    <row r="88" spans="1:65" s="2" customFormat="1" ht="16.5" customHeight="1">
      <c r="A88" s="39"/>
      <c r="B88" s="40"/>
      <c r="C88" s="205" t="s">
        <v>86</v>
      </c>
      <c r="D88" s="205" t="s">
        <v>151</v>
      </c>
      <c r="E88" s="206" t="s">
        <v>3272</v>
      </c>
      <c r="F88" s="207" t="s">
        <v>3273</v>
      </c>
      <c r="G88" s="208" t="s">
        <v>220</v>
      </c>
      <c r="H88" s="209">
        <v>10</v>
      </c>
      <c r="I88" s="210"/>
      <c r="J88" s="211">
        <f>ROUND(I88*H88,2)</f>
        <v>0</v>
      </c>
      <c r="K88" s="207" t="s">
        <v>37</v>
      </c>
      <c r="L88" s="45"/>
      <c r="M88" s="212" t="s">
        <v>37</v>
      </c>
      <c r="N88" s="213" t="s">
        <v>50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148</v>
      </c>
      <c r="AT88" s="216" t="s">
        <v>151</v>
      </c>
      <c r="AU88" s="216" t="s">
        <v>86</v>
      </c>
      <c r="AY88" s="18" t="s">
        <v>149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148</v>
      </c>
      <c r="BK88" s="217">
        <f>ROUND(I88*H88,2)</f>
        <v>0</v>
      </c>
      <c r="BL88" s="18" t="s">
        <v>148</v>
      </c>
      <c r="BM88" s="216" t="s">
        <v>148</v>
      </c>
    </row>
    <row r="89" spans="1:47" s="2" customFormat="1" ht="12">
      <c r="A89" s="39"/>
      <c r="B89" s="40"/>
      <c r="C89" s="41"/>
      <c r="D89" s="218" t="s">
        <v>155</v>
      </c>
      <c r="E89" s="41"/>
      <c r="F89" s="219" t="s">
        <v>3273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155</v>
      </c>
      <c r="AU89" s="18" t="s">
        <v>86</v>
      </c>
    </row>
    <row r="90" spans="1:51" s="13" customFormat="1" ht="12">
      <c r="A90" s="13"/>
      <c r="B90" s="227"/>
      <c r="C90" s="228"/>
      <c r="D90" s="218" t="s">
        <v>182</v>
      </c>
      <c r="E90" s="229" t="s">
        <v>37</v>
      </c>
      <c r="F90" s="230" t="s">
        <v>3274</v>
      </c>
      <c r="G90" s="228"/>
      <c r="H90" s="231">
        <v>10</v>
      </c>
      <c r="I90" s="232"/>
      <c r="J90" s="228"/>
      <c r="K90" s="228"/>
      <c r="L90" s="233"/>
      <c r="M90" s="234"/>
      <c r="N90" s="235"/>
      <c r="O90" s="235"/>
      <c r="P90" s="235"/>
      <c r="Q90" s="235"/>
      <c r="R90" s="235"/>
      <c r="S90" s="235"/>
      <c r="T90" s="236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7" t="s">
        <v>182</v>
      </c>
      <c r="AU90" s="237" t="s">
        <v>86</v>
      </c>
      <c r="AV90" s="13" t="s">
        <v>86</v>
      </c>
      <c r="AW90" s="13" t="s">
        <v>38</v>
      </c>
      <c r="AX90" s="13" t="s">
        <v>77</v>
      </c>
      <c r="AY90" s="237" t="s">
        <v>149</v>
      </c>
    </row>
    <row r="91" spans="1:51" s="14" customFormat="1" ht="12">
      <c r="A91" s="14"/>
      <c r="B91" s="238"/>
      <c r="C91" s="239"/>
      <c r="D91" s="218" t="s">
        <v>182</v>
      </c>
      <c r="E91" s="240" t="s">
        <v>37</v>
      </c>
      <c r="F91" s="241" t="s">
        <v>187</v>
      </c>
      <c r="G91" s="239"/>
      <c r="H91" s="242">
        <v>10</v>
      </c>
      <c r="I91" s="243"/>
      <c r="J91" s="239"/>
      <c r="K91" s="239"/>
      <c r="L91" s="244"/>
      <c r="M91" s="245"/>
      <c r="N91" s="246"/>
      <c r="O91" s="246"/>
      <c r="P91" s="246"/>
      <c r="Q91" s="246"/>
      <c r="R91" s="246"/>
      <c r="S91" s="246"/>
      <c r="T91" s="247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8" t="s">
        <v>182</v>
      </c>
      <c r="AU91" s="248" t="s">
        <v>86</v>
      </c>
      <c r="AV91" s="14" t="s">
        <v>148</v>
      </c>
      <c r="AW91" s="14" t="s">
        <v>38</v>
      </c>
      <c r="AX91" s="14" t="s">
        <v>21</v>
      </c>
      <c r="AY91" s="248" t="s">
        <v>149</v>
      </c>
    </row>
    <row r="92" spans="1:65" s="2" customFormat="1" ht="16.5" customHeight="1">
      <c r="A92" s="39"/>
      <c r="B92" s="40"/>
      <c r="C92" s="205" t="s">
        <v>158</v>
      </c>
      <c r="D92" s="205" t="s">
        <v>151</v>
      </c>
      <c r="E92" s="206" t="s">
        <v>754</v>
      </c>
      <c r="F92" s="207" t="s">
        <v>755</v>
      </c>
      <c r="G92" s="208" t="s">
        <v>539</v>
      </c>
      <c r="H92" s="209">
        <v>1.5</v>
      </c>
      <c r="I92" s="210"/>
      <c r="J92" s="211">
        <f>ROUND(I92*H92,2)</f>
        <v>0</v>
      </c>
      <c r="K92" s="207" t="s">
        <v>37</v>
      </c>
      <c r="L92" s="45"/>
      <c r="M92" s="212" t="s">
        <v>37</v>
      </c>
      <c r="N92" s="213" t="s">
        <v>50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148</v>
      </c>
      <c r="AT92" s="216" t="s">
        <v>151</v>
      </c>
      <c r="AU92" s="216" t="s">
        <v>86</v>
      </c>
      <c r="AY92" s="18" t="s">
        <v>149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148</v>
      </c>
      <c r="BK92" s="217">
        <f>ROUND(I92*H92,2)</f>
        <v>0</v>
      </c>
      <c r="BL92" s="18" t="s">
        <v>148</v>
      </c>
      <c r="BM92" s="216" t="s">
        <v>161</v>
      </c>
    </row>
    <row r="93" spans="1:47" s="2" customFormat="1" ht="12">
      <c r="A93" s="39"/>
      <c r="B93" s="40"/>
      <c r="C93" s="41"/>
      <c r="D93" s="218" t="s">
        <v>155</v>
      </c>
      <c r="E93" s="41"/>
      <c r="F93" s="219" t="s">
        <v>755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155</v>
      </c>
      <c r="AU93" s="18" t="s">
        <v>86</v>
      </c>
    </row>
    <row r="94" spans="1:51" s="13" customFormat="1" ht="12">
      <c r="A94" s="13"/>
      <c r="B94" s="227"/>
      <c r="C94" s="228"/>
      <c r="D94" s="218" t="s">
        <v>182</v>
      </c>
      <c r="E94" s="229" t="s">
        <v>37</v>
      </c>
      <c r="F94" s="230" t="s">
        <v>3275</v>
      </c>
      <c r="G94" s="228"/>
      <c r="H94" s="231">
        <v>1.5</v>
      </c>
      <c r="I94" s="232"/>
      <c r="J94" s="228"/>
      <c r="K94" s="228"/>
      <c r="L94" s="233"/>
      <c r="M94" s="234"/>
      <c r="N94" s="235"/>
      <c r="O94" s="235"/>
      <c r="P94" s="235"/>
      <c r="Q94" s="235"/>
      <c r="R94" s="235"/>
      <c r="S94" s="235"/>
      <c r="T94" s="236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7" t="s">
        <v>182</v>
      </c>
      <c r="AU94" s="237" t="s">
        <v>86</v>
      </c>
      <c r="AV94" s="13" t="s">
        <v>86</v>
      </c>
      <c r="AW94" s="13" t="s">
        <v>38</v>
      </c>
      <c r="AX94" s="13" t="s">
        <v>77</v>
      </c>
      <c r="AY94" s="237" t="s">
        <v>149</v>
      </c>
    </row>
    <row r="95" spans="1:51" s="14" customFormat="1" ht="12">
      <c r="A95" s="14"/>
      <c r="B95" s="238"/>
      <c r="C95" s="239"/>
      <c r="D95" s="218" t="s">
        <v>182</v>
      </c>
      <c r="E95" s="240" t="s">
        <v>37</v>
      </c>
      <c r="F95" s="241" t="s">
        <v>187</v>
      </c>
      <c r="G95" s="239"/>
      <c r="H95" s="242">
        <v>1.5</v>
      </c>
      <c r="I95" s="243"/>
      <c r="J95" s="239"/>
      <c r="K95" s="239"/>
      <c r="L95" s="244"/>
      <c r="M95" s="245"/>
      <c r="N95" s="246"/>
      <c r="O95" s="246"/>
      <c r="P95" s="246"/>
      <c r="Q95" s="246"/>
      <c r="R95" s="246"/>
      <c r="S95" s="246"/>
      <c r="T95" s="247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8" t="s">
        <v>182</v>
      </c>
      <c r="AU95" s="248" t="s">
        <v>86</v>
      </c>
      <c r="AV95" s="14" t="s">
        <v>148</v>
      </c>
      <c r="AW95" s="14" t="s">
        <v>38</v>
      </c>
      <c r="AX95" s="14" t="s">
        <v>21</v>
      </c>
      <c r="AY95" s="248" t="s">
        <v>149</v>
      </c>
    </row>
    <row r="96" spans="1:65" s="2" customFormat="1" ht="16.5" customHeight="1">
      <c r="A96" s="39"/>
      <c r="B96" s="40"/>
      <c r="C96" s="205" t="s">
        <v>148</v>
      </c>
      <c r="D96" s="205" t="s">
        <v>151</v>
      </c>
      <c r="E96" s="206" t="s">
        <v>3276</v>
      </c>
      <c r="F96" s="207" t="s">
        <v>3277</v>
      </c>
      <c r="G96" s="208" t="s">
        <v>174</v>
      </c>
      <c r="H96" s="209">
        <v>200</v>
      </c>
      <c r="I96" s="210"/>
      <c r="J96" s="211">
        <f>ROUND(I96*H96,2)</f>
        <v>0</v>
      </c>
      <c r="K96" s="207" t="s">
        <v>37</v>
      </c>
      <c r="L96" s="45"/>
      <c r="M96" s="212" t="s">
        <v>37</v>
      </c>
      <c r="N96" s="213" t="s">
        <v>50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148</v>
      </c>
      <c r="AT96" s="216" t="s">
        <v>151</v>
      </c>
      <c r="AU96" s="216" t="s">
        <v>86</v>
      </c>
      <c r="AY96" s="18" t="s">
        <v>149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148</v>
      </c>
      <c r="BK96" s="217">
        <f>ROUND(I96*H96,2)</f>
        <v>0</v>
      </c>
      <c r="BL96" s="18" t="s">
        <v>148</v>
      </c>
      <c r="BM96" s="216" t="s">
        <v>164</v>
      </c>
    </row>
    <row r="97" spans="1:47" s="2" customFormat="1" ht="12">
      <c r="A97" s="39"/>
      <c r="B97" s="40"/>
      <c r="C97" s="41"/>
      <c r="D97" s="218" t="s">
        <v>155</v>
      </c>
      <c r="E97" s="41"/>
      <c r="F97" s="219" t="s">
        <v>3277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155</v>
      </c>
      <c r="AU97" s="18" t="s">
        <v>86</v>
      </c>
    </row>
    <row r="98" spans="1:51" s="13" customFormat="1" ht="12">
      <c r="A98" s="13"/>
      <c r="B98" s="227"/>
      <c r="C98" s="228"/>
      <c r="D98" s="218" t="s">
        <v>182</v>
      </c>
      <c r="E98" s="229" t="s">
        <v>37</v>
      </c>
      <c r="F98" s="230" t="s">
        <v>3271</v>
      </c>
      <c r="G98" s="228"/>
      <c r="H98" s="231">
        <v>200</v>
      </c>
      <c r="I98" s="232"/>
      <c r="J98" s="228"/>
      <c r="K98" s="228"/>
      <c r="L98" s="233"/>
      <c r="M98" s="234"/>
      <c r="N98" s="235"/>
      <c r="O98" s="235"/>
      <c r="P98" s="235"/>
      <c r="Q98" s="235"/>
      <c r="R98" s="235"/>
      <c r="S98" s="235"/>
      <c r="T98" s="23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7" t="s">
        <v>182</v>
      </c>
      <c r="AU98" s="237" t="s">
        <v>86</v>
      </c>
      <c r="AV98" s="13" t="s">
        <v>86</v>
      </c>
      <c r="AW98" s="13" t="s">
        <v>38</v>
      </c>
      <c r="AX98" s="13" t="s">
        <v>77</v>
      </c>
      <c r="AY98" s="237" t="s">
        <v>149</v>
      </c>
    </row>
    <row r="99" spans="1:51" s="14" customFormat="1" ht="12">
      <c r="A99" s="14"/>
      <c r="B99" s="238"/>
      <c r="C99" s="239"/>
      <c r="D99" s="218" t="s">
        <v>182</v>
      </c>
      <c r="E99" s="240" t="s">
        <v>37</v>
      </c>
      <c r="F99" s="241" t="s">
        <v>187</v>
      </c>
      <c r="G99" s="239"/>
      <c r="H99" s="242">
        <v>200</v>
      </c>
      <c r="I99" s="243"/>
      <c r="J99" s="239"/>
      <c r="K99" s="239"/>
      <c r="L99" s="244"/>
      <c r="M99" s="245"/>
      <c r="N99" s="246"/>
      <c r="O99" s="246"/>
      <c r="P99" s="246"/>
      <c r="Q99" s="246"/>
      <c r="R99" s="246"/>
      <c r="S99" s="246"/>
      <c r="T99" s="247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8" t="s">
        <v>182</v>
      </c>
      <c r="AU99" s="248" t="s">
        <v>86</v>
      </c>
      <c r="AV99" s="14" t="s">
        <v>148</v>
      </c>
      <c r="AW99" s="14" t="s">
        <v>38</v>
      </c>
      <c r="AX99" s="14" t="s">
        <v>21</v>
      </c>
      <c r="AY99" s="248" t="s">
        <v>149</v>
      </c>
    </row>
    <row r="100" spans="1:65" s="2" customFormat="1" ht="16.5" customHeight="1">
      <c r="A100" s="39"/>
      <c r="B100" s="40"/>
      <c r="C100" s="205" t="s">
        <v>191</v>
      </c>
      <c r="D100" s="205" t="s">
        <v>151</v>
      </c>
      <c r="E100" s="206" t="s">
        <v>768</v>
      </c>
      <c r="F100" s="207" t="s">
        <v>769</v>
      </c>
      <c r="G100" s="208" t="s">
        <v>539</v>
      </c>
      <c r="H100" s="209">
        <v>100</v>
      </c>
      <c r="I100" s="210"/>
      <c r="J100" s="211">
        <f>ROUND(I100*H100,2)</f>
        <v>0</v>
      </c>
      <c r="K100" s="207" t="s">
        <v>37</v>
      </c>
      <c r="L100" s="45"/>
      <c r="M100" s="212" t="s">
        <v>37</v>
      </c>
      <c r="N100" s="213" t="s">
        <v>50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148</v>
      </c>
      <c r="AT100" s="216" t="s">
        <v>151</v>
      </c>
      <c r="AU100" s="216" t="s">
        <v>86</v>
      </c>
      <c r="AY100" s="18" t="s">
        <v>149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148</v>
      </c>
      <c r="BK100" s="217">
        <f>ROUND(I100*H100,2)</f>
        <v>0</v>
      </c>
      <c r="BL100" s="18" t="s">
        <v>148</v>
      </c>
      <c r="BM100" s="216" t="s">
        <v>209</v>
      </c>
    </row>
    <row r="101" spans="1:47" s="2" customFormat="1" ht="12">
      <c r="A101" s="39"/>
      <c r="B101" s="40"/>
      <c r="C101" s="41"/>
      <c r="D101" s="218" t="s">
        <v>155</v>
      </c>
      <c r="E101" s="41"/>
      <c r="F101" s="219" t="s">
        <v>769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155</v>
      </c>
      <c r="AU101" s="18" t="s">
        <v>86</v>
      </c>
    </row>
    <row r="102" spans="1:51" s="13" customFormat="1" ht="12">
      <c r="A102" s="13"/>
      <c r="B102" s="227"/>
      <c r="C102" s="228"/>
      <c r="D102" s="218" t="s">
        <v>182</v>
      </c>
      <c r="E102" s="229" t="s">
        <v>37</v>
      </c>
      <c r="F102" s="230" t="s">
        <v>3278</v>
      </c>
      <c r="G102" s="228"/>
      <c r="H102" s="231">
        <v>100</v>
      </c>
      <c r="I102" s="232"/>
      <c r="J102" s="228"/>
      <c r="K102" s="228"/>
      <c r="L102" s="233"/>
      <c r="M102" s="234"/>
      <c r="N102" s="235"/>
      <c r="O102" s="235"/>
      <c r="P102" s="235"/>
      <c r="Q102" s="235"/>
      <c r="R102" s="235"/>
      <c r="S102" s="235"/>
      <c r="T102" s="236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7" t="s">
        <v>182</v>
      </c>
      <c r="AU102" s="237" t="s">
        <v>86</v>
      </c>
      <c r="AV102" s="13" t="s">
        <v>86</v>
      </c>
      <c r="AW102" s="13" t="s">
        <v>38</v>
      </c>
      <c r="AX102" s="13" t="s">
        <v>77</v>
      </c>
      <c r="AY102" s="237" t="s">
        <v>149</v>
      </c>
    </row>
    <row r="103" spans="1:51" s="14" customFormat="1" ht="12">
      <c r="A103" s="14"/>
      <c r="B103" s="238"/>
      <c r="C103" s="239"/>
      <c r="D103" s="218" t="s">
        <v>182</v>
      </c>
      <c r="E103" s="240" t="s">
        <v>37</v>
      </c>
      <c r="F103" s="241" t="s">
        <v>187</v>
      </c>
      <c r="G103" s="239"/>
      <c r="H103" s="242">
        <v>100</v>
      </c>
      <c r="I103" s="243"/>
      <c r="J103" s="239"/>
      <c r="K103" s="239"/>
      <c r="L103" s="244"/>
      <c r="M103" s="245"/>
      <c r="N103" s="246"/>
      <c r="O103" s="246"/>
      <c r="P103" s="246"/>
      <c r="Q103" s="246"/>
      <c r="R103" s="246"/>
      <c r="S103" s="246"/>
      <c r="T103" s="247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8" t="s">
        <v>182</v>
      </c>
      <c r="AU103" s="248" t="s">
        <v>86</v>
      </c>
      <c r="AV103" s="14" t="s">
        <v>148</v>
      </c>
      <c r="AW103" s="14" t="s">
        <v>38</v>
      </c>
      <c r="AX103" s="14" t="s">
        <v>21</v>
      </c>
      <c r="AY103" s="248" t="s">
        <v>149</v>
      </c>
    </row>
    <row r="104" spans="1:65" s="2" customFormat="1" ht="16.5" customHeight="1">
      <c r="A104" s="39"/>
      <c r="B104" s="40"/>
      <c r="C104" s="205" t="s">
        <v>161</v>
      </c>
      <c r="D104" s="205" t="s">
        <v>151</v>
      </c>
      <c r="E104" s="206" t="s">
        <v>772</v>
      </c>
      <c r="F104" s="207" t="s">
        <v>773</v>
      </c>
      <c r="G104" s="208" t="s">
        <v>539</v>
      </c>
      <c r="H104" s="209">
        <v>100</v>
      </c>
      <c r="I104" s="210"/>
      <c r="J104" s="211">
        <f>ROUND(I104*H104,2)</f>
        <v>0</v>
      </c>
      <c r="K104" s="207" t="s">
        <v>37</v>
      </c>
      <c r="L104" s="45"/>
      <c r="M104" s="212" t="s">
        <v>37</v>
      </c>
      <c r="N104" s="213" t="s">
        <v>50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148</v>
      </c>
      <c r="AT104" s="216" t="s">
        <v>151</v>
      </c>
      <c r="AU104" s="216" t="s">
        <v>86</v>
      </c>
      <c r="AY104" s="18" t="s">
        <v>149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148</v>
      </c>
      <c r="BK104" s="217">
        <f>ROUND(I104*H104,2)</f>
        <v>0</v>
      </c>
      <c r="BL104" s="18" t="s">
        <v>148</v>
      </c>
      <c r="BM104" s="216" t="s">
        <v>217</v>
      </c>
    </row>
    <row r="105" spans="1:47" s="2" customFormat="1" ht="12">
      <c r="A105" s="39"/>
      <c r="B105" s="40"/>
      <c r="C105" s="41"/>
      <c r="D105" s="218" t="s">
        <v>155</v>
      </c>
      <c r="E105" s="41"/>
      <c r="F105" s="219" t="s">
        <v>773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155</v>
      </c>
      <c r="AU105" s="18" t="s">
        <v>86</v>
      </c>
    </row>
    <row r="106" spans="1:51" s="13" customFormat="1" ht="12">
      <c r="A106" s="13"/>
      <c r="B106" s="227"/>
      <c r="C106" s="228"/>
      <c r="D106" s="218" t="s">
        <v>182</v>
      </c>
      <c r="E106" s="229" t="s">
        <v>37</v>
      </c>
      <c r="F106" s="230" t="s">
        <v>3278</v>
      </c>
      <c r="G106" s="228"/>
      <c r="H106" s="231">
        <v>100</v>
      </c>
      <c r="I106" s="232"/>
      <c r="J106" s="228"/>
      <c r="K106" s="228"/>
      <c r="L106" s="233"/>
      <c r="M106" s="234"/>
      <c r="N106" s="235"/>
      <c r="O106" s="235"/>
      <c r="P106" s="235"/>
      <c r="Q106" s="235"/>
      <c r="R106" s="235"/>
      <c r="S106" s="235"/>
      <c r="T106" s="236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7" t="s">
        <v>182</v>
      </c>
      <c r="AU106" s="237" t="s">
        <v>86</v>
      </c>
      <c r="AV106" s="13" t="s">
        <v>86</v>
      </c>
      <c r="AW106" s="13" t="s">
        <v>38</v>
      </c>
      <c r="AX106" s="13" t="s">
        <v>77</v>
      </c>
      <c r="AY106" s="237" t="s">
        <v>149</v>
      </c>
    </row>
    <row r="107" spans="1:51" s="14" customFormat="1" ht="12">
      <c r="A107" s="14"/>
      <c r="B107" s="238"/>
      <c r="C107" s="239"/>
      <c r="D107" s="218" t="s">
        <v>182</v>
      </c>
      <c r="E107" s="240" t="s">
        <v>37</v>
      </c>
      <c r="F107" s="241" t="s">
        <v>187</v>
      </c>
      <c r="G107" s="239"/>
      <c r="H107" s="242">
        <v>100</v>
      </c>
      <c r="I107" s="243"/>
      <c r="J107" s="239"/>
      <c r="K107" s="239"/>
      <c r="L107" s="244"/>
      <c r="M107" s="245"/>
      <c r="N107" s="246"/>
      <c r="O107" s="246"/>
      <c r="P107" s="246"/>
      <c r="Q107" s="246"/>
      <c r="R107" s="246"/>
      <c r="S107" s="246"/>
      <c r="T107" s="247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8" t="s">
        <v>182</v>
      </c>
      <c r="AU107" s="248" t="s">
        <v>86</v>
      </c>
      <c r="AV107" s="14" t="s">
        <v>148</v>
      </c>
      <c r="AW107" s="14" t="s">
        <v>38</v>
      </c>
      <c r="AX107" s="14" t="s">
        <v>21</v>
      </c>
      <c r="AY107" s="248" t="s">
        <v>149</v>
      </c>
    </row>
    <row r="108" spans="1:65" s="2" customFormat="1" ht="16.5" customHeight="1">
      <c r="A108" s="39"/>
      <c r="B108" s="40"/>
      <c r="C108" s="205" t="s">
        <v>198</v>
      </c>
      <c r="D108" s="205" t="s">
        <v>151</v>
      </c>
      <c r="E108" s="206" t="s">
        <v>774</v>
      </c>
      <c r="F108" s="207" t="s">
        <v>775</v>
      </c>
      <c r="G108" s="208" t="s">
        <v>539</v>
      </c>
      <c r="H108" s="209">
        <v>100</v>
      </c>
      <c r="I108" s="210"/>
      <c r="J108" s="211">
        <f>ROUND(I108*H108,2)</f>
        <v>0</v>
      </c>
      <c r="K108" s="207" t="s">
        <v>37</v>
      </c>
      <c r="L108" s="45"/>
      <c r="M108" s="212" t="s">
        <v>37</v>
      </c>
      <c r="N108" s="213" t="s">
        <v>50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148</v>
      </c>
      <c r="AT108" s="216" t="s">
        <v>151</v>
      </c>
      <c r="AU108" s="216" t="s">
        <v>86</v>
      </c>
      <c r="AY108" s="18" t="s">
        <v>149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148</v>
      </c>
      <c r="BK108" s="217">
        <f>ROUND(I108*H108,2)</f>
        <v>0</v>
      </c>
      <c r="BL108" s="18" t="s">
        <v>148</v>
      </c>
      <c r="BM108" s="216" t="s">
        <v>229</v>
      </c>
    </row>
    <row r="109" spans="1:47" s="2" customFormat="1" ht="12">
      <c r="A109" s="39"/>
      <c r="B109" s="40"/>
      <c r="C109" s="41"/>
      <c r="D109" s="218" t="s">
        <v>155</v>
      </c>
      <c r="E109" s="41"/>
      <c r="F109" s="219" t="s">
        <v>775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155</v>
      </c>
      <c r="AU109" s="18" t="s">
        <v>86</v>
      </c>
    </row>
    <row r="110" spans="1:51" s="13" customFormat="1" ht="12">
      <c r="A110" s="13"/>
      <c r="B110" s="227"/>
      <c r="C110" s="228"/>
      <c r="D110" s="218" t="s">
        <v>182</v>
      </c>
      <c r="E110" s="229" t="s">
        <v>37</v>
      </c>
      <c r="F110" s="230" t="s">
        <v>3278</v>
      </c>
      <c r="G110" s="228"/>
      <c r="H110" s="231">
        <v>100</v>
      </c>
      <c r="I110" s="232"/>
      <c r="J110" s="228"/>
      <c r="K110" s="228"/>
      <c r="L110" s="233"/>
      <c r="M110" s="234"/>
      <c r="N110" s="235"/>
      <c r="O110" s="235"/>
      <c r="P110" s="235"/>
      <c r="Q110" s="235"/>
      <c r="R110" s="235"/>
      <c r="S110" s="235"/>
      <c r="T110" s="23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7" t="s">
        <v>182</v>
      </c>
      <c r="AU110" s="237" t="s">
        <v>86</v>
      </c>
      <c r="AV110" s="13" t="s">
        <v>86</v>
      </c>
      <c r="AW110" s="13" t="s">
        <v>38</v>
      </c>
      <c r="AX110" s="13" t="s">
        <v>77</v>
      </c>
      <c r="AY110" s="237" t="s">
        <v>149</v>
      </c>
    </row>
    <row r="111" spans="1:51" s="14" customFormat="1" ht="12">
      <c r="A111" s="14"/>
      <c r="B111" s="238"/>
      <c r="C111" s="239"/>
      <c r="D111" s="218" t="s">
        <v>182</v>
      </c>
      <c r="E111" s="240" t="s">
        <v>37</v>
      </c>
      <c r="F111" s="241" t="s">
        <v>187</v>
      </c>
      <c r="G111" s="239"/>
      <c r="H111" s="242">
        <v>100</v>
      </c>
      <c r="I111" s="243"/>
      <c r="J111" s="239"/>
      <c r="K111" s="239"/>
      <c r="L111" s="244"/>
      <c r="M111" s="245"/>
      <c r="N111" s="246"/>
      <c r="O111" s="246"/>
      <c r="P111" s="246"/>
      <c r="Q111" s="246"/>
      <c r="R111" s="246"/>
      <c r="S111" s="246"/>
      <c r="T111" s="247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8" t="s">
        <v>182</v>
      </c>
      <c r="AU111" s="248" t="s">
        <v>86</v>
      </c>
      <c r="AV111" s="14" t="s">
        <v>148</v>
      </c>
      <c r="AW111" s="14" t="s">
        <v>38</v>
      </c>
      <c r="AX111" s="14" t="s">
        <v>21</v>
      </c>
      <c r="AY111" s="248" t="s">
        <v>149</v>
      </c>
    </row>
    <row r="112" spans="1:65" s="2" customFormat="1" ht="16.5" customHeight="1">
      <c r="A112" s="39"/>
      <c r="B112" s="40"/>
      <c r="C112" s="205" t="s">
        <v>164</v>
      </c>
      <c r="D112" s="205" t="s">
        <v>151</v>
      </c>
      <c r="E112" s="206" t="s">
        <v>776</v>
      </c>
      <c r="F112" s="207" t="s">
        <v>777</v>
      </c>
      <c r="G112" s="208" t="s">
        <v>539</v>
      </c>
      <c r="H112" s="209">
        <v>100</v>
      </c>
      <c r="I112" s="210"/>
      <c r="J112" s="211">
        <f>ROUND(I112*H112,2)</f>
        <v>0</v>
      </c>
      <c r="K112" s="207" t="s">
        <v>37</v>
      </c>
      <c r="L112" s="45"/>
      <c r="M112" s="212" t="s">
        <v>37</v>
      </c>
      <c r="N112" s="213" t="s">
        <v>50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148</v>
      </c>
      <c r="AT112" s="216" t="s">
        <v>151</v>
      </c>
      <c r="AU112" s="216" t="s">
        <v>86</v>
      </c>
      <c r="AY112" s="18" t="s">
        <v>149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148</v>
      </c>
      <c r="BK112" s="217">
        <f>ROUND(I112*H112,2)</f>
        <v>0</v>
      </c>
      <c r="BL112" s="18" t="s">
        <v>148</v>
      </c>
      <c r="BM112" s="216" t="s">
        <v>239</v>
      </c>
    </row>
    <row r="113" spans="1:47" s="2" customFormat="1" ht="12">
      <c r="A113" s="39"/>
      <c r="B113" s="40"/>
      <c r="C113" s="41"/>
      <c r="D113" s="218" t="s">
        <v>155</v>
      </c>
      <c r="E113" s="41"/>
      <c r="F113" s="219" t="s">
        <v>777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155</v>
      </c>
      <c r="AU113" s="18" t="s">
        <v>86</v>
      </c>
    </row>
    <row r="114" spans="1:51" s="13" customFormat="1" ht="12">
      <c r="A114" s="13"/>
      <c r="B114" s="227"/>
      <c r="C114" s="228"/>
      <c r="D114" s="218" t="s">
        <v>182</v>
      </c>
      <c r="E114" s="229" t="s">
        <v>37</v>
      </c>
      <c r="F114" s="230" t="s">
        <v>3278</v>
      </c>
      <c r="G114" s="228"/>
      <c r="H114" s="231">
        <v>100</v>
      </c>
      <c r="I114" s="232"/>
      <c r="J114" s="228"/>
      <c r="K114" s="228"/>
      <c r="L114" s="233"/>
      <c r="M114" s="234"/>
      <c r="N114" s="235"/>
      <c r="O114" s="235"/>
      <c r="P114" s="235"/>
      <c r="Q114" s="235"/>
      <c r="R114" s="235"/>
      <c r="S114" s="235"/>
      <c r="T114" s="23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7" t="s">
        <v>182</v>
      </c>
      <c r="AU114" s="237" t="s">
        <v>86</v>
      </c>
      <c r="AV114" s="13" t="s">
        <v>86</v>
      </c>
      <c r="AW114" s="13" t="s">
        <v>38</v>
      </c>
      <c r="AX114" s="13" t="s">
        <v>77</v>
      </c>
      <c r="AY114" s="237" t="s">
        <v>149</v>
      </c>
    </row>
    <row r="115" spans="1:51" s="14" customFormat="1" ht="12">
      <c r="A115" s="14"/>
      <c r="B115" s="238"/>
      <c r="C115" s="239"/>
      <c r="D115" s="218" t="s">
        <v>182</v>
      </c>
      <c r="E115" s="240" t="s">
        <v>37</v>
      </c>
      <c r="F115" s="241" t="s">
        <v>187</v>
      </c>
      <c r="G115" s="239"/>
      <c r="H115" s="242">
        <v>100</v>
      </c>
      <c r="I115" s="243"/>
      <c r="J115" s="239"/>
      <c r="K115" s="239"/>
      <c r="L115" s="244"/>
      <c r="M115" s="245"/>
      <c r="N115" s="246"/>
      <c r="O115" s="246"/>
      <c r="P115" s="246"/>
      <c r="Q115" s="246"/>
      <c r="R115" s="246"/>
      <c r="S115" s="246"/>
      <c r="T115" s="247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8" t="s">
        <v>182</v>
      </c>
      <c r="AU115" s="248" t="s">
        <v>86</v>
      </c>
      <c r="AV115" s="14" t="s">
        <v>148</v>
      </c>
      <c r="AW115" s="14" t="s">
        <v>38</v>
      </c>
      <c r="AX115" s="14" t="s">
        <v>21</v>
      </c>
      <c r="AY115" s="248" t="s">
        <v>149</v>
      </c>
    </row>
    <row r="116" spans="1:65" s="2" customFormat="1" ht="16.5" customHeight="1">
      <c r="A116" s="39"/>
      <c r="B116" s="40"/>
      <c r="C116" s="205" t="s">
        <v>205</v>
      </c>
      <c r="D116" s="205" t="s">
        <v>151</v>
      </c>
      <c r="E116" s="206" t="s">
        <v>778</v>
      </c>
      <c r="F116" s="207" t="s">
        <v>779</v>
      </c>
      <c r="G116" s="208" t="s">
        <v>340</v>
      </c>
      <c r="H116" s="209">
        <v>170</v>
      </c>
      <c r="I116" s="210"/>
      <c r="J116" s="211">
        <f>ROUND(I116*H116,2)</f>
        <v>0</v>
      </c>
      <c r="K116" s="207" t="s">
        <v>37</v>
      </c>
      <c r="L116" s="45"/>
      <c r="M116" s="212" t="s">
        <v>37</v>
      </c>
      <c r="N116" s="213" t="s">
        <v>50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148</v>
      </c>
      <c r="AT116" s="216" t="s">
        <v>151</v>
      </c>
      <c r="AU116" s="216" t="s">
        <v>86</v>
      </c>
      <c r="AY116" s="18" t="s">
        <v>149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148</v>
      </c>
      <c r="BK116" s="217">
        <f>ROUND(I116*H116,2)</f>
        <v>0</v>
      </c>
      <c r="BL116" s="18" t="s">
        <v>148</v>
      </c>
      <c r="BM116" s="216" t="s">
        <v>247</v>
      </c>
    </row>
    <row r="117" spans="1:47" s="2" customFormat="1" ht="12">
      <c r="A117" s="39"/>
      <c r="B117" s="40"/>
      <c r="C117" s="41"/>
      <c r="D117" s="218" t="s">
        <v>155</v>
      </c>
      <c r="E117" s="41"/>
      <c r="F117" s="219" t="s">
        <v>779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155</v>
      </c>
      <c r="AU117" s="18" t="s">
        <v>86</v>
      </c>
    </row>
    <row r="118" spans="1:51" s="13" customFormat="1" ht="12">
      <c r="A118" s="13"/>
      <c r="B118" s="227"/>
      <c r="C118" s="228"/>
      <c r="D118" s="218" t="s">
        <v>182</v>
      </c>
      <c r="E118" s="229" t="s">
        <v>37</v>
      </c>
      <c r="F118" s="230" t="s">
        <v>3279</v>
      </c>
      <c r="G118" s="228"/>
      <c r="H118" s="231">
        <v>170</v>
      </c>
      <c r="I118" s="232"/>
      <c r="J118" s="228"/>
      <c r="K118" s="228"/>
      <c r="L118" s="233"/>
      <c r="M118" s="234"/>
      <c r="N118" s="235"/>
      <c r="O118" s="235"/>
      <c r="P118" s="235"/>
      <c r="Q118" s="235"/>
      <c r="R118" s="235"/>
      <c r="S118" s="235"/>
      <c r="T118" s="23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7" t="s">
        <v>182</v>
      </c>
      <c r="AU118" s="237" t="s">
        <v>86</v>
      </c>
      <c r="AV118" s="13" t="s">
        <v>86</v>
      </c>
      <c r="AW118" s="13" t="s">
        <v>38</v>
      </c>
      <c r="AX118" s="13" t="s">
        <v>77</v>
      </c>
      <c r="AY118" s="237" t="s">
        <v>149</v>
      </c>
    </row>
    <row r="119" spans="1:51" s="14" customFormat="1" ht="12">
      <c r="A119" s="14"/>
      <c r="B119" s="238"/>
      <c r="C119" s="239"/>
      <c r="D119" s="218" t="s">
        <v>182</v>
      </c>
      <c r="E119" s="240" t="s">
        <v>37</v>
      </c>
      <c r="F119" s="241" t="s">
        <v>187</v>
      </c>
      <c r="G119" s="239"/>
      <c r="H119" s="242">
        <v>170</v>
      </c>
      <c r="I119" s="243"/>
      <c r="J119" s="239"/>
      <c r="K119" s="239"/>
      <c r="L119" s="244"/>
      <c r="M119" s="245"/>
      <c r="N119" s="246"/>
      <c r="O119" s="246"/>
      <c r="P119" s="246"/>
      <c r="Q119" s="246"/>
      <c r="R119" s="246"/>
      <c r="S119" s="246"/>
      <c r="T119" s="247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8" t="s">
        <v>182</v>
      </c>
      <c r="AU119" s="248" t="s">
        <v>86</v>
      </c>
      <c r="AV119" s="14" t="s">
        <v>148</v>
      </c>
      <c r="AW119" s="14" t="s">
        <v>38</v>
      </c>
      <c r="AX119" s="14" t="s">
        <v>21</v>
      </c>
      <c r="AY119" s="248" t="s">
        <v>149</v>
      </c>
    </row>
    <row r="120" spans="1:65" s="2" customFormat="1" ht="16.5" customHeight="1">
      <c r="A120" s="39"/>
      <c r="B120" s="40"/>
      <c r="C120" s="205" t="s">
        <v>209</v>
      </c>
      <c r="D120" s="205" t="s">
        <v>151</v>
      </c>
      <c r="E120" s="206" t="s">
        <v>3280</v>
      </c>
      <c r="F120" s="207" t="s">
        <v>3281</v>
      </c>
      <c r="G120" s="208" t="s">
        <v>174</v>
      </c>
      <c r="H120" s="209">
        <v>400</v>
      </c>
      <c r="I120" s="210"/>
      <c r="J120" s="211">
        <f>ROUND(I120*H120,2)</f>
        <v>0</v>
      </c>
      <c r="K120" s="207" t="s">
        <v>37</v>
      </c>
      <c r="L120" s="45"/>
      <c r="M120" s="212" t="s">
        <v>37</v>
      </c>
      <c r="N120" s="213" t="s">
        <v>50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148</v>
      </c>
      <c r="AT120" s="216" t="s">
        <v>151</v>
      </c>
      <c r="AU120" s="216" t="s">
        <v>86</v>
      </c>
      <c r="AY120" s="18" t="s">
        <v>149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148</v>
      </c>
      <c r="BK120" s="217">
        <f>ROUND(I120*H120,2)</f>
        <v>0</v>
      </c>
      <c r="BL120" s="18" t="s">
        <v>148</v>
      </c>
      <c r="BM120" s="216" t="s">
        <v>256</v>
      </c>
    </row>
    <row r="121" spans="1:47" s="2" customFormat="1" ht="12">
      <c r="A121" s="39"/>
      <c r="B121" s="40"/>
      <c r="C121" s="41"/>
      <c r="D121" s="218" t="s">
        <v>155</v>
      </c>
      <c r="E121" s="41"/>
      <c r="F121" s="219" t="s">
        <v>3281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155</v>
      </c>
      <c r="AU121" s="18" t="s">
        <v>86</v>
      </c>
    </row>
    <row r="122" spans="1:51" s="13" customFormat="1" ht="12">
      <c r="A122" s="13"/>
      <c r="B122" s="227"/>
      <c r="C122" s="228"/>
      <c r="D122" s="218" t="s">
        <v>182</v>
      </c>
      <c r="E122" s="229" t="s">
        <v>37</v>
      </c>
      <c r="F122" s="230" t="s">
        <v>3282</v>
      </c>
      <c r="G122" s="228"/>
      <c r="H122" s="231">
        <v>400</v>
      </c>
      <c r="I122" s="232"/>
      <c r="J122" s="228"/>
      <c r="K122" s="228"/>
      <c r="L122" s="233"/>
      <c r="M122" s="234"/>
      <c r="N122" s="235"/>
      <c r="O122" s="235"/>
      <c r="P122" s="235"/>
      <c r="Q122" s="235"/>
      <c r="R122" s="235"/>
      <c r="S122" s="235"/>
      <c r="T122" s="236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7" t="s">
        <v>182</v>
      </c>
      <c r="AU122" s="237" t="s">
        <v>86</v>
      </c>
      <c r="AV122" s="13" t="s">
        <v>86</v>
      </c>
      <c r="AW122" s="13" t="s">
        <v>38</v>
      </c>
      <c r="AX122" s="13" t="s">
        <v>77</v>
      </c>
      <c r="AY122" s="237" t="s">
        <v>149</v>
      </c>
    </row>
    <row r="123" spans="1:51" s="14" customFormat="1" ht="12">
      <c r="A123" s="14"/>
      <c r="B123" s="238"/>
      <c r="C123" s="239"/>
      <c r="D123" s="218" t="s">
        <v>182</v>
      </c>
      <c r="E123" s="240" t="s">
        <v>37</v>
      </c>
      <c r="F123" s="241" t="s">
        <v>187</v>
      </c>
      <c r="G123" s="239"/>
      <c r="H123" s="242">
        <v>400</v>
      </c>
      <c r="I123" s="243"/>
      <c r="J123" s="239"/>
      <c r="K123" s="239"/>
      <c r="L123" s="244"/>
      <c r="M123" s="245"/>
      <c r="N123" s="246"/>
      <c r="O123" s="246"/>
      <c r="P123" s="246"/>
      <c r="Q123" s="246"/>
      <c r="R123" s="246"/>
      <c r="S123" s="246"/>
      <c r="T123" s="247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8" t="s">
        <v>182</v>
      </c>
      <c r="AU123" s="248" t="s">
        <v>86</v>
      </c>
      <c r="AV123" s="14" t="s">
        <v>148</v>
      </c>
      <c r="AW123" s="14" t="s">
        <v>38</v>
      </c>
      <c r="AX123" s="14" t="s">
        <v>21</v>
      </c>
      <c r="AY123" s="248" t="s">
        <v>149</v>
      </c>
    </row>
    <row r="124" spans="1:65" s="2" customFormat="1" ht="16.5" customHeight="1">
      <c r="A124" s="39"/>
      <c r="B124" s="40"/>
      <c r="C124" s="249" t="s">
        <v>213</v>
      </c>
      <c r="D124" s="249" t="s">
        <v>252</v>
      </c>
      <c r="E124" s="250" t="s">
        <v>3283</v>
      </c>
      <c r="F124" s="251" t="s">
        <v>3284</v>
      </c>
      <c r="G124" s="252" t="s">
        <v>174</v>
      </c>
      <c r="H124" s="253">
        <v>480</v>
      </c>
      <c r="I124" s="254"/>
      <c r="J124" s="255">
        <f>ROUND(I124*H124,2)</f>
        <v>0</v>
      </c>
      <c r="K124" s="251" t="s">
        <v>37</v>
      </c>
      <c r="L124" s="256"/>
      <c r="M124" s="257" t="s">
        <v>37</v>
      </c>
      <c r="N124" s="258" t="s">
        <v>50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164</v>
      </c>
      <c r="AT124" s="216" t="s">
        <v>252</v>
      </c>
      <c r="AU124" s="216" t="s">
        <v>86</v>
      </c>
      <c r="AY124" s="18" t="s">
        <v>149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148</v>
      </c>
      <c r="BK124" s="217">
        <f>ROUND(I124*H124,2)</f>
        <v>0</v>
      </c>
      <c r="BL124" s="18" t="s">
        <v>148</v>
      </c>
      <c r="BM124" s="216" t="s">
        <v>263</v>
      </c>
    </row>
    <row r="125" spans="1:47" s="2" customFormat="1" ht="12">
      <c r="A125" s="39"/>
      <c r="B125" s="40"/>
      <c r="C125" s="41"/>
      <c r="D125" s="218" t="s">
        <v>155</v>
      </c>
      <c r="E125" s="41"/>
      <c r="F125" s="219" t="s">
        <v>3284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155</v>
      </c>
      <c r="AU125" s="18" t="s">
        <v>86</v>
      </c>
    </row>
    <row r="126" spans="1:51" s="13" customFormat="1" ht="12">
      <c r="A126" s="13"/>
      <c r="B126" s="227"/>
      <c r="C126" s="228"/>
      <c r="D126" s="218" t="s">
        <v>182</v>
      </c>
      <c r="E126" s="229" t="s">
        <v>37</v>
      </c>
      <c r="F126" s="230" t="s">
        <v>3285</v>
      </c>
      <c r="G126" s="228"/>
      <c r="H126" s="231">
        <v>480</v>
      </c>
      <c r="I126" s="232"/>
      <c r="J126" s="228"/>
      <c r="K126" s="228"/>
      <c r="L126" s="233"/>
      <c r="M126" s="234"/>
      <c r="N126" s="235"/>
      <c r="O126" s="235"/>
      <c r="P126" s="235"/>
      <c r="Q126" s="235"/>
      <c r="R126" s="235"/>
      <c r="S126" s="235"/>
      <c r="T126" s="23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7" t="s">
        <v>182</v>
      </c>
      <c r="AU126" s="237" t="s">
        <v>86</v>
      </c>
      <c r="AV126" s="13" t="s">
        <v>86</v>
      </c>
      <c r="AW126" s="13" t="s">
        <v>38</v>
      </c>
      <c r="AX126" s="13" t="s">
        <v>77</v>
      </c>
      <c r="AY126" s="237" t="s">
        <v>149</v>
      </c>
    </row>
    <row r="127" spans="1:51" s="14" customFormat="1" ht="12">
      <c r="A127" s="14"/>
      <c r="B127" s="238"/>
      <c r="C127" s="239"/>
      <c r="D127" s="218" t="s">
        <v>182</v>
      </c>
      <c r="E127" s="240" t="s">
        <v>37</v>
      </c>
      <c r="F127" s="241" t="s">
        <v>187</v>
      </c>
      <c r="G127" s="239"/>
      <c r="H127" s="242">
        <v>480</v>
      </c>
      <c r="I127" s="243"/>
      <c r="J127" s="239"/>
      <c r="K127" s="239"/>
      <c r="L127" s="244"/>
      <c r="M127" s="245"/>
      <c r="N127" s="246"/>
      <c r="O127" s="246"/>
      <c r="P127" s="246"/>
      <c r="Q127" s="246"/>
      <c r="R127" s="246"/>
      <c r="S127" s="246"/>
      <c r="T127" s="247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8" t="s">
        <v>182</v>
      </c>
      <c r="AU127" s="248" t="s">
        <v>86</v>
      </c>
      <c r="AV127" s="14" t="s">
        <v>148</v>
      </c>
      <c r="AW127" s="14" t="s">
        <v>38</v>
      </c>
      <c r="AX127" s="14" t="s">
        <v>21</v>
      </c>
      <c r="AY127" s="248" t="s">
        <v>149</v>
      </c>
    </row>
    <row r="128" spans="1:65" s="2" customFormat="1" ht="16.5" customHeight="1">
      <c r="A128" s="39"/>
      <c r="B128" s="40"/>
      <c r="C128" s="205" t="s">
        <v>217</v>
      </c>
      <c r="D128" s="205" t="s">
        <v>151</v>
      </c>
      <c r="E128" s="206" t="s">
        <v>3286</v>
      </c>
      <c r="F128" s="207" t="s">
        <v>3287</v>
      </c>
      <c r="G128" s="208" t="s">
        <v>220</v>
      </c>
      <c r="H128" s="209">
        <v>30</v>
      </c>
      <c r="I128" s="210"/>
      <c r="J128" s="211">
        <f>ROUND(I128*H128,2)</f>
        <v>0</v>
      </c>
      <c r="K128" s="207" t="s">
        <v>37</v>
      </c>
      <c r="L128" s="45"/>
      <c r="M128" s="212" t="s">
        <v>37</v>
      </c>
      <c r="N128" s="213" t="s">
        <v>50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148</v>
      </c>
      <c r="AT128" s="216" t="s">
        <v>151</v>
      </c>
      <c r="AU128" s="216" t="s">
        <v>86</v>
      </c>
      <c r="AY128" s="18" t="s">
        <v>149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148</v>
      </c>
      <c r="BK128" s="217">
        <f>ROUND(I128*H128,2)</f>
        <v>0</v>
      </c>
      <c r="BL128" s="18" t="s">
        <v>148</v>
      </c>
      <c r="BM128" s="216" t="s">
        <v>272</v>
      </c>
    </row>
    <row r="129" spans="1:47" s="2" customFormat="1" ht="12">
      <c r="A129" s="39"/>
      <c r="B129" s="40"/>
      <c r="C129" s="41"/>
      <c r="D129" s="218" t="s">
        <v>155</v>
      </c>
      <c r="E129" s="41"/>
      <c r="F129" s="219" t="s">
        <v>3287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155</v>
      </c>
      <c r="AU129" s="18" t="s">
        <v>86</v>
      </c>
    </row>
    <row r="130" spans="1:51" s="13" customFormat="1" ht="12">
      <c r="A130" s="13"/>
      <c r="B130" s="227"/>
      <c r="C130" s="228"/>
      <c r="D130" s="218" t="s">
        <v>182</v>
      </c>
      <c r="E130" s="229" t="s">
        <v>37</v>
      </c>
      <c r="F130" s="230" t="s">
        <v>3288</v>
      </c>
      <c r="G130" s="228"/>
      <c r="H130" s="231">
        <v>30</v>
      </c>
      <c r="I130" s="232"/>
      <c r="J130" s="228"/>
      <c r="K130" s="228"/>
      <c r="L130" s="233"/>
      <c r="M130" s="234"/>
      <c r="N130" s="235"/>
      <c r="O130" s="235"/>
      <c r="P130" s="235"/>
      <c r="Q130" s="235"/>
      <c r="R130" s="235"/>
      <c r="S130" s="235"/>
      <c r="T130" s="23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7" t="s">
        <v>182</v>
      </c>
      <c r="AU130" s="237" t="s">
        <v>86</v>
      </c>
      <c r="AV130" s="13" t="s">
        <v>86</v>
      </c>
      <c r="AW130" s="13" t="s">
        <v>38</v>
      </c>
      <c r="AX130" s="13" t="s">
        <v>77</v>
      </c>
      <c r="AY130" s="237" t="s">
        <v>149</v>
      </c>
    </row>
    <row r="131" spans="1:51" s="14" customFormat="1" ht="12">
      <c r="A131" s="14"/>
      <c r="B131" s="238"/>
      <c r="C131" s="239"/>
      <c r="D131" s="218" t="s">
        <v>182</v>
      </c>
      <c r="E131" s="240" t="s">
        <v>37</v>
      </c>
      <c r="F131" s="241" t="s">
        <v>187</v>
      </c>
      <c r="G131" s="239"/>
      <c r="H131" s="242">
        <v>30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8" t="s">
        <v>182</v>
      </c>
      <c r="AU131" s="248" t="s">
        <v>86</v>
      </c>
      <c r="AV131" s="14" t="s">
        <v>148</v>
      </c>
      <c r="AW131" s="14" t="s">
        <v>38</v>
      </c>
      <c r="AX131" s="14" t="s">
        <v>21</v>
      </c>
      <c r="AY131" s="248" t="s">
        <v>149</v>
      </c>
    </row>
    <row r="132" spans="1:65" s="2" customFormat="1" ht="16.5" customHeight="1">
      <c r="A132" s="39"/>
      <c r="B132" s="40"/>
      <c r="C132" s="249" t="s">
        <v>225</v>
      </c>
      <c r="D132" s="249" t="s">
        <v>252</v>
      </c>
      <c r="E132" s="250" t="s">
        <v>3289</v>
      </c>
      <c r="F132" s="251" t="s">
        <v>3290</v>
      </c>
      <c r="G132" s="252" t="s">
        <v>220</v>
      </c>
      <c r="H132" s="253">
        <v>30</v>
      </c>
      <c r="I132" s="254"/>
      <c r="J132" s="255">
        <f>ROUND(I132*H132,2)</f>
        <v>0</v>
      </c>
      <c r="K132" s="251" t="s">
        <v>37</v>
      </c>
      <c r="L132" s="256"/>
      <c r="M132" s="257" t="s">
        <v>37</v>
      </c>
      <c r="N132" s="258" t="s">
        <v>50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164</v>
      </c>
      <c r="AT132" s="216" t="s">
        <v>252</v>
      </c>
      <c r="AU132" s="216" t="s">
        <v>86</v>
      </c>
      <c r="AY132" s="18" t="s">
        <v>149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148</v>
      </c>
      <c r="BK132" s="217">
        <f>ROUND(I132*H132,2)</f>
        <v>0</v>
      </c>
      <c r="BL132" s="18" t="s">
        <v>148</v>
      </c>
      <c r="BM132" s="216" t="s">
        <v>286</v>
      </c>
    </row>
    <row r="133" spans="1:47" s="2" customFormat="1" ht="12">
      <c r="A133" s="39"/>
      <c r="B133" s="40"/>
      <c r="C133" s="41"/>
      <c r="D133" s="218" t="s">
        <v>155</v>
      </c>
      <c r="E133" s="41"/>
      <c r="F133" s="219" t="s">
        <v>3290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155</v>
      </c>
      <c r="AU133" s="18" t="s">
        <v>86</v>
      </c>
    </row>
    <row r="134" spans="1:51" s="13" customFormat="1" ht="12">
      <c r="A134" s="13"/>
      <c r="B134" s="227"/>
      <c r="C134" s="228"/>
      <c r="D134" s="218" t="s">
        <v>182</v>
      </c>
      <c r="E134" s="229" t="s">
        <v>37</v>
      </c>
      <c r="F134" s="230" t="s">
        <v>3288</v>
      </c>
      <c r="G134" s="228"/>
      <c r="H134" s="231">
        <v>30</v>
      </c>
      <c r="I134" s="232"/>
      <c r="J134" s="228"/>
      <c r="K134" s="228"/>
      <c r="L134" s="233"/>
      <c r="M134" s="234"/>
      <c r="N134" s="235"/>
      <c r="O134" s="235"/>
      <c r="P134" s="235"/>
      <c r="Q134" s="235"/>
      <c r="R134" s="235"/>
      <c r="S134" s="235"/>
      <c r="T134" s="23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7" t="s">
        <v>182</v>
      </c>
      <c r="AU134" s="237" t="s">
        <v>86</v>
      </c>
      <c r="AV134" s="13" t="s">
        <v>86</v>
      </c>
      <c r="AW134" s="13" t="s">
        <v>38</v>
      </c>
      <c r="AX134" s="13" t="s">
        <v>77</v>
      </c>
      <c r="AY134" s="237" t="s">
        <v>149</v>
      </c>
    </row>
    <row r="135" spans="1:51" s="14" customFormat="1" ht="12">
      <c r="A135" s="14"/>
      <c r="B135" s="238"/>
      <c r="C135" s="239"/>
      <c r="D135" s="218" t="s">
        <v>182</v>
      </c>
      <c r="E135" s="240" t="s">
        <v>37</v>
      </c>
      <c r="F135" s="241" t="s">
        <v>187</v>
      </c>
      <c r="G135" s="239"/>
      <c r="H135" s="242">
        <v>30</v>
      </c>
      <c r="I135" s="243"/>
      <c r="J135" s="239"/>
      <c r="K135" s="239"/>
      <c r="L135" s="244"/>
      <c r="M135" s="245"/>
      <c r="N135" s="246"/>
      <c r="O135" s="246"/>
      <c r="P135" s="246"/>
      <c r="Q135" s="246"/>
      <c r="R135" s="246"/>
      <c r="S135" s="246"/>
      <c r="T135" s="24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8" t="s">
        <v>182</v>
      </c>
      <c r="AU135" s="248" t="s">
        <v>86</v>
      </c>
      <c r="AV135" s="14" t="s">
        <v>148</v>
      </c>
      <c r="AW135" s="14" t="s">
        <v>38</v>
      </c>
      <c r="AX135" s="14" t="s">
        <v>21</v>
      </c>
      <c r="AY135" s="248" t="s">
        <v>149</v>
      </c>
    </row>
    <row r="136" spans="1:65" s="2" customFormat="1" ht="16.5" customHeight="1">
      <c r="A136" s="39"/>
      <c r="B136" s="40"/>
      <c r="C136" s="205" t="s">
        <v>229</v>
      </c>
      <c r="D136" s="205" t="s">
        <v>151</v>
      </c>
      <c r="E136" s="206" t="s">
        <v>3291</v>
      </c>
      <c r="F136" s="207" t="s">
        <v>3292</v>
      </c>
      <c r="G136" s="208" t="s">
        <v>174</v>
      </c>
      <c r="H136" s="209">
        <v>200</v>
      </c>
      <c r="I136" s="210"/>
      <c r="J136" s="211">
        <f>ROUND(I136*H136,2)</f>
        <v>0</v>
      </c>
      <c r="K136" s="207" t="s">
        <v>37</v>
      </c>
      <c r="L136" s="45"/>
      <c r="M136" s="212" t="s">
        <v>37</v>
      </c>
      <c r="N136" s="213" t="s">
        <v>50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148</v>
      </c>
      <c r="AT136" s="216" t="s">
        <v>151</v>
      </c>
      <c r="AU136" s="216" t="s">
        <v>86</v>
      </c>
      <c r="AY136" s="18" t="s">
        <v>149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148</v>
      </c>
      <c r="BK136" s="217">
        <f>ROUND(I136*H136,2)</f>
        <v>0</v>
      </c>
      <c r="BL136" s="18" t="s">
        <v>148</v>
      </c>
      <c r="BM136" s="216" t="s">
        <v>290</v>
      </c>
    </row>
    <row r="137" spans="1:47" s="2" customFormat="1" ht="12">
      <c r="A137" s="39"/>
      <c r="B137" s="40"/>
      <c r="C137" s="41"/>
      <c r="D137" s="218" t="s">
        <v>155</v>
      </c>
      <c r="E137" s="41"/>
      <c r="F137" s="219" t="s">
        <v>3292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155</v>
      </c>
      <c r="AU137" s="18" t="s">
        <v>86</v>
      </c>
    </row>
    <row r="138" spans="1:51" s="13" customFormat="1" ht="12">
      <c r="A138" s="13"/>
      <c r="B138" s="227"/>
      <c r="C138" s="228"/>
      <c r="D138" s="218" t="s">
        <v>182</v>
      </c>
      <c r="E138" s="229" t="s">
        <v>37</v>
      </c>
      <c r="F138" s="230" t="s">
        <v>3293</v>
      </c>
      <c r="G138" s="228"/>
      <c r="H138" s="231">
        <v>200</v>
      </c>
      <c r="I138" s="232"/>
      <c r="J138" s="228"/>
      <c r="K138" s="228"/>
      <c r="L138" s="233"/>
      <c r="M138" s="234"/>
      <c r="N138" s="235"/>
      <c r="O138" s="235"/>
      <c r="P138" s="235"/>
      <c r="Q138" s="235"/>
      <c r="R138" s="235"/>
      <c r="S138" s="235"/>
      <c r="T138" s="23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7" t="s">
        <v>182</v>
      </c>
      <c r="AU138" s="237" t="s">
        <v>86</v>
      </c>
      <c r="AV138" s="13" t="s">
        <v>86</v>
      </c>
      <c r="AW138" s="13" t="s">
        <v>38</v>
      </c>
      <c r="AX138" s="13" t="s">
        <v>77</v>
      </c>
      <c r="AY138" s="237" t="s">
        <v>149</v>
      </c>
    </row>
    <row r="139" spans="1:51" s="14" customFormat="1" ht="12">
      <c r="A139" s="14"/>
      <c r="B139" s="238"/>
      <c r="C139" s="239"/>
      <c r="D139" s="218" t="s">
        <v>182</v>
      </c>
      <c r="E139" s="240" t="s">
        <v>37</v>
      </c>
      <c r="F139" s="241" t="s">
        <v>187</v>
      </c>
      <c r="G139" s="239"/>
      <c r="H139" s="242">
        <v>200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8" t="s">
        <v>182</v>
      </c>
      <c r="AU139" s="248" t="s">
        <v>86</v>
      </c>
      <c r="AV139" s="14" t="s">
        <v>148</v>
      </c>
      <c r="AW139" s="14" t="s">
        <v>38</v>
      </c>
      <c r="AX139" s="14" t="s">
        <v>21</v>
      </c>
      <c r="AY139" s="248" t="s">
        <v>149</v>
      </c>
    </row>
    <row r="140" spans="1:65" s="2" customFormat="1" ht="21.75" customHeight="1">
      <c r="A140" s="39"/>
      <c r="B140" s="40"/>
      <c r="C140" s="205" t="s">
        <v>8</v>
      </c>
      <c r="D140" s="205" t="s">
        <v>151</v>
      </c>
      <c r="E140" s="206" t="s">
        <v>3294</v>
      </c>
      <c r="F140" s="207" t="s">
        <v>3295</v>
      </c>
      <c r="G140" s="208" t="s">
        <v>174</v>
      </c>
      <c r="H140" s="209">
        <v>200</v>
      </c>
      <c r="I140" s="210"/>
      <c r="J140" s="211">
        <f>ROUND(I140*H140,2)</f>
        <v>0</v>
      </c>
      <c r="K140" s="207" t="s">
        <v>37</v>
      </c>
      <c r="L140" s="45"/>
      <c r="M140" s="212" t="s">
        <v>37</v>
      </c>
      <c r="N140" s="213" t="s">
        <v>50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148</v>
      </c>
      <c r="AT140" s="216" t="s">
        <v>151</v>
      </c>
      <c r="AU140" s="216" t="s">
        <v>86</v>
      </c>
      <c r="AY140" s="18" t="s">
        <v>149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148</v>
      </c>
      <c r="BK140" s="217">
        <f>ROUND(I140*H140,2)</f>
        <v>0</v>
      </c>
      <c r="BL140" s="18" t="s">
        <v>148</v>
      </c>
      <c r="BM140" s="216" t="s">
        <v>302</v>
      </c>
    </row>
    <row r="141" spans="1:47" s="2" customFormat="1" ht="12">
      <c r="A141" s="39"/>
      <c r="B141" s="40"/>
      <c r="C141" s="41"/>
      <c r="D141" s="218" t="s">
        <v>155</v>
      </c>
      <c r="E141" s="41"/>
      <c r="F141" s="219" t="s">
        <v>3295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155</v>
      </c>
      <c r="AU141" s="18" t="s">
        <v>86</v>
      </c>
    </row>
    <row r="142" spans="1:51" s="13" customFormat="1" ht="12">
      <c r="A142" s="13"/>
      <c r="B142" s="227"/>
      <c r="C142" s="228"/>
      <c r="D142" s="218" t="s">
        <v>182</v>
      </c>
      <c r="E142" s="229" t="s">
        <v>37</v>
      </c>
      <c r="F142" s="230" t="s">
        <v>3293</v>
      </c>
      <c r="G142" s="228"/>
      <c r="H142" s="231">
        <v>200</v>
      </c>
      <c r="I142" s="232"/>
      <c r="J142" s="228"/>
      <c r="K142" s="228"/>
      <c r="L142" s="233"/>
      <c r="M142" s="234"/>
      <c r="N142" s="235"/>
      <c r="O142" s="235"/>
      <c r="P142" s="235"/>
      <c r="Q142" s="235"/>
      <c r="R142" s="235"/>
      <c r="S142" s="235"/>
      <c r="T142" s="23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7" t="s">
        <v>182</v>
      </c>
      <c r="AU142" s="237" t="s">
        <v>86</v>
      </c>
      <c r="AV142" s="13" t="s">
        <v>86</v>
      </c>
      <c r="AW142" s="13" t="s">
        <v>38</v>
      </c>
      <c r="AX142" s="13" t="s">
        <v>77</v>
      </c>
      <c r="AY142" s="237" t="s">
        <v>149</v>
      </c>
    </row>
    <row r="143" spans="1:51" s="14" customFormat="1" ht="12">
      <c r="A143" s="14"/>
      <c r="B143" s="238"/>
      <c r="C143" s="239"/>
      <c r="D143" s="218" t="s">
        <v>182</v>
      </c>
      <c r="E143" s="240" t="s">
        <v>37</v>
      </c>
      <c r="F143" s="241" t="s">
        <v>187</v>
      </c>
      <c r="G143" s="239"/>
      <c r="H143" s="242">
        <v>200</v>
      </c>
      <c r="I143" s="243"/>
      <c r="J143" s="239"/>
      <c r="K143" s="239"/>
      <c r="L143" s="244"/>
      <c r="M143" s="245"/>
      <c r="N143" s="246"/>
      <c r="O143" s="246"/>
      <c r="P143" s="246"/>
      <c r="Q143" s="246"/>
      <c r="R143" s="246"/>
      <c r="S143" s="246"/>
      <c r="T143" s="247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8" t="s">
        <v>182</v>
      </c>
      <c r="AU143" s="248" t="s">
        <v>86</v>
      </c>
      <c r="AV143" s="14" t="s">
        <v>148</v>
      </c>
      <c r="AW143" s="14" t="s">
        <v>38</v>
      </c>
      <c r="AX143" s="14" t="s">
        <v>21</v>
      </c>
      <c r="AY143" s="248" t="s">
        <v>149</v>
      </c>
    </row>
    <row r="144" spans="1:65" s="2" customFormat="1" ht="16.5" customHeight="1">
      <c r="A144" s="39"/>
      <c r="B144" s="40"/>
      <c r="C144" s="205" t="s">
        <v>239</v>
      </c>
      <c r="D144" s="205" t="s">
        <v>151</v>
      </c>
      <c r="E144" s="206" t="s">
        <v>3296</v>
      </c>
      <c r="F144" s="207" t="s">
        <v>3297</v>
      </c>
      <c r="G144" s="208" t="s">
        <v>174</v>
      </c>
      <c r="H144" s="209">
        <v>200</v>
      </c>
      <c r="I144" s="210"/>
      <c r="J144" s="211">
        <f>ROUND(I144*H144,2)</f>
        <v>0</v>
      </c>
      <c r="K144" s="207" t="s">
        <v>37</v>
      </c>
      <c r="L144" s="45"/>
      <c r="M144" s="212" t="s">
        <v>37</v>
      </c>
      <c r="N144" s="213" t="s">
        <v>50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148</v>
      </c>
      <c r="AT144" s="216" t="s">
        <v>151</v>
      </c>
      <c r="AU144" s="216" t="s">
        <v>86</v>
      </c>
      <c r="AY144" s="18" t="s">
        <v>149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148</v>
      </c>
      <c r="BK144" s="217">
        <f>ROUND(I144*H144,2)</f>
        <v>0</v>
      </c>
      <c r="BL144" s="18" t="s">
        <v>148</v>
      </c>
      <c r="BM144" s="216" t="s">
        <v>313</v>
      </c>
    </row>
    <row r="145" spans="1:47" s="2" customFormat="1" ht="12">
      <c r="A145" s="39"/>
      <c r="B145" s="40"/>
      <c r="C145" s="41"/>
      <c r="D145" s="218" t="s">
        <v>155</v>
      </c>
      <c r="E145" s="41"/>
      <c r="F145" s="219" t="s">
        <v>3297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155</v>
      </c>
      <c r="AU145" s="18" t="s">
        <v>86</v>
      </c>
    </row>
    <row r="146" spans="1:51" s="13" customFormat="1" ht="12">
      <c r="A146" s="13"/>
      <c r="B146" s="227"/>
      <c r="C146" s="228"/>
      <c r="D146" s="218" t="s">
        <v>182</v>
      </c>
      <c r="E146" s="229" t="s">
        <v>37</v>
      </c>
      <c r="F146" s="230" t="s">
        <v>3271</v>
      </c>
      <c r="G146" s="228"/>
      <c r="H146" s="231">
        <v>200</v>
      </c>
      <c r="I146" s="232"/>
      <c r="J146" s="228"/>
      <c r="K146" s="228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182</v>
      </c>
      <c r="AU146" s="237" t="s">
        <v>86</v>
      </c>
      <c r="AV146" s="13" t="s">
        <v>86</v>
      </c>
      <c r="AW146" s="13" t="s">
        <v>38</v>
      </c>
      <c r="AX146" s="13" t="s">
        <v>77</v>
      </c>
      <c r="AY146" s="237" t="s">
        <v>149</v>
      </c>
    </row>
    <row r="147" spans="1:51" s="14" customFormat="1" ht="12">
      <c r="A147" s="14"/>
      <c r="B147" s="238"/>
      <c r="C147" s="239"/>
      <c r="D147" s="218" t="s">
        <v>182</v>
      </c>
      <c r="E147" s="240" t="s">
        <v>37</v>
      </c>
      <c r="F147" s="241" t="s">
        <v>187</v>
      </c>
      <c r="G147" s="239"/>
      <c r="H147" s="242">
        <v>200</v>
      </c>
      <c r="I147" s="243"/>
      <c r="J147" s="239"/>
      <c r="K147" s="239"/>
      <c r="L147" s="244"/>
      <c r="M147" s="245"/>
      <c r="N147" s="246"/>
      <c r="O147" s="246"/>
      <c r="P147" s="246"/>
      <c r="Q147" s="246"/>
      <c r="R147" s="246"/>
      <c r="S147" s="246"/>
      <c r="T147" s="247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8" t="s">
        <v>182</v>
      </c>
      <c r="AU147" s="248" t="s">
        <v>86</v>
      </c>
      <c r="AV147" s="14" t="s">
        <v>148</v>
      </c>
      <c r="AW147" s="14" t="s">
        <v>38</v>
      </c>
      <c r="AX147" s="14" t="s">
        <v>21</v>
      </c>
      <c r="AY147" s="248" t="s">
        <v>149</v>
      </c>
    </row>
    <row r="148" spans="1:65" s="2" customFormat="1" ht="16.5" customHeight="1">
      <c r="A148" s="39"/>
      <c r="B148" s="40"/>
      <c r="C148" s="205" t="s">
        <v>243</v>
      </c>
      <c r="D148" s="205" t="s">
        <v>151</v>
      </c>
      <c r="E148" s="206" t="s">
        <v>3298</v>
      </c>
      <c r="F148" s="207" t="s">
        <v>3299</v>
      </c>
      <c r="G148" s="208" t="s">
        <v>174</v>
      </c>
      <c r="H148" s="209">
        <v>200</v>
      </c>
      <c r="I148" s="210"/>
      <c r="J148" s="211">
        <f>ROUND(I148*H148,2)</f>
        <v>0</v>
      </c>
      <c r="K148" s="207" t="s">
        <v>37</v>
      </c>
      <c r="L148" s="45"/>
      <c r="M148" s="212" t="s">
        <v>37</v>
      </c>
      <c r="N148" s="213" t="s">
        <v>50</v>
      </c>
      <c r="O148" s="85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148</v>
      </c>
      <c r="AT148" s="216" t="s">
        <v>151</v>
      </c>
      <c r="AU148" s="216" t="s">
        <v>86</v>
      </c>
      <c r="AY148" s="18" t="s">
        <v>149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148</v>
      </c>
      <c r="BK148" s="217">
        <f>ROUND(I148*H148,2)</f>
        <v>0</v>
      </c>
      <c r="BL148" s="18" t="s">
        <v>148</v>
      </c>
      <c r="BM148" s="216" t="s">
        <v>323</v>
      </c>
    </row>
    <row r="149" spans="1:47" s="2" customFormat="1" ht="12">
      <c r="A149" s="39"/>
      <c r="B149" s="40"/>
      <c r="C149" s="41"/>
      <c r="D149" s="218" t="s">
        <v>155</v>
      </c>
      <c r="E149" s="41"/>
      <c r="F149" s="219" t="s">
        <v>3299</v>
      </c>
      <c r="G149" s="41"/>
      <c r="H149" s="41"/>
      <c r="I149" s="220"/>
      <c r="J149" s="41"/>
      <c r="K149" s="41"/>
      <c r="L149" s="45"/>
      <c r="M149" s="221"/>
      <c r="N149" s="222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155</v>
      </c>
      <c r="AU149" s="18" t="s">
        <v>86</v>
      </c>
    </row>
    <row r="150" spans="1:51" s="13" customFormat="1" ht="12">
      <c r="A150" s="13"/>
      <c r="B150" s="227"/>
      <c r="C150" s="228"/>
      <c r="D150" s="218" t="s">
        <v>182</v>
      </c>
      <c r="E150" s="229" t="s">
        <v>37</v>
      </c>
      <c r="F150" s="230" t="s">
        <v>3271</v>
      </c>
      <c r="G150" s="228"/>
      <c r="H150" s="231">
        <v>200</v>
      </c>
      <c r="I150" s="232"/>
      <c r="J150" s="228"/>
      <c r="K150" s="228"/>
      <c r="L150" s="233"/>
      <c r="M150" s="234"/>
      <c r="N150" s="235"/>
      <c r="O150" s="235"/>
      <c r="P150" s="235"/>
      <c r="Q150" s="235"/>
      <c r="R150" s="235"/>
      <c r="S150" s="235"/>
      <c r="T150" s="23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7" t="s">
        <v>182</v>
      </c>
      <c r="AU150" s="237" t="s">
        <v>86</v>
      </c>
      <c r="AV150" s="13" t="s">
        <v>86</v>
      </c>
      <c r="AW150" s="13" t="s">
        <v>38</v>
      </c>
      <c r="AX150" s="13" t="s">
        <v>77</v>
      </c>
      <c r="AY150" s="237" t="s">
        <v>149</v>
      </c>
    </row>
    <row r="151" spans="1:51" s="14" customFormat="1" ht="12">
      <c r="A151" s="14"/>
      <c r="B151" s="238"/>
      <c r="C151" s="239"/>
      <c r="D151" s="218" t="s">
        <v>182</v>
      </c>
      <c r="E151" s="240" t="s">
        <v>37</v>
      </c>
      <c r="F151" s="241" t="s">
        <v>187</v>
      </c>
      <c r="G151" s="239"/>
      <c r="H151" s="242">
        <v>200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8" t="s">
        <v>182</v>
      </c>
      <c r="AU151" s="248" t="s">
        <v>86</v>
      </c>
      <c r="AV151" s="14" t="s">
        <v>148</v>
      </c>
      <c r="AW151" s="14" t="s">
        <v>38</v>
      </c>
      <c r="AX151" s="14" t="s">
        <v>21</v>
      </c>
      <c r="AY151" s="248" t="s">
        <v>149</v>
      </c>
    </row>
    <row r="152" spans="1:65" s="2" customFormat="1" ht="16.5" customHeight="1">
      <c r="A152" s="39"/>
      <c r="B152" s="40"/>
      <c r="C152" s="205" t="s">
        <v>247</v>
      </c>
      <c r="D152" s="205" t="s">
        <v>151</v>
      </c>
      <c r="E152" s="206" t="s">
        <v>3300</v>
      </c>
      <c r="F152" s="207" t="s">
        <v>3301</v>
      </c>
      <c r="G152" s="208" t="s">
        <v>174</v>
      </c>
      <c r="H152" s="209">
        <v>200</v>
      </c>
      <c r="I152" s="210"/>
      <c r="J152" s="211">
        <f>ROUND(I152*H152,2)</f>
        <v>0</v>
      </c>
      <c r="K152" s="207" t="s">
        <v>37</v>
      </c>
      <c r="L152" s="45"/>
      <c r="M152" s="212" t="s">
        <v>37</v>
      </c>
      <c r="N152" s="213" t="s">
        <v>50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148</v>
      </c>
      <c r="AT152" s="216" t="s">
        <v>151</v>
      </c>
      <c r="AU152" s="216" t="s">
        <v>86</v>
      </c>
      <c r="AY152" s="18" t="s">
        <v>149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148</v>
      </c>
      <c r="BK152" s="217">
        <f>ROUND(I152*H152,2)</f>
        <v>0</v>
      </c>
      <c r="BL152" s="18" t="s">
        <v>148</v>
      </c>
      <c r="BM152" s="216" t="s">
        <v>332</v>
      </c>
    </row>
    <row r="153" spans="1:47" s="2" customFormat="1" ht="12">
      <c r="A153" s="39"/>
      <c r="B153" s="40"/>
      <c r="C153" s="41"/>
      <c r="D153" s="218" t="s">
        <v>155</v>
      </c>
      <c r="E153" s="41"/>
      <c r="F153" s="219" t="s">
        <v>3301</v>
      </c>
      <c r="G153" s="41"/>
      <c r="H153" s="41"/>
      <c r="I153" s="220"/>
      <c r="J153" s="41"/>
      <c r="K153" s="41"/>
      <c r="L153" s="45"/>
      <c r="M153" s="221"/>
      <c r="N153" s="22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155</v>
      </c>
      <c r="AU153" s="18" t="s">
        <v>86</v>
      </c>
    </row>
    <row r="154" spans="1:51" s="13" customFormat="1" ht="12">
      <c r="A154" s="13"/>
      <c r="B154" s="227"/>
      <c r="C154" s="228"/>
      <c r="D154" s="218" t="s">
        <v>182</v>
      </c>
      <c r="E154" s="229" t="s">
        <v>37</v>
      </c>
      <c r="F154" s="230" t="s">
        <v>3302</v>
      </c>
      <c r="G154" s="228"/>
      <c r="H154" s="231">
        <v>200</v>
      </c>
      <c r="I154" s="232"/>
      <c r="J154" s="228"/>
      <c r="K154" s="228"/>
      <c r="L154" s="233"/>
      <c r="M154" s="234"/>
      <c r="N154" s="235"/>
      <c r="O154" s="235"/>
      <c r="P154" s="235"/>
      <c r="Q154" s="235"/>
      <c r="R154" s="235"/>
      <c r="S154" s="235"/>
      <c r="T154" s="23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7" t="s">
        <v>182</v>
      </c>
      <c r="AU154" s="237" t="s">
        <v>86</v>
      </c>
      <c r="AV154" s="13" t="s">
        <v>86</v>
      </c>
      <c r="AW154" s="13" t="s">
        <v>38</v>
      </c>
      <c r="AX154" s="13" t="s">
        <v>77</v>
      </c>
      <c r="AY154" s="237" t="s">
        <v>149</v>
      </c>
    </row>
    <row r="155" spans="1:51" s="14" customFormat="1" ht="12">
      <c r="A155" s="14"/>
      <c r="B155" s="238"/>
      <c r="C155" s="239"/>
      <c r="D155" s="218" t="s">
        <v>182</v>
      </c>
      <c r="E155" s="240" t="s">
        <v>37</v>
      </c>
      <c r="F155" s="241" t="s">
        <v>187</v>
      </c>
      <c r="G155" s="239"/>
      <c r="H155" s="242">
        <v>200</v>
      </c>
      <c r="I155" s="243"/>
      <c r="J155" s="239"/>
      <c r="K155" s="239"/>
      <c r="L155" s="244"/>
      <c r="M155" s="245"/>
      <c r="N155" s="246"/>
      <c r="O155" s="246"/>
      <c r="P155" s="246"/>
      <c r="Q155" s="246"/>
      <c r="R155" s="246"/>
      <c r="S155" s="246"/>
      <c r="T155" s="247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8" t="s">
        <v>182</v>
      </c>
      <c r="AU155" s="248" t="s">
        <v>86</v>
      </c>
      <c r="AV155" s="14" t="s">
        <v>148</v>
      </c>
      <c r="AW155" s="14" t="s">
        <v>38</v>
      </c>
      <c r="AX155" s="14" t="s">
        <v>21</v>
      </c>
      <c r="AY155" s="248" t="s">
        <v>149</v>
      </c>
    </row>
    <row r="156" spans="1:65" s="2" customFormat="1" ht="16.5" customHeight="1">
      <c r="A156" s="39"/>
      <c r="B156" s="40"/>
      <c r="C156" s="205" t="s">
        <v>251</v>
      </c>
      <c r="D156" s="205" t="s">
        <v>151</v>
      </c>
      <c r="E156" s="206" t="s">
        <v>3298</v>
      </c>
      <c r="F156" s="207" t="s">
        <v>3299</v>
      </c>
      <c r="G156" s="208" t="s">
        <v>174</v>
      </c>
      <c r="H156" s="209">
        <v>200</v>
      </c>
      <c r="I156" s="210"/>
      <c r="J156" s="211">
        <f>ROUND(I156*H156,2)</f>
        <v>0</v>
      </c>
      <c r="K156" s="207" t="s">
        <v>37</v>
      </c>
      <c r="L156" s="45"/>
      <c r="M156" s="212" t="s">
        <v>37</v>
      </c>
      <c r="N156" s="213" t="s">
        <v>50</v>
      </c>
      <c r="O156" s="85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148</v>
      </c>
      <c r="AT156" s="216" t="s">
        <v>151</v>
      </c>
      <c r="AU156" s="216" t="s">
        <v>86</v>
      </c>
      <c r="AY156" s="18" t="s">
        <v>149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148</v>
      </c>
      <c r="BK156" s="217">
        <f>ROUND(I156*H156,2)</f>
        <v>0</v>
      </c>
      <c r="BL156" s="18" t="s">
        <v>148</v>
      </c>
      <c r="BM156" s="216" t="s">
        <v>342</v>
      </c>
    </row>
    <row r="157" spans="1:47" s="2" customFormat="1" ht="12">
      <c r="A157" s="39"/>
      <c r="B157" s="40"/>
      <c r="C157" s="41"/>
      <c r="D157" s="218" t="s">
        <v>155</v>
      </c>
      <c r="E157" s="41"/>
      <c r="F157" s="219" t="s">
        <v>3299</v>
      </c>
      <c r="G157" s="41"/>
      <c r="H157" s="41"/>
      <c r="I157" s="220"/>
      <c r="J157" s="41"/>
      <c r="K157" s="41"/>
      <c r="L157" s="45"/>
      <c r="M157" s="221"/>
      <c r="N157" s="222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155</v>
      </c>
      <c r="AU157" s="18" t="s">
        <v>86</v>
      </c>
    </row>
    <row r="158" spans="1:51" s="13" customFormat="1" ht="12">
      <c r="A158" s="13"/>
      <c r="B158" s="227"/>
      <c r="C158" s="228"/>
      <c r="D158" s="218" t="s">
        <v>182</v>
      </c>
      <c r="E158" s="229" t="s">
        <v>37</v>
      </c>
      <c r="F158" s="230" t="s">
        <v>3302</v>
      </c>
      <c r="G158" s="228"/>
      <c r="H158" s="231">
        <v>200</v>
      </c>
      <c r="I158" s="232"/>
      <c r="J158" s="228"/>
      <c r="K158" s="228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182</v>
      </c>
      <c r="AU158" s="237" t="s">
        <v>86</v>
      </c>
      <c r="AV158" s="13" t="s">
        <v>86</v>
      </c>
      <c r="AW158" s="13" t="s">
        <v>38</v>
      </c>
      <c r="AX158" s="13" t="s">
        <v>77</v>
      </c>
      <c r="AY158" s="237" t="s">
        <v>149</v>
      </c>
    </row>
    <row r="159" spans="1:51" s="14" customFormat="1" ht="12">
      <c r="A159" s="14"/>
      <c r="B159" s="238"/>
      <c r="C159" s="239"/>
      <c r="D159" s="218" t="s">
        <v>182</v>
      </c>
      <c r="E159" s="240" t="s">
        <v>37</v>
      </c>
      <c r="F159" s="241" t="s">
        <v>187</v>
      </c>
      <c r="G159" s="239"/>
      <c r="H159" s="242">
        <v>200</v>
      </c>
      <c r="I159" s="243"/>
      <c r="J159" s="239"/>
      <c r="K159" s="239"/>
      <c r="L159" s="244"/>
      <c r="M159" s="245"/>
      <c r="N159" s="246"/>
      <c r="O159" s="246"/>
      <c r="P159" s="246"/>
      <c r="Q159" s="246"/>
      <c r="R159" s="246"/>
      <c r="S159" s="246"/>
      <c r="T159" s="24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8" t="s">
        <v>182</v>
      </c>
      <c r="AU159" s="248" t="s">
        <v>86</v>
      </c>
      <c r="AV159" s="14" t="s">
        <v>148</v>
      </c>
      <c r="AW159" s="14" t="s">
        <v>38</v>
      </c>
      <c r="AX159" s="14" t="s">
        <v>21</v>
      </c>
      <c r="AY159" s="248" t="s">
        <v>149</v>
      </c>
    </row>
    <row r="160" spans="1:65" s="2" customFormat="1" ht="16.5" customHeight="1">
      <c r="A160" s="39"/>
      <c r="B160" s="40"/>
      <c r="C160" s="205" t="s">
        <v>256</v>
      </c>
      <c r="D160" s="205" t="s">
        <v>151</v>
      </c>
      <c r="E160" s="206" t="s">
        <v>3303</v>
      </c>
      <c r="F160" s="207" t="s">
        <v>3304</v>
      </c>
      <c r="G160" s="208" t="s">
        <v>174</v>
      </c>
      <c r="H160" s="209">
        <v>200</v>
      </c>
      <c r="I160" s="210"/>
      <c r="J160" s="211">
        <f>ROUND(I160*H160,2)</f>
        <v>0</v>
      </c>
      <c r="K160" s="207" t="s">
        <v>37</v>
      </c>
      <c r="L160" s="45"/>
      <c r="M160" s="212" t="s">
        <v>37</v>
      </c>
      <c r="N160" s="213" t="s">
        <v>50</v>
      </c>
      <c r="O160" s="85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148</v>
      </c>
      <c r="AT160" s="216" t="s">
        <v>151</v>
      </c>
      <c r="AU160" s="216" t="s">
        <v>86</v>
      </c>
      <c r="AY160" s="18" t="s">
        <v>149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148</v>
      </c>
      <c r="BK160" s="217">
        <f>ROUND(I160*H160,2)</f>
        <v>0</v>
      </c>
      <c r="BL160" s="18" t="s">
        <v>148</v>
      </c>
      <c r="BM160" s="216" t="s">
        <v>394</v>
      </c>
    </row>
    <row r="161" spans="1:47" s="2" customFormat="1" ht="12">
      <c r="A161" s="39"/>
      <c r="B161" s="40"/>
      <c r="C161" s="41"/>
      <c r="D161" s="218" t="s">
        <v>155</v>
      </c>
      <c r="E161" s="41"/>
      <c r="F161" s="219" t="s">
        <v>3304</v>
      </c>
      <c r="G161" s="41"/>
      <c r="H161" s="41"/>
      <c r="I161" s="220"/>
      <c r="J161" s="41"/>
      <c r="K161" s="41"/>
      <c r="L161" s="45"/>
      <c r="M161" s="221"/>
      <c r="N161" s="222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155</v>
      </c>
      <c r="AU161" s="18" t="s">
        <v>86</v>
      </c>
    </row>
    <row r="162" spans="1:51" s="13" customFormat="1" ht="12">
      <c r="A162" s="13"/>
      <c r="B162" s="227"/>
      <c r="C162" s="228"/>
      <c r="D162" s="218" t="s">
        <v>182</v>
      </c>
      <c r="E162" s="229" t="s">
        <v>37</v>
      </c>
      <c r="F162" s="230" t="s">
        <v>3302</v>
      </c>
      <c r="G162" s="228"/>
      <c r="H162" s="231">
        <v>200</v>
      </c>
      <c r="I162" s="232"/>
      <c r="J162" s="228"/>
      <c r="K162" s="228"/>
      <c r="L162" s="233"/>
      <c r="M162" s="234"/>
      <c r="N162" s="235"/>
      <c r="O162" s="235"/>
      <c r="P162" s="235"/>
      <c r="Q162" s="235"/>
      <c r="R162" s="235"/>
      <c r="S162" s="235"/>
      <c r="T162" s="23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7" t="s">
        <v>182</v>
      </c>
      <c r="AU162" s="237" t="s">
        <v>86</v>
      </c>
      <c r="AV162" s="13" t="s">
        <v>86</v>
      </c>
      <c r="AW162" s="13" t="s">
        <v>38</v>
      </c>
      <c r="AX162" s="13" t="s">
        <v>77</v>
      </c>
      <c r="AY162" s="237" t="s">
        <v>149</v>
      </c>
    </row>
    <row r="163" spans="1:51" s="14" customFormat="1" ht="12">
      <c r="A163" s="14"/>
      <c r="B163" s="238"/>
      <c r="C163" s="239"/>
      <c r="D163" s="218" t="s">
        <v>182</v>
      </c>
      <c r="E163" s="240" t="s">
        <v>37</v>
      </c>
      <c r="F163" s="241" t="s">
        <v>187</v>
      </c>
      <c r="G163" s="239"/>
      <c r="H163" s="242">
        <v>200</v>
      </c>
      <c r="I163" s="243"/>
      <c r="J163" s="239"/>
      <c r="K163" s="239"/>
      <c r="L163" s="244"/>
      <c r="M163" s="245"/>
      <c r="N163" s="246"/>
      <c r="O163" s="246"/>
      <c r="P163" s="246"/>
      <c r="Q163" s="246"/>
      <c r="R163" s="246"/>
      <c r="S163" s="246"/>
      <c r="T163" s="247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8" t="s">
        <v>182</v>
      </c>
      <c r="AU163" s="248" t="s">
        <v>86</v>
      </c>
      <c r="AV163" s="14" t="s">
        <v>148</v>
      </c>
      <c r="AW163" s="14" t="s">
        <v>38</v>
      </c>
      <c r="AX163" s="14" t="s">
        <v>21</v>
      </c>
      <c r="AY163" s="248" t="s">
        <v>149</v>
      </c>
    </row>
    <row r="164" spans="1:65" s="2" customFormat="1" ht="16.5" customHeight="1">
      <c r="A164" s="39"/>
      <c r="B164" s="40"/>
      <c r="C164" s="205" t="s">
        <v>7</v>
      </c>
      <c r="D164" s="205" t="s">
        <v>151</v>
      </c>
      <c r="E164" s="206" t="s">
        <v>3305</v>
      </c>
      <c r="F164" s="207" t="s">
        <v>3306</v>
      </c>
      <c r="G164" s="208" t="s">
        <v>174</v>
      </c>
      <c r="H164" s="209">
        <v>200</v>
      </c>
      <c r="I164" s="210"/>
      <c r="J164" s="211">
        <f>ROUND(I164*H164,2)</f>
        <v>0</v>
      </c>
      <c r="K164" s="207" t="s">
        <v>37</v>
      </c>
      <c r="L164" s="45"/>
      <c r="M164" s="212" t="s">
        <v>37</v>
      </c>
      <c r="N164" s="213" t="s">
        <v>50</v>
      </c>
      <c r="O164" s="85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148</v>
      </c>
      <c r="AT164" s="216" t="s">
        <v>151</v>
      </c>
      <c r="AU164" s="216" t="s">
        <v>86</v>
      </c>
      <c r="AY164" s="18" t="s">
        <v>149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148</v>
      </c>
      <c r="BK164" s="217">
        <f>ROUND(I164*H164,2)</f>
        <v>0</v>
      </c>
      <c r="BL164" s="18" t="s">
        <v>148</v>
      </c>
      <c r="BM164" s="216" t="s">
        <v>396</v>
      </c>
    </row>
    <row r="165" spans="1:47" s="2" customFormat="1" ht="12">
      <c r="A165" s="39"/>
      <c r="B165" s="40"/>
      <c r="C165" s="41"/>
      <c r="D165" s="218" t="s">
        <v>155</v>
      </c>
      <c r="E165" s="41"/>
      <c r="F165" s="219" t="s">
        <v>3306</v>
      </c>
      <c r="G165" s="41"/>
      <c r="H165" s="41"/>
      <c r="I165" s="220"/>
      <c r="J165" s="41"/>
      <c r="K165" s="41"/>
      <c r="L165" s="45"/>
      <c r="M165" s="221"/>
      <c r="N165" s="222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155</v>
      </c>
      <c r="AU165" s="18" t="s">
        <v>86</v>
      </c>
    </row>
    <row r="166" spans="1:51" s="13" customFormat="1" ht="12">
      <c r="A166" s="13"/>
      <c r="B166" s="227"/>
      <c r="C166" s="228"/>
      <c r="D166" s="218" t="s">
        <v>182</v>
      </c>
      <c r="E166" s="229" t="s">
        <v>37</v>
      </c>
      <c r="F166" s="230" t="s">
        <v>3302</v>
      </c>
      <c r="G166" s="228"/>
      <c r="H166" s="231">
        <v>200</v>
      </c>
      <c r="I166" s="232"/>
      <c r="J166" s="228"/>
      <c r="K166" s="228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182</v>
      </c>
      <c r="AU166" s="237" t="s">
        <v>86</v>
      </c>
      <c r="AV166" s="13" t="s">
        <v>86</v>
      </c>
      <c r="AW166" s="13" t="s">
        <v>38</v>
      </c>
      <c r="AX166" s="13" t="s">
        <v>77</v>
      </c>
      <c r="AY166" s="237" t="s">
        <v>149</v>
      </c>
    </row>
    <row r="167" spans="1:51" s="14" customFormat="1" ht="12">
      <c r="A167" s="14"/>
      <c r="B167" s="238"/>
      <c r="C167" s="239"/>
      <c r="D167" s="218" t="s">
        <v>182</v>
      </c>
      <c r="E167" s="240" t="s">
        <v>37</v>
      </c>
      <c r="F167" s="241" t="s">
        <v>187</v>
      </c>
      <c r="G167" s="239"/>
      <c r="H167" s="242">
        <v>200</v>
      </c>
      <c r="I167" s="243"/>
      <c r="J167" s="239"/>
      <c r="K167" s="239"/>
      <c r="L167" s="244"/>
      <c r="M167" s="245"/>
      <c r="N167" s="246"/>
      <c r="O167" s="246"/>
      <c r="P167" s="246"/>
      <c r="Q167" s="246"/>
      <c r="R167" s="246"/>
      <c r="S167" s="246"/>
      <c r="T167" s="24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8" t="s">
        <v>182</v>
      </c>
      <c r="AU167" s="248" t="s">
        <v>86</v>
      </c>
      <c r="AV167" s="14" t="s">
        <v>148</v>
      </c>
      <c r="AW167" s="14" t="s">
        <v>38</v>
      </c>
      <c r="AX167" s="14" t="s">
        <v>21</v>
      </c>
      <c r="AY167" s="248" t="s">
        <v>149</v>
      </c>
    </row>
    <row r="168" spans="1:65" s="2" customFormat="1" ht="16.5" customHeight="1">
      <c r="A168" s="39"/>
      <c r="B168" s="40"/>
      <c r="C168" s="205" t="s">
        <v>263</v>
      </c>
      <c r="D168" s="205" t="s">
        <v>151</v>
      </c>
      <c r="E168" s="206" t="s">
        <v>3307</v>
      </c>
      <c r="F168" s="207" t="s">
        <v>3308</v>
      </c>
      <c r="G168" s="208" t="s">
        <v>174</v>
      </c>
      <c r="H168" s="209">
        <v>200</v>
      </c>
      <c r="I168" s="210"/>
      <c r="J168" s="211">
        <f>ROUND(I168*H168,2)</f>
        <v>0</v>
      </c>
      <c r="K168" s="207" t="s">
        <v>37</v>
      </c>
      <c r="L168" s="45"/>
      <c r="M168" s="212" t="s">
        <v>37</v>
      </c>
      <c r="N168" s="213" t="s">
        <v>50</v>
      </c>
      <c r="O168" s="85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148</v>
      </c>
      <c r="AT168" s="216" t="s">
        <v>151</v>
      </c>
      <c r="AU168" s="216" t="s">
        <v>86</v>
      </c>
      <c r="AY168" s="18" t="s">
        <v>149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148</v>
      </c>
      <c r="BK168" s="217">
        <f>ROUND(I168*H168,2)</f>
        <v>0</v>
      </c>
      <c r="BL168" s="18" t="s">
        <v>148</v>
      </c>
      <c r="BM168" s="216" t="s">
        <v>398</v>
      </c>
    </row>
    <row r="169" spans="1:47" s="2" customFormat="1" ht="12">
      <c r="A169" s="39"/>
      <c r="B169" s="40"/>
      <c r="C169" s="41"/>
      <c r="D169" s="218" t="s">
        <v>155</v>
      </c>
      <c r="E169" s="41"/>
      <c r="F169" s="219" t="s">
        <v>3308</v>
      </c>
      <c r="G169" s="41"/>
      <c r="H169" s="41"/>
      <c r="I169" s="220"/>
      <c r="J169" s="41"/>
      <c r="K169" s="41"/>
      <c r="L169" s="45"/>
      <c r="M169" s="221"/>
      <c r="N169" s="222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155</v>
      </c>
      <c r="AU169" s="18" t="s">
        <v>86</v>
      </c>
    </row>
    <row r="170" spans="1:51" s="13" customFormat="1" ht="12">
      <c r="A170" s="13"/>
      <c r="B170" s="227"/>
      <c r="C170" s="228"/>
      <c r="D170" s="218" t="s">
        <v>182</v>
      </c>
      <c r="E170" s="229" t="s">
        <v>37</v>
      </c>
      <c r="F170" s="230" t="s">
        <v>3302</v>
      </c>
      <c r="G170" s="228"/>
      <c r="H170" s="231">
        <v>200</v>
      </c>
      <c r="I170" s="232"/>
      <c r="J170" s="228"/>
      <c r="K170" s="228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182</v>
      </c>
      <c r="AU170" s="237" t="s">
        <v>86</v>
      </c>
      <c r="AV170" s="13" t="s">
        <v>86</v>
      </c>
      <c r="AW170" s="13" t="s">
        <v>38</v>
      </c>
      <c r="AX170" s="13" t="s">
        <v>77</v>
      </c>
      <c r="AY170" s="237" t="s">
        <v>149</v>
      </c>
    </row>
    <row r="171" spans="1:51" s="14" customFormat="1" ht="12">
      <c r="A171" s="14"/>
      <c r="B171" s="238"/>
      <c r="C171" s="239"/>
      <c r="D171" s="218" t="s">
        <v>182</v>
      </c>
      <c r="E171" s="240" t="s">
        <v>37</v>
      </c>
      <c r="F171" s="241" t="s">
        <v>187</v>
      </c>
      <c r="G171" s="239"/>
      <c r="H171" s="242">
        <v>200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8" t="s">
        <v>182</v>
      </c>
      <c r="AU171" s="248" t="s">
        <v>86</v>
      </c>
      <c r="AV171" s="14" t="s">
        <v>148</v>
      </c>
      <c r="AW171" s="14" t="s">
        <v>38</v>
      </c>
      <c r="AX171" s="14" t="s">
        <v>21</v>
      </c>
      <c r="AY171" s="248" t="s">
        <v>149</v>
      </c>
    </row>
    <row r="172" spans="1:65" s="2" customFormat="1" ht="16.5" customHeight="1">
      <c r="A172" s="39"/>
      <c r="B172" s="40"/>
      <c r="C172" s="205" t="s">
        <v>267</v>
      </c>
      <c r="D172" s="205" t="s">
        <v>151</v>
      </c>
      <c r="E172" s="206" t="s">
        <v>3309</v>
      </c>
      <c r="F172" s="207" t="s">
        <v>3310</v>
      </c>
      <c r="G172" s="208" t="s">
        <v>220</v>
      </c>
      <c r="H172" s="209">
        <v>10</v>
      </c>
      <c r="I172" s="210"/>
      <c r="J172" s="211">
        <f>ROUND(I172*H172,2)</f>
        <v>0</v>
      </c>
      <c r="K172" s="207" t="s">
        <v>37</v>
      </c>
      <c r="L172" s="45"/>
      <c r="M172" s="212" t="s">
        <v>37</v>
      </c>
      <c r="N172" s="213" t="s">
        <v>50</v>
      </c>
      <c r="O172" s="85"/>
      <c r="P172" s="214">
        <f>O172*H172</f>
        <v>0</v>
      </c>
      <c r="Q172" s="214">
        <v>0</v>
      </c>
      <c r="R172" s="214">
        <f>Q172*H172</f>
        <v>0</v>
      </c>
      <c r="S172" s="214">
        <v>0</v>
      </c>
      <c r="T172" s="21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6" t="s">
        <v>148</v>
      </c>
      <c r="AT172" s="216" t="s">
        <v>151</v>
      </c>
      <c r="AU172" s="216" t="s">
        <v>86</v>
      </c>
      <c r="AY172" s="18" t="s">
        <v>149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8" t="s">
        <v>148</v>
      </c>
      <c r="BK172" s="217">
        <f>ROUND(I172*H172,2)</f>
        <v>0</v>
      </c>
      <c r="BL172" s="18" t="s">
        <v>148</v>
      </c>
      <c r="BM172" s="216" t="s">
        <v>400</v>
      </c>
    </row>
    <row r="173" spans="1:47" s="2" customFormat="1" ht="12">
      <c r="A173" s="39"/>
      <c r="B173" s="40"/>
      <c r="C173" s="41"/>
      <c r="D173" s="218" t="s">
        <v>155</v>
      </c>
      <c r="E173" s="41"/>
      <c r="F173" s="219" t="s">
        <v>3310</v>
      </c>
      <c r="G173" s="41"/>
      <c r="H173" s="41"/>
      <c r="I173" s="220"/>
      <c r="J173" s="41"/>
      <c r="K173" s="41"/>
      <c r="L173" s="45"/>
      <c r="M173" s="221"/>
      <c r="N173" s="222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155</v>
      </c>
      <c r="AU173" s="18" t="s">
        <v>86</v>
      </c>
    </row>
    <row r="174" spans="1:51" s="13" customFormat="1" ht="12">
      <c r="A174" s="13"/>
      <c r="B174" s="227"/>
      <c r="C174" s="228"/>
      <c r="D174" s="218" t="s">
        <v>182</v>
      </c>
      <c r="E174" s="229" t="s">
        <v>37</v>
      </c>
      <c r="F174" s="230" t="s">
        <v>3311</v>
      </c>
      <c r="G174" s="228"/>
      <c r="H174" s="231">
        <v>10</v>
      </c>
      <c r="I174" s="232"/>
      <c r="J174" s="228"/>
      <c r="K174" s="228"/>
      <c r="L174" s="233"/>
      <c r="M174" s="234"/>
      <c r="N174" s="235"/>
      <c r="O174" s="235"/>
      <c r="P174" s="235"/>
      <c r="Q174" s="235"/>
      <c r="R174" s="235"/>
      <c r="S174" s="235"/>
      <c r="T174" s="23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7" t="s">
        <v>182</v>
      </c>
      <c r="AU174" s="237" t="s">
        <v>86</v>
      </c>
      <c r="AV174" s="13" t="s">
        <v>86</v>
      </c>
      <c r="AW174" s="13" t="s">
        <v>38</v>
      </c>
      <c r="AX174" s="13" t="s">
        <v>77</v>
      </c>
      <c r="AY174" s="237" t="s">
        <v>149</v>
      </c>
    </row>
    <row r="175" spans="1:51" s="14" customFormat="1" ht="12">
      <c r="A175" s="14"/>
      <c r="B175" s="238"/>
      <c r="C175" s="239"/>
      <c r="D175" s="218" t="s">
        <v>182</v>
      </c>
      <c r="E175" s="240" t="s">
        <v>37</v>
      </c>
      <c r="F175" s="241" t="s">
        <v>187</v>
      </c>
      <c r="G175" s="239"/>
      <c r="H175" s="242">
        <v>10</v>
      </c>
      <c r="I175" s="243"/>
      <c r="J175" s="239"/>
      <c r="K175" s="239"/>
      <c r="L175" s="244"/>
      <c r="M175" s="245"/>
      <c r="N175" s="246"/>
      <c r="O175" s="246"/>
      <c r="P175" s="246"/>
      <c r="Q175" s="246"/>
      <c r="R175" s="246"/>
      <c r="S175" s="246"/>
      <c r="T175" s="24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8" t="s">
        <v>182</v>
      </c>
      <c r="AU175" s="248" t="s">
        <v>86</v>
      </c>
      <c r="AV175" s="14" t="s">
        <v>148</v>
      </c>
      <c r="AW175" s="14" t="s">
        <v>38</v>
      </c>
      <c r="AX175" s="14" t="s">
        <v>21</v>
      </c>
      <c r="AY175" s="248" t="s">
        <v>149</v>
      </c>
    </row>
    <row r="176" spans="1:65" s="2" customFormat="1" ht="16.5" customHeight="1">
      <c r="A176" s="39"/>
      <c r="B176" s="40"/>
      <c r="C176" s="205" t="s">
        <v>272</v>
      </c>
      <c r="D176" s="205" t="s">
        <v>151</v>
      </c>
      <c r="E176" s="206" t="s">
        <v>819</v>
      </c>
      <c r="F176" s="207" t="s">
        <v>820</v>
      </c>
      <c r="G176" s="208" t="s">
        <v>320</v>
      </c>
      <c r="H176" s="209">
        <v>1</v>
      </c>
      <c r="I176" s="210"/>
      <c r="J176" s="211">
        <f>ROUND(I176*H176,2)</f>
        <v>0</v>
      </c>
      <c r="K176" s="207" t="s">
        <v>37</v>
      </c>
      <c r="L176" s="45"/>
      <c r="M176" s="212" t="s">
        <v>37</v>
      </c>
      <c r="N176" s="213" t="s">
        <v>50</v>
      </c>
      <c r="O176" s="85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148</v>
      </c>
      <c r="AT176" s="216" t="s">
        <v>151</v>
      </c>
      <c r="AU176" s="216" t="s">
        <v>86</v>
      </c>
      <c r="AY176" s="18" t="s">
        <v>149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148</v>
      </c>
      <c r="BK176" s="217">
        <f>ROUND(I176*H176,2)</f>
        <v>0</v>
      </c>
      <c r="BL176" s="18" t="s">
        <v>148</v>
      </c>
      <c r="BM176" s="216" t="s">
        <v>401</v>
      </c>
    </row>
    <row r="177" spans="1:47" s="2" customFormat="1" ht="12">
      <c r="A177" s="39"/>
      <c r="B177" s="40"/>
      <c r="C177" s="41"/>
      <c r="D177" s="218" t="s">
        <v>155</v>
      </c>
      <c r="E177" s="41"/>
      <c r="F177" s="219" t="s">
        <v>820</v>
      </c>
      <c r="G177" s="41"/>
      <c r="H177" s="41"/>
      <c r="I177" s="220"/>
      <c r="J177" s="41"/>
      <c r="K177" s="41"/>
      <c r="L177" s="45"/>
      <c r="M177" s="223"/>
      <c r="N177" s="224"/>
      <c r="O177" s="225"/>
      <c r="P177" s="225"/>
      <c r="Q177" s="225"/>
      <c r="R177" s="225"/>
      <c r="S177" s="225"/>
      <c r="T177" s="22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155</v>
      </c>
      <c r="AU177" s="18" t="s">
        <v>86</v>
      </c>
    </row>
    <row r="178" spans="1:31" s="2" customFormat="1" ht="6.95" customHeight="1">
      <c r="A178" s="39"/>
      <c r="B178" s="60"/>
      <c r="C178" s="61"/>
      <c r="D178" s="61"/>
      <c r="E178" s="61"/>
      <c r="F178" s="61"/>
      <c r="G178" s="61"/>
      <c r="H178" s="61"/>
      <c r="I178" s="61"/>
      <c r="J178" s="61"/>
      <c r="K178" s="61"/>
      <c r="L178" s="45"/>
      <c r="M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</row>
  </sheetData>
  <sheetProtection password="CC35" sheet="1" objects="1" scenarios="1" formatColumns="0" formatRows="0" autoFilter="0"/>
  <autoFilter ref="C80:K17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3" customWidth="1"/>
    <col min="2" max="2" width="1.7109375" style="273" customWidth="1"/>
    <col min="3" max="4" width="5.00390625" style="273" customWidth="1"/>
    <col min="5" max="5" width="11.7109375" style="273" customWidth="1"/>
    <col min="6" max="6" width="9.140625" style="273" customWidth="1"/>
    <col min="7" max="7" width="5.00390625" style="273" customWidth="1"/>
    <col min="8" max="8" width="77.8515625" style="273" customWidth="1"/>
    <col min="9" max="10" width="20.00390625" style="273" customWidth="1"/>
    <col min="11" max="11" width="1.7109375" style="273" customWidth="1"/>
  </cols>
  <sheetData>
    <row r="1" s="1" customFormat="1" ht="37.5" customHeight="1"/>
    <row r="2" spans="2:11" s="1" customFormat="1" ht="7.5" customHeight="1">
      <c r="B2" s="274"/>
      <c r="C2" s="275"/>
      <c r="D2" s="275"/>
      <c r="E2" s="275"/>
      <c r="F2" s="275"/>
      <c r="G2" s="275"/>
      <c r="H2" s="275"/>
      <c r="I2" s="275"/>
      <c r="J2" s="275"/>
      <c r="K2" s="276"/>
    </row>
    <row r="3" spans="2:11" s="16" customFormat="1" ht="45" customHeight="1">
      <c r="B3" s="277"/>
      <c r="C3" s="278" t="s">
        <v>3312</v>
      </c>
      <c r="D3" s="278"/>
      <c r="E3" s="278"/>
      <c r="F3" s="278"/>
      <c r="G3" s="278"/>
      <c r="H3" s="278"/>
      <c r="I3" s="278"/>
      <c r="J3" s="278"/>
      <c r="K3" s="279"/>
    </row>
    <row r="4" spans="2:11" s="1" customFormat="1" ht="25.5" customHeight="1">
      <c r="B4" s="280"/>
      <c r="C4" s="281" t="s">
        <v>3313</v>
      </c>
      <c r="D4" s="281"/>
      <c r="E4" s="281"/>
      <c r="F4" s="281"/>
      <c r="G4" s="281"/>
      <c r="H4" s="281"/>
      <c r="I4" s="281"/>
      <c r="J4" s="281"/>
      <c r="K4" s="282"/>
    </row>
    <row r="5" spans="2:11" s="1" customFormat="1" ht="5.25" customHeight="1">
      <c r="B5" s="280"/>
      <c r="C5" s="283"/>
      <c r="D5" s="283"/>
      <c r="E5" s="283"/>
      <c r="F5" s="283"/>
      <c r="G5" s="283"/>
      <c r="H5" s="283"/>
      <c r="I5" s="283"/>
      <c r="J5" s="283"/>
      <c r="K5" s="282"/>
    </row>
    <row r="6" spans="2:11" s="1" customFormat="1" ht="15" customHeight="1">
      <c r="B6" s="280"/>
      <c r="C6" s="284" t="s">
        <v>3314</v>
      </c>
      <c r="D6" s="284"/>
      <c r="E6" s="284"/>
      <c r="F6" s="284"/>
      <c r="G6" s="284"/>
      <c r="H6" s="284"/>
      <c r="I6" s="284"/>
      <c r="J6" s="284"/>
      <c r="K6" s="282"/>
    </row>
    <row r="7" spans="2:11" s="1" customFormat="1" ht="15" customHeight="1">
      <c r="B7" s="285"/>
      <c r="C7" s="284" t="s">
        <v>3315</v>
      </c>
      <c r="D7" s="284"/>
      <c r="E7" s="284"/>
      <c r="F7" s="284"/>
      <c r="G7" s="284"/>
      <c r="H7" s="284"/>
      <c r="I7" s="284"/>
      <c r="J7" s="284"/>
      <c r="K7" s="282"/>
    </row>
    <row r="8" spans="2:11" s="1" customFormat="1" ht="12.75" customHeight="1">
      <c r="B8" s="285"/>
      <c r="C8" s="284"/>
      <c r="D8" s="284"/>
      <c r="E8" s="284"/>
      <c r="F8" s="284"/>
      <c r="G8" s="284"/>
      <c r="H8" s="284"/>
      <c r="I8" s="284"/>
      <c r="J8" s="284"/>
      <c r="K8" s="282"/>
    </row>
    <row r="9" spans="2:11" s="1" customFormat="1" ht="15" customHeight="1">
      <c r="B9" s="285"/>
      <c r="C9" s="284" t="s">
        <v>3316</v>
      </c>
      <c r="D9" s="284"/>
      <c r="E9" s="284"/>
      <c r="F9" s="284"/>
      <c r="G9" s="284"/>
      <c r="H9" s="284"/>
      <c r="I9" s="284"/>
      <c r="J9" s="284"/>
      <c r="K9" s="282"/>
    </row>
    <row r="10" spans="2:11" s="1" customFormat="1" ht="15" customHeight="1">
      <c r="B10" s="285"/>
      <c r="C10" s="284"/>
      <c r="D10" s="284" t="s">
        <v>3317</v>
      </c>
      <c r="E10" s="284"/>
      <c r="F10" s="284"/>
      <c r="G10" s="284"/>
      <c r="H10" s="284"/>
      <c r="I10" s="284"/>
      <c r="J10" s="284"/>
      <c r="K10" s="282"/>
    </row>
    <row r="11" spans="2:11" s="1" customFormat="1" ht="15" customHeight="1">
      <c r="B11" s="285"/>
      <c r="C11" s="286"/>
      <c r="D11" s="284" t="s">
        <v>3318</v>
      </c>
      <c r="E11" s="284"/>
      <c r="F11" s="284"/>
      <c r="G11" s="284"/>
      <c r="H11" s="284"/>
      <c r="I11" s="284"/>
      <c r="J11" s="284"/>
      <c r="K11" s="282"/>
    </row>
    <row r="12" spans="2:11" s="1" customFormat="1" ht="15" customHeight="1">
      <c r="B12" s="285"/>
      <c r="C12" s="286"/>
      <c r="D12" s="284"/>
      <c r="E12" s="284"/>
      <c r="F12" s="284"/>
      <c r="G12" s="284"/>
      <c r="H12" s="284"/>
      <c r="I12" s="284"/>
      <c r="J12" s="284"/>
      <c r="K12" s="282"/>
    </row>
    <row r="13" spans="2:11" s="1" customFormat="1" ht="15" customHeight="1">
      <c r="B13" s="285"/>
      <c r="C13" s="286"/>
      <c r="D13" s="287" t="s">
        <v>3319</v>
      </c>
      <c r="E13" s="284"/>
      <c r="F13" s="284"/>
      <c r="G13" s="284"/>
      <c r="H13" s="284"/>
      <c r="I13" s="284"/>
      <c r="J13" s="284"/>
      <c r="K13" s="282"/>
    </row>
    <row r="14" spans="2:11" s="1" customFormat="1" ht="12.75" customHeight="1">
      <c r="B14" s="285"/>
      <c r="C14" s="286"/>
      <c r="D14" s="286"/>
      <c r="E14" s="286"/>
      <c r="F14" s="286"/>
      <c r="G14" s="286"/>
      <c r="H14" s="286"/>
      <c r="I14" s="286"/>
      <c r="J14" s="286"/>
      <c r="K14" s="282"/>
    </row>
    <row r="15" spans="2:11" s="1" customFormat="1" ht="15" customHeight="1">
      <c r="B15" s="285"/>
      <c r="C15" s="286"/>
      <c r="D15" s="284" t="s">
        <v>3320</v>
      </c>
      <c r="E15" s="284"/>
      <c r="F15" s="284"/>
      <c r="G15" s="284"/>
      <c r="H15" s="284"/>
      <c r="I15" s="284"/>
      <c r="J15" s="284"/>
      <c r="K15" s="282"/>
    </row>
    <row r="16" spans="2:11" s="1" customFormat="1" ht="15" customHeight="1">
      <c r="B16" s="285"/>
      <c r="C16" s="286"/>
      <c r="D16" s="284" t="s">
        <v>3321</v>
      </c>
      <c r="E16" s="284"/>
      <c r="F16" s="284"/>
      <c r="G16" s="284"/>
      <c r="H16" s="284"/>
      <c r="I16" s="284"/>
      <c r="J16" s="284"/>
      <c r="K16" s="282"/>
    </row>
    <row r="17" spans="2:11" s="1" customFormat="1" ht="15" customHeight="1">
      <c r="B17" s="285"/>
      <c r="C17" s="286"/>
      <c r="D17" s="284" t="s">
        <v>3322</v>
      </c>
      <c r="E17" s="284"/>
      <c r="F17" s="284"/>
      <c r="G17" s="284"/>
      <c r="H17" s="284"/>
      <c r="I17" s="284"/>
      <c r="J17" s="284"/>
      <c r="K17" s="282"/>
    </row>
    <row r="18" spans="2:11" s="1" customFormat="1" ht="15" customHeight="1">
      <c r="B18" s="285"/>
      <c r="C18" s="286"/>
      <c r="D18" s="286"/>
      <c r="E18" s="288" t="s">
        <v>84</v>
      </c>
      <c r="F18" s="284" t="s">
        <v>3323</v>
      </c>
      <c r="G18" s="284"/>
      <c r="H18" s="284"/>
      <c r="I18" s="284"/>
      <c r="J18" s="284"/>
      <c r="K18" s="282"/>
    </row>
    <row r="19" spans="2:11" s="1" customFormat="1" ht="15" customHeight="1">
      <c r="B19" s="285"/>
      <c r="C19" s="286"/>
      <c r="D19" s="286"/>
      <c r="E19" s="288" t="s">
        <v>3324</v>
      </c>
      <c r="F19" s="284" t="s">
        <v>3325</v>
      </c>
      <c r="G19" s="284"/>
      <c r="H19" s="284"/>
      <c r="I19" s="284"/>
      <c r="J19" s="284"/>
      <c r="K19" s="282"/>
    </row>
    <row r="20" spans="2:11" s="1" customFormat="1" ht="15" customHeight="1">
      <c r="B20" s="285"/>
      <c r="C20" s="286"/>
      <c r="D20" s="286"/>
      <c r="E20" s="288" t="s">
        <v>3326</v>
      </c>
      <c r="F20" s="284" t="s">
        <v>3327</v>
      </c>
      <c r="G20" s="284"/>
      <c r="H20" s="284"/>
      <c r="I20" s="284"/>
      <c r="J20" s="284"/>
      <c r="K20" s="282"/>
    </row>
    <row r="21" spans="2:11" s="1" customFormat="1" ht="15" customHeight="1">
      <c r="B21" s="285"/>
      <c r="C21" s="286"/>
      <c r="D21" s="286"/>
      <c r="E21" s="288" t="s">
        <v>82</v>
      </c>
      <c r="F21" s="284" t="s">
        <v>3328</v>
      </c>
      <c r="G21" s="284"/>
      <c r="H21" s="284"/>
      <c r="I21" s="284"/>
      <c r="J21" s="284"/>
      <c r="K21" s="282"/>
    </row>
    <row r="22" spans="2:11" s="1" customFormat="1" ht="15" customHeight="1">
      <c r="B22" s="285"/>
      <c r="C22" s="286"/>
      <c r="D22" s="286"/>
      <c r="E22" s="288" t="s">
        <v>146</v>
      </c>
      <c r="F22" s="284" t="s">
        <v>147</v>
      </c>
      <c r="G22" s="284"/>
      <c r="H22" s="284"/>
      <c r="I22" s="284"/>
      <c r="J22" s="284"/>
      <c r="K22" s="282"/>
    </row>
    <row r="23" spans="2:11" s="1" customFormat="1" ht="15" customHeight="1">
      <c r="B23" s="285"/>
      <c r="C23" s="286"/>
      <c r="D23" s="286"/>
      <c r="E23" s="288" t="s">
        <v>3329</v>
      </c>
      <c r="F23" s="284" t="s">
        <v>3330</v>
      </c>
      <c r="G23" s="284"/>
      <c r="H23" s="284"/>
      <c r="I23" s="284"/>
      <c r="J23" s="284"/>
      <c r="K23" s="282"/>
    </row>
    <row r="24" spans="2:11" s="1" customFormat="1" ht="12.75" customHeight="1">
      <c r="B24" s="285"/>
      <c r="C24" s="286"/>
      <c r="D24" s="286"/>
      <c r="E24" s="286"/>
      <c r="F24" s="286"/>
      <c r="G24" s="286"/>
      <c r="H24" s="286"/>
      <c r="I24" s="286"/>
      <c r="J24" s="286"/>
      <c r="K24" s="282"/>
    </row>
    <row r="25" spans="2:11" s="1" customFormat="1" ht="15" customHeight="1">
      <c r="B25" s="285"/>
      <c r="C25" s="284" t="s">
        <v>3331</v>
      </c>
      <c r="D25" s="284"/>
      <c r="E25" s="284"/>
      <c r="F25" s="284"/>
      <c r="G25" s="284"/>
      <c r="H25" s="284"/>
      <c r="I25" s="284"/>
      <c r="J25" s="284"/>
      <c r="K25" s="282"/>
    </row>
    <row r="26" spans="2:11" s="1" customFormat="1" ht="15" customHeight="1">
      <c r="B26" s="285"/>
      <c r="C26" s="284" t="s">
        <v>3332</v>
      </c>
      <c r="D26" s="284"/>
      <c r="E26" s="284"/>
      <c r="F26" s="284"/>
      <c r="G26" s="284"/>
      <c r="H26" s="284"/>
      <c r="I26" s="284"/>
      <c r="J26" s="284"/>
      <c r="K26" s="282"/>
    </row>
    <row r="27" spans="2:11" s="1" customFormat="1" ht="15" customHeight="1">
      <c r="B27" s="285"/>
      <c r="C27" s="284"/>
      <c r="D27" s="284" t="s">
        <v>3333</v>
      </c>
      <c r="E27" s="284"/>
      <c r="F27" s="284"/>
      <c r="G27" s="284"/>
      <c r="H27" s="284"/>
      <c r="I27" s="284"/>
      <c r="J27" s="284"/>
      <c r="K27" s="282"/>
    </row>
    <row r="28" spans="2:11" s="1" customFormat="1" ht="15" customHeight="1">
      <c r="B28" s="285"/>
      <c r="C28" s="286"/>
      <c r="D28" s="284" t="s">
        <v>3334</v>
      </c>
      <c r="E28" s="284"/>
      <c r="F28" s="284"/>
      <c r="G28" s="284"/>
      <c r="H28" s="284"/>
      <c r="I28" s="284"/>
      <c r="J28" s="284"/>
      <c r="K28" s="282"/>
    </row>
    <row r="29" spans="2:11" s="1" customFormat="1" ht="12.75" customHeight="1">
      <c r="B29" s="285"/>
      <c r="C29" s="286"/>
      <c r="D29" s="286"/>
      <c r="E29" s="286"/>
      <c r="F29" s="286"/>
      <c r="G29" s="286"/>
      <c r="H29" s="286"/>
      <c r="I29" s="286"/>
      <c r="J29" s="286"/>
      <c r="K29" s="282"/>
    </row>
    <row r="30" spans="2:11" s="1" customFormat="1" ht="15" customHeight="1">
      <c r="B30" s="285"/>
      <c r="C30" s="286"/>
      <c r="D30" s="284" t="s">
        <v>3335</v>
      </c>
      <c r="E30" s="284"/>
      <c r="F30" s="284"/>
      <c r="G30" s="284"/>
      <c r="H30" s="284"/>
      <c r="I30" s="284"/>
      <c r="J30" s="284"/>
      <c r="K30" s="282"/>
    </row>
    <row r="31" spans="2:11" s="1" customFormat="1" ht="15" customHeight="1">
      <c r="B31" s="285"/>
      <c r="C31" s="286"/>
      <c r="D31" s="284" t="s">
        <v>3336</v>
      </c>
      <c r="E31" s="284"/>
      <c r="F31" s="284"/>
      <c r="G31" s="284"/>
      <c r="H31" s="284"/>
      <c r="I31" s="284"/>
      <c r="J31" s="284"/>
      <c r="K31" s="282"/>
    </row>
    <row r="32" spans="2:11" s="1" customFormat="1" ht="12.75" customHeight="1">
      <c r="B32" s="285"/>
      <c r="C32" s="286"/>
      <c r="D32" s="286"/>
      <c r="E32" s="286"/>
      <c r="F32" s="286"/>
      <c r="G32" s="286"/>
      <c r="H32" s="286"/>
      <c r="I32" s="286"/>
      <c r="J32" s="286"/>
      <c r="K32" s="282"/>
    </row>
    <row r="33" spans="2:11" s="1" customFormat="1" ht="15" customHeight="1">
      <c r="B33" s="285"/>
      <c r="C33" s="286"/>
      <c r="D33" s="284" t="s">
        <v>3337</v>
      </c>
      <c r="E33" s="284"/>
      <c r="F33" s="284"/>
      <c r="G33" s="284"/>
      <c r="H33" s="284"/>
      <c r="I33" s="284"/>
      <c r="J33" s="284"/>
      <c r="K33" s="282"/>
    </row>
    <row r="34" spans="2:11" s="1" customFormat="1" ht="15" customHeight="1">
      <c r="B34" s="285"/>
      <c r="C34" s="286"/>
      <c r="D34" s="284" t="s">
        <v>3338</v>
      </c>
      <c r="E34" s="284"/>
      <c r="F34" s="284"/>
      <c r="G34" s="284"/>
      <c r="H34" s="284"/>
      <c r="I34" s="284"/>
      <c r="J34" s="284"/>
      <c r="K34" s="282"/>
    </row>
    <row r="35" spans="2:11" s="1" customFormat="1" ht="15" customHeight="1">
      <c r="B35" s="285"/>
      <c r="C35" s="286"/>
      <c r="D35" s="284" t="s">
        <v>3339</v>
      </c>
      <c r="E35" s="284"/>
      <c r="F35" s="284"/>
      <c r="G35" s="284"/>
      <c r="H35" s="284"/>
      <c r="I35" s="284"/>
      <c r="J35" s="284"/>
      <c r="K35" s="282"/>
    </row>
    <row r="36" spans="2:11" s="1" customFormat="1" ht="15" customHeight="1">
      <c r="B36" s="285"/>
      <c r="C36" s="286"/>
      <c r="D36" s="284"/>
      <c r="E36" s="287" t="s">
        <v>134</v>
      </c>
      <c r="F36" s="284"/>
      <c r="G36" s="284" t="s">
        <v>3340</v>
      </c>
      <c r="H36" s="284"/>
      <c r="I36" s="284"/>
      <c r="J36" s="284"/>
      <c r="K36" s="282"/>
    </row>
    <row r="37" spans="2:11" s="1" customFormat="1" ht="30.75" customHeight="1">
      <c r="B37" s="285"/>
      <c r="C37" s="286"/>
      <c r="D37" s="284"/>
      <c r="E37" s="287" t="s">
        <v>3341</v>
      </c>
      <c r="F37" s="284"/>
      <c r="G37" s="284" t="s">
        <v>3342</v>
      </c>
      <c r="H37" s="284"/>
      <c r="I37" s="284"/>
      <c r="J37" s="284"/>
      <c r="K37" s="282"/>
    </row>
    <row r="38" spans="2:11" s="1" customFormat="1" ht="15" customHeight="1">
      <c r="B38" s="285"/>
      <c r="C38" s="286"/>
      <c r="D38" s="284"/>
      <c r="E38" s="287" t="s">
        <v>58</v>
      </c>
      <c r="F38" s="284"/>
      <c r="G38" s="284" t="s">
        <v>3343</v>
      </c>
      <c r="H38" s="284"/>
      <c r="I38" s="284"/>
      <c r="J38" s="284"/>
      <c r="K38" s="282"/>
    </row>
    <row r="39" spans="2:11" s="1" customFormat="1" ht="15" customHeight="1">
      <c r="B39" s="285"/>
      <c r="C39" s="286"/>
      <c r="D39" s="284"/>
      <c r="E39" s="287" t="s">
        <v>59</v>
      </c>
      <c r="F39" s="284"/>
      <c r="G39" s="284" t="s">
        <v>3344</v>
      </c>
      <c r="H39" s="284"/>
      <c r="I39" s="284"/>
      <c r="J39" s="284"/>
      <c r="K39" s="282"/>
    </row>
    <row r="40" spans="2:11" s="1" customFormat="1" ht="15" customHeight="1">
      <c r="B40" s="285"/>
      <c r="C40" s="286"/>
      <c r="D40" s="284"/>
      <c r="E40" s="287" t="s">
        <v>135</v>
      </c>
      <c r="F40" s="284"/>
      <c r="G40" s="284" t="s">
        <v>3345</v>
      </c>
      <c r="H40" s="284"/>
      <c r="I40" s="284"/>
      <c r="J40" s="284"/>
      <c r="K40" s="282"/>
    </row>
    <row r="41" spans="2:11" s="1" customFormat="1" ht="15" customHeight="1">
      <c r="B41" s="285"/>
      <c r="C41" s="286"/>
      <c r="D41" s="284"/>
      <c r="E41" s="287" t="s">
        <v>136</v>
      </c>
      <c r="F41" s="284"/>
      <c r="G41" s="284" t="s">
        <v>3346</v>
      </c>
      <c r="H41" s="284"/>
      <c r="I41" s="284"/>
      <c r="J41" s="284"/>
      <c r="K41" s="282"/>
    </row>
    <row r="42" spans="2:11" s="1" customFormat="1" ht="15" customHeight="1">
      <c r="B42" s="285"/>
      <c r="C42" s="286"/>
      <c r="D42" s="284"/>
      <c r="E42" s="287" t="s">
        <v>3347</v>
      </c>
      <c r="F42" s="284"/>
      <c r="G42" s="284" t="s">
        <v>3348</v>
      </c>
      <c r="H42" s="284"/>
      <c r="I42" s="284"/>
      <c r="J42" s="284"/>
      <c r="K42" s="282"/>
    </row>
    <row r="43" spans="2:11" s="1" customFormat="1" ht="15" customHeight="1">
      <c r="B43" s="285"/>
      <c r="C43" s="286"/>
      <c r="D43" s="284"/>
      <c r="E43" s="287"/>
      <c r="F43" s="284"/>
      <c r="G43" s="284" t="s">
        <v>3349</v>
      </c>
      <c r="H43" s="284"/>
      <c r="I43" s="284"/>
      <c r="J43" s="284"/>
      <c r="K43" s="282"/>
    </row>
    <row r="44" spans="2:11" s="1" customFormat="1" ht="15" customHeight="1">
      <c r="B44" s="285"/>
      <c r="C44" s="286"/>
      <c r="D44" s="284"/>
      <c r="E44" s="287" t="s">
        <v>3350</v>
      </c>
      <c r="F44" s="284"/>
      <c r="G44" s="284" t="s">
        <v>3351</v>
      </c>
      <c r="H44" s="284"/>
      <c r="I44" s="284"/>
      <c r="J44" s="284"/>
      <c r="K44" s="282"/>
    </row>
    <row r="45" spans="2:11" s="1" customFormat="1" ht="15" customHeight="1">
      <c r="B45" s="285"/>
      <c r="C45" s="286"/>
      <c r="D45" s="284"/>
      <c r="E45" s="287" t="s">
        <v>138</v>
      </c>
      <c r="F45" s="284"/>
      <c r="G45" s="284" t="s">
        <v>3352</v>
      </c>
      <c r="H45" s="284"/>
      <c r="I45" s="284"/>
      <c r="J45" s="284"/>
      <c r="K45" s="282"/>
    </row>
    <row r="46" spans="2:11" s="1" customFormat="1" ht="12.75" customHeight="1">
      <c r="B46" s="285"/>
      <c r="C46" s="286"/>
      <c r="D46" s="284"/>
      <c r="E46" s="284"/>
      <c r="F46" s="284"/>
      <c r="G46" s="284"/>
      <c r="H46" s="284"/>
      <c r="I46" s="284"/>
      <c r="J46" s="284"/>
      <c r="K46" s="282"/>
    </row>
    <row r="47" spans="2:11" s="1" customFormat="1" ht="15" customHeight="1">
      <c r="B47" s="285"/>
      <c r="C47" s="286"/>
      <c r="D47" s="284" t="s">
        <v>3353</v>
      </c>
      <c r="E47" s="284"/>
      <c r="F47" s="284"/>
      <c r="G47" s="284"/>
      <c r="H47" s="284"/>
      <c r="I47" s="284"/>
      <c r="J47" s="284"/>
      <c r="K47" s="282"/>
    </row>
    <row r="48" spans="2:11" s="1" customFormat="1" ht="15" customHeight="1">
      <c r="B48" s="285"/>
      <c r="C48" s="286"/>
      <c r="D48" s="286"/>
      <c r="E48" s="284" t="s">
        <v>3354</v>
      </c>
      <c r="F48" s="284"/>
      <c r="G48" s="284"/>
      <c r="H48" s="284"/>
      <c r="I48" s="284"/>
      <c r="J48" s="284"/>
      <c r="K48" s="282"/>
    </row>
    <row r="49" spans="2:11" s="1" customFormat="1" ht="15" customHeight="1">
      <c r="B49" s="285"/>
      <c r="C49" s="286"/>
      <c r="D49" s="286"/>
      <c r="E49" s="284" t="s">
        <v>3355</v>
      </c>
      <c r="F49" s="284"/>
      <c r="G49" s="284"/>
      <c r="H49" s="284"/>
      <c r="I49" s="284"/>
      <c r="J49" s="284"/>
      <c r="K49" s="282"/>
    </row>
    <row r="50" spans="2:11" s="1" customFormat="1" ht="15" customHeight="1">
      <c r="B50" s="285"/>
      <c r="C50" s="286"/>
      <c r="D50" s="286"/>
      <c r="E50" s="284" t="s">
        <v>3356</v>
      </c>
      <c r="F50" s="284"/>
      <c r="G50" s="284"/>
      <c r="H50" s="284"/>
      <c r="I50" s="284"/>
      <c r="J50" s="284"/>
      <c r="K50" s="282"/>
    </row>
    <row r="51" spans="2:11" s="1" customFormat="1" ht="15" customHeight="1">
      <c r="B51" s="285"/>
      <c r="C51" s="286"/>
      <c r="D51" s="284" t="s">
        <v>3357</v>
      </c>
      <c r="E51" s="284"/>
      <c r="F51" s="284"/>
      <c r="G51" s="284"/>
      <c r="H51" s="284"/>
      <c r="I51" s="284"/>
      <c r="J51" s="284"/>
      <c r="K51" s="282"/>
    </row>
    <row r="52" spans="2:11" s="1" customFormat="1" ht="25.5" customHeight="1">
      <c r="B52" s="280"/>
      <c r="C52" s="281" t="s">
        <v>3358</v>
      </c>
      <c r="D52" s="281"/>
      <c r="E52" s="281"/>
      <c r="F52" s="281"/>
      <c r="G52" s="281"/>
      <c r="H52" s="281"/>
      <c r="I52" s="281"/>
      <c r="J52" s="281"/>
      <c r="K52" s="282"/>
    </row>
    <row r="53" spans="2:11" s="1" customFormat="1" ht="5.25" customHeight="1">
      <c r="B53" s="280"/>
      <c r="C53" s="283"/>
      <c r="D53" s="283"/>
      <c r="E53" s="283"/>
      <c r="F53" s="283"/>
      <c r="G53" s="283"/>
      <c r="H53" s="283"/>
      <c r="I53" s="283"/>
      <c r="J53" s="283"/>
      <c r="K53" s="282"/>
    </row>
    <row r="54" spans="2:11" s="1" customFormat="1" ht="15" customHeight="1">
      <c r="B54" s="280"/>
      <c r="C54" s="284" t="s">
        <v>3359</v>
      </c>
      <c r="D54" s="284"/>
      <c r="E54" s="284"/>
      <c r="F54" s="284"/>
      <c r="G54" s="284"/>
      <c r="H54" s="284"/>
      <c r="I54" s="284"/>
      <c r="J54" s="284"/>
      <c r="K54" s="282"/>
    </row>
    <row r="55" spans="2:11" s="1" customFormat="1" ht="15" customHeight="1">
      <c r="B55" s="280"/>
      <c r="C55" s="284" t="s">
        <v>3360</v>
      </c>
      <c r="D55" s="284"/>
      <c r="E55" s="284"/>
      <c r="F55" s="284"/>
      <c r="G55" s="284"/>
      <c r="H55" s="284"/>
      <c r="I55" s="284"/>
      <c r="J55" s="284"/>
      <c r="K55" s="282"/>
    </row>
    <row r="56" spans="2:11" s="1" customFormat="1" ht="12.75" customHeight="1">
      <c r="B56" s="280"/>
      <c r="C56" s="284"/>
      <c r="D56" s="284"/>
      <c r="E56" s="284"/>
      <c r="F56" s="284"/>
      <c r="G56" s="284"/>
      <c r="H56" s="284"/>
      <c r="I56" s="284"/>
      <c r="J56" s="284"/>
      <c r="K56" s="282"/>
    </row>
    <row r="57" spans="2:11" s="1" customFormat="1" ht="15" customHeight="1">
      <c r="B57" s="280"/>
      <c r="C57" s="284" t="s">
        <v>3361</v>
      </c>
      <c r="D57" s="284"/>
      <c r="E57" s="284"/>
      <c r="F57" s="284"/>
      <c r="G57" s="284"/>
      <c r="H57" s="284"/>
      <c r="I57" s="284"/>
      <c r="J57" s="284"/>
      <c r="K57" s="282"/>
    </row>
    <row r="58" spans="2:11" s="1" customFormat="1" ht="15" customHeight="1">
      <c r="B58" s="280"/>
      <c r="C58" s="286"/>
      <c r="D58" s="284" t="s">
        <v>3362</v>
      </c>
      <c r="E58" s="284"/>
      <c r="F58" s="284"/>
      <c r="G58" s="284"/>
      <c r="H58" s="284"/>
      <c r="I58" s="284"/>
      <c r="J58" s="284"/>
      <c r="K58" s="282"/>
    </row>
    <row r="59" spans="2:11" s="1" customFormat="1" ht="15" customHeight="1">
      <c r="B59" s="280"/>
      <c r="C59" s="286"/>
      <c r="D59" s="284" t="s">
        <v>3363</v>
      </c>
      <c r="E59" s="284"/>
      <c r="F59" s="284"/>
      <c r="G59" s="284"/>
      <c r="H59" s="284"/>
      <c r="I59" s="284"/>
      <c r="J59" s="284"/>
      <c r="K59" s="282"/>
    </row>
    <row r="60" spans="2:11" s="1" customFormat="1" ht="15" customHeight="1">
      <c r="B60" s="280"/>
      <c r="C60" s="286"/>
      <c r="D60" s="284" t="s">
        <v>3364</v>
      </c>
      <c r="E60" s="284"/>
      <c r="F60" s="284"/>
      <c r="G60" s="284"/>
      <c r="H60" s="284"/>
      <c r="I60" s="284"/>
      <c r="J60" s="284"/>
      <c r="K60" s="282"/>
    </row>
    <row r="61" spans="2:11" s="1" customFormat="1" ht="15" customHeight="1">
      <c r="B61" s="280"/>
      <c r="C61" s="286"/>
      <c r="D61" s="284" t="s">
        <v>3365</v>
      </c>
      <c r="E61" s="284"/>
      <c r="F61" s="284"/>
      <c r="G61" s="284"/>
      <c r="H61" s="284"/>
      <c r="I61" s="284"/>
      <c r="J61" s="284"/>
      <c r="K61" s="282"/>
    </row>
    <row r="62" spans="2:11" s="1" customFormat="1" ht="15" customHeight="1">
      <c r="B62" s="280"/>
      <c r="C62" s="286"/>
      <c r="D62" s="289" t="s">
        <v>3366</v>
      </c>
      <c r="E62" s="289"/>
      <c r="F62" s="289"/>
      <c r="G62" s="289"/>
      <c r="H62" s="289"/>
      <c r="I62" s="289"/>
      <c r="J62" s="289"/>
      <c r="K62" s="282"/>
    </row>
    <row r="63" spans="2:11" s="1" customFormat="1" ht="15" customHeight="1">
      <c r="B63" s="280"/>
      <c r="C63" s="286"/>
      <c r="D63" s="284" t="s">
        <v>3367</v>
      </c>
      <c r="E63" s="284"/>
      <c r="F63" s="284"/>
      <c r="G63" s="284"/>
      <c r="H63" s="284"/>
      <c r="I63" s="284"/>
      <c r="J63" s="284"/>
      <c r="K63" s="282"/>
    </row>
    <row r="64" spans="2:11" s="1" customFormat="1" ht="12.75" customHeight="1">
      <c r="B64" s="280"/>
      <c r="C64" s="286"/>
      <c r="D64" s="286"/>
      <c r="E64" s="290"/>
      <c r="F64" s="286"/>
      <c r="G64" s="286"/>
      <c r="H64" s="286"/>
      <c r="I64" s="286"/>
      <c r="J64" s="286"/>
      <c r="K64" s="282"/>
    </row>
    <row r="65" spans="2:11" s="1" customFormat="1" ht="15" customHeight="1">
      <c r="B65" s="280"/>
      <c r="C65" s="286"/>
      <c r="D65" s="284" t="s">
        <v>3368</v>
      </c>
      <c r="E65" s="284"/>
      <c r="F65" s="284"/>
      <c r="G65" s="284"/>
      <c r="H65" s="284"/>
      <c r="I65" s="284"/>
      <c r="J65" s="284"/>
      <c r="K65" s="282"/>
    </row>
    <row r="66" spans="2:11" s="1" customFormat="1" ht="15" customHeight="1">
      <c r="B66" s="280"/>
      <c r="C66" s="286"/>
      <c r="D66" s="289" t="s">
        <v>3369</v>
      </c>
      <c r="E66" s="289"/>
      <c r="F66" s="289"/>
      <c r="G66" s="289"/>
      <c r="H66" s="289"/>
      <c r="I66" s="289"/>
      <c r="J66" s="289"/>
      <c r="K66" s="282"/>
    </row>
    <row r="67" spans="2:11" s="1" customFormat="1" ht="15" customHeight="1">
      <c r="B67" s="280"/>
      <c r="C67" s="286"/>
      <c r="D67" s="284" t="s">
        <v>3370</v>
      </c>
      <c r="E67" s="284"/>
      <c r="F67" s="284"/>
      <c r="G67" s="284"/>
      <c r="H67" s="284"/>
      <c r="I67" s="284"/>
      <c r="J67" s="284"/>
      <c r="K67" s="282"/>
    </row>
    <row r="68" spans="2:11" s="1" customFormat="1" ht="15" customHeight="1">
      <c r="B68" s="280"/>
      <c r="C68" s="286"/>
      <c r="D68" s="284" t="s">
        <v>3371</v>
      </c>
      <c r="E68" s="284"/>
      <c r="F68" s="284"/>
      <c r="G68" s="284"/>
      <c r="H68" s="284"/>
      <c r="I68" s="284"/>
      <c r="J68" s="284"/>
      <c r="K68" s="282"/>
    </row>
    <row r="69" spans="2:11" s="1" customFormat="1" ht="15" customHeight="1">
      <c r="B69" s="280"/>
      <c r="C69" s="286"/>
      <c r="D69" s="284" t="s">
        <v>3372</v>
      </c>
      <c r="E69" s="284"/>
      <c r="F69" s="284"/>
      <c r="G69" s="284"/>
      <c r="H69" s="284"/>
      <c r="I69" s="284"/>
      <c r="J69" s="284"/>
      <c r="K69" s="282"/>
    </row>
    <row r="70" spans="2:11" s="1" customFormat="1" ht="15" customHeight="1">
      <c r="B70" s="280"/>
      <c r="C70" s="286"/>
      <c r="D70" s="284" t="s">
        <v>3373</v>
      </c>
      <c r="E70" s="284"/>
      <c r="F70" s="284"/>
      <c r="G70" s="284"/>
      <c r="H70" s="284"/>
      <c r="I70" s="284"/>
      <c r="J70" s="284"/>
      <c r="K70" s="282"/>
    </row>
    <row r="71" spans="2:11" s="1" customFormat="1" ht="12.75" customHeight="1">
      <c r="B71" s="291"/>
      <c r="C71" s="292"/>
      <c r="D71" s="292"/>
      <c r="E71" s="292"/>
      <c r="F71" s="292"/>
      <c r="G71" s="292"/>
      <c r="H71" s="292"/>
      <c r="I71" s="292"/>
      <c r="J71" s="292"/>
      <c r="K71" s="293"/>
    </row>
    <row r="72" spans="2:11" s="1" customFormat="1" ht="18.75" customHeight="1">
      <c r="B72" s="294"/>
      <c r="C72" s="294"/>
      <c r="D72" s="294"/>
      <c r="E72" s="294"/>
      <c r="F72" s="294"/>
      <c r="G72" s="294"/>
      <c r="H72" s="294"/>
      <c r="I72" s="294"/>
      <c r="J72" s="294"/>
      <c r="K72" s="295"/>
    </row>
    <row r="73" spans="2:11" s="1" customFormat="1" ht="18.75" customHeight="1">
      <c r="B73" s="295"/>
      <c r="C73" s="295"/>
      <c r="D73" s="295"/>
      <c r="E73" s="295"/>
      <c r="F73" s="295"/>
      <c r="G73" s="295"/>
      <c r="H73" s="295"/>
      <c r="I73" s="295"/>
      <c r="J73" s="295"/>
      <c r="K73" s="295"/>
    </row>
    <row r="74" spans="2:11" s="1" customFormat="1" ht="7.5" customHeight="1">
      <c r="B74" s="296"/>
      <c r="C74" s="297"/>
      <c r="D74" s="297"/>
      <c r="E74" s="297"/>
      <c r="F74" s="297"/>
      <c r="G74" s="297"/>
      <c r="H74" s="297"/>
      <c r="I74" s="297"/>
      <c r="J74" s="297"/>
      <c r="K74" s="298"/>
    </row>
    <row r="75" spans="2:11" s="1" customFormat="1" ht="45" customHeight="1">
      <c r="B75" s="299"/>
      <c r="C75" s="300" t="s">
        <v>3374</v>
      </c>
      <c r="D75" s="300"/>
      <c r="E75" s="300"/>
      <c r="F75" s="300"/>
      <c r="G75" s="300"/>
      <c r="H75" s="300"/>
      <c r="I75" s="300"/>
      <c r="J75" s="300"/>
      <c r="K75" s="301"/>
    </row>
    <row r="76" spans="2:11" s="1" customFormat="1" ht="17.25" customHeight="1">
      <c r="B76" s="299"/>
      <c r="C76" s="302" t="s">
        <v>3375</v>
      </c>
      <c r="D76" s="302"/>
      <c r="E76" s="302"/>
      <c r="F76" s="302" t="s">
        <v>3376</v>
      </c>
      <c r="G76" s="303"/>
      <c r="H76" s="302" t="s">
        <v>59</v>
      </c>
      <c r="I76" s="302" t="s">
        <v>62</v>
      </c>
      <c r="J76" s="302" t="s">
        <v>3377</v>
      </c>
      <c r="K76" s="301"/>
    </row>
    <row r="77" spans="2:11" s="1" customFormat="1" ht="17.25" customHeight="1">
      <c r="B77" s="299"/>
      <c r="C77" s="304" t="s">
        <v>3378</v>
      </c>
      <c r="D77" s="304"/>
      <c r="E77" s="304"/>
      <c r="F77" s="305" t="s">
        <v>3379</v>
      </c>
      <c r="G77" s="306"/>
      <c r="H77" s="304"/>
      <c r="I77" s="304"/>
      <c r="J77" s="304" t="s">
        <v>3380</v>
      </c>
      <c r="K77" s="301"/>
    </row>
    <row r="78" spans="2:11" s="1" customFormat="1" ht="5.25" customHeight="1">
      <c r="B78" s="299"/>
      <c r="C78" s="307"/>
      <c r="D78" s="307"/>
      <c r="E78" s="307"/>
      <c r="F78" s="307"/>
      <c r="G78" s="308"/>
      <c r="H78" s="307"/>
      <c r="I78" s="307"/>
      <c r="J78" s="307"/>
      <c r="K78" s="301"/>
    </row>
    <row r="79" spans="2:11" s="1" customFormat="1" ht="15" customHeight="1">
      <c r="B79" s="299"/>
      <c r="C79" s="287" t="s">
        <v>58</v>
      </c>
      <c r="D79" s="309"/>
      <c r="E79" s="309"/>
      <c r="F79" s="310" t="s">
        <v>3381</v>
      </c>
      <c r="G79" s="311"/>
      <c r="H79" s="287" t="s">
        <v>3382</v>
      </c>
      <c r="I79" s="287" t="s">
        <v>3383</v>
      </c>
      <c r="J79" s="287">
        <v>20</v>
      </c>
      <c r="K79" s="301"/>
    </row>
    <row r="80" spans="2:11" s="1" customFormat="1" ht="15" customHeight="1">
      <c r="B80" s="299"/>
      <c r="C80" s="287" t="s">
        <v>3384</v>
      </c>
      <c r="D80" s="287"/>
      <c r="E80" s="287"/>
      <c r="F80" s="310" t="s">
        <v>3381</v>
      </c>
      <c r="G80" s="311"/>
      <c r="H80" s="287" t="s">
        <v>3385</v>
      </c>
      <c r="I80" s="287" t="s">
        <v>3383</v>
      </c>
      <c r="J80" s="287">
        <v>120</v>
      </c>
      <c r="K80" s="301"/>
    </row>
    <row r="81" spans="2:11" s="1" customFormat="1" ht="15" customHeight="1">
      <c r="B81" s="312"/>
      <c r="C81" s="287" t="s">
        <v>3386</v>
      </c>
      <c r="D81" s="287"/>
      <c r="E81" s="287"/>
      <c r="F81" s="310" t="s">
        <v>3387</v>
      </c>
      <c r="G81" s="311"/>
      <c r="H81" s="287" t="s">
        <v>3388</v>
      </c>
      <c r="I81" s="287" t="s">
        <v>3383</v>
      </c>
      <c r="J81" s="287">
        <v>50</v>
      </c>
      <c r="K81" s="301"/>
    </row>
    <row r="82" spans="2:11" s="1" customFormat="1" ht="15" customHeight="1">
      <c r="B82" s="312"/>
      <c r="C82" s="287" t="s">
        <v>3389</v>
      </c>
      <c r="D82" s="287"/>
      <c r="E82" s="287"/>
      <c r="F82" s="310" t="s">
        <v>3381</v>
      </c>
      <c r="G82" s="311"/>
      <c r="H82" s="287" t="s">
        <v>3390</v>
      </c>
      <c r="I82" s="287" t="s">
        <v>3391</v>
      </c>
      <c r="J82" s="287"/>
      <c r="K82" s="301"/>
    </row>
    <row r="83" spans="2:11" s="1" customFormat="1" ht="15" customHeight="1">
      <c r="B83" s="312"/>
      <c r="C83" s="313" t="s">
        <v>3392</v>
      </c>
      <c r="D83" s="313"/>
      <c r="E83" s="313"/>
      <c r="F83" s="314" t="s">
        <v>3387</v>
      </c>
      <c r="G83" s="313"/>
      <c r="H83" s="313" t="s">
        <v>3393</v>
      </c>
      <c r="I83" s="313" t="s">
        <v>3383</v>
      </c>
      <c r="J83" s="313">
        <v>15</v>
      </c>
      <c r="K83" s="301"/>
    </row>
    <row r="84" spans="2:11" s="1" customFormat="1" ht="15" customHeight="1">
      <c r="B84" s="312"/>
      <c r="C84" s="313" t="s">
        <v>3394</v>
      </c>
      <c r="D84" s="313"/>
      <c r="E84" s="313"/>
      <c r="F84" s="314" t="s">
        <v>3387</v>
      </c>
      <c r="G84" s="313"/>
      <c r="H84" s="313" t="s">
        <v>3395</v>
      </c>
      <c r="I84" s="313" t="s">
        <v>3383</v>
      </c>
      <c r="J84" s="313">
        <v>15</v>
      </c>
      <c r="K84" s="301"/>
    </row>
    <row r="85" spans="2:11" s="1" customFormat="1" ht="15" customHeight="1">
      <c r="B85" s="312"/>
      <c r="C85" s="313" t="s">
        <v>3396</v>
      </c>
      <c r="D85" s="313"/>
      <c r="E85" s="313"/>
      <c r="F85" s="314" t="s">
        <v>3387</v>
      </c>
      <c r="G85" s="313"/>
      <c r="H85" s="313" t="s">
        <v>3397</v>
      </c>
      <c r="I85" s="313" t="s">
        <v>3383</v>
      </c>
      <c r="J85" s="313">
        <v>20</v>
      </c>
      <c r="K85" s="301"/>
    </row>
    <row r="86" spans="2:11" s="1" customFormat="1" ht="15" customHeight="1">
      <c r="B86" s="312"/>
      <c r="C86" s="313" t="s">
        <v>3398</v>
      </c>
      <c r="D86" s="313"/>
      <c r="E86" s="313"/>
      <c r="F86" s="314" t="s">
        <v>3387</v>
      </c>
      <c r="G86" s="313"/>
      <c r="H86" s="313" t="s">
        <v>3399</v>
      </c>
      <c r="I86" s="313" t="s">
        <v>3383</v>
      </c>
      <c r="J86" s="313">
        <v>20</v>
      </c>
      <c r="K86" s="301"/>
    </row>
    <row r="87" spans="2:11" s="1" customFormat="1" ht="15" customHeight="1">
      <c r="B87" s="312"/>
      <c r="C87" s="287" t="s">
        <v>3400</v>
      </c>
      <c r="D87" s="287"/>
      <c r="E87" s="287"/>
      <c r="F87" s="310" t="s">
        <v>3387</v>
      </c>
      <c r="G87" s="311"/>
      <c r="H87" s="287" t="s">
        <v>3401</v>
      </c>
      <c r="I87" s="287" t="s">
        <v>3383</v>
      </c>
      <c r="J87" s="287">
        <v>50</v>
      </c>
      <c r="K87" s="301"/>
    </row>
    <row r="88" spans="2:11" s="1" customFormat="1" ht="15" customHeight="1">
      <c r="B88" s="312"/>
      <c r="C88" s="287" t="s">
        <v>3402</v>
      </c>
      <c r="D88" s="287"/>
      <c r="E88" s="287"/>
      <c r="F88" s="310" t="s">
        <v>3387</v>
      </c>
      <c r="G88" s="311"/>
      <c r="H88" s="287" t="s">
        <v>3403</v>
      </c>
      <c r="I88" s="287" t="s">
        <v>3383</v>
      </c>
      <c r="J88" s="287">
        <v>20</v>
      </c>
      <c r="K88" s="301"/>
    </row>
    <row r="89" spans="2:11" s="1" customFormat="1" ht="15" customHeight="1">
      <c r="B89" s="312"/>
      <c r="C89" s="287" t="s">
        <v>3404</v>
      </c>
      <c r="D89" s="287"/>
      <c r="E89" s="287"/>
      <c r="F89" s="310" t="s">
        <v>3387</v>
      </c>
      <c r="G89" s="311"/>
      <c r="H89" s="287" t="s">
        <v>3405</v>
      </c>
      <c r="I89" s="287" t="s">
        <v>3383</v>
      </c>
      <c r="J89" s="287">
        <v>20</v>
      </c>
      <c r="K89" s="301"/>
    </row>
    <row r="90" spans="2:11" s="1" customFormat="1" ht="15" customHeight="1">
      <c r="B90" s="312"/>
      <c r="C90" s="287" t="s">
        <v>3406</v>
      </c>
      <c r="D90" s="287"/>
      <c r="E90" s="287"/>
      <c r="F90" s="310" t="s">
        <v>3387</v>
      </c>
      <c r="G90" s="311"/>
      <c r="H90" s="287" t="s">
        <v>3407</v>
      </c>
      <c r="I90" s="287" t="s">
        <v>3383</v>
      </c>
      <c r="J90" s="287">
        <v>50</v>
      </c>
      <c r="K90" s="301"/>
    </row>
    <row r="91" spans="2:11" s="1" customFormat="1" ht="15" customHeight="1">
      <c r="B91" s="312"/>
      <c r="C91" s="287" t="s">
        <v>3408</v>
      </c>
      <c r="D91" s="287"/>
      <c r="E91" s="287"/>
      <c r="F91" s="310" t="s">
        <v>3387</v>
      </c>
      <c r="G91" s="311"/>
      <c r="H91" s="287" t="s">
        <v>3408</v>
      </c>
      <c r="I91" s="287" t="s">
        <v>3383</v>
      </c>
      <c r="J91" s="287">
        <v>50</v>
      </c>
      <c r="K91" s="301"/>
    </row>
    <row r="92" spans="2:11" s="1" customFormat="1" ht="15" customHeight="1">
      <c r="B92" s="312"/>
      <c r="C92" s="287" t="s">
        <v>3409</v>
      </c>
      <c r="D92" s="287"/>
      <c r="E92" s="287"/>
      <c r="F92" s="310" t="s">
        <v>3387</v>
      </c>
      <c r="G92" s="311"/>
      <c r="H92" s="287" t="s">
        <v>3410</v>
      </c>
      <c r="I92" s="287" t="s">
        <v>3383</v>
      </c>
      <c r="J92" s="287">
        <v>255</v>
      </c>
      <c r="K92" s="301"/>
    </row>
    <row r="93" spans="2:11" s="1" customFormat="1" ht="15" customHeight="1">
      <c r="B93" s="312"/>
      <c r="C93" s="287" t="s">
        <v>3411</v>
      </c>
      <c r="D93" s="287"/>
      <c r="E93" s="287"/>
      <c r="F93" s="310" t="s">
        <v>3381</v>
      </c>
      <c r="G93" s="311"/>
      <c r="H93" s="287" t="s">
        <v>3412</v>
      </c>
      <c r="I93" s="287" t="s">
        <v>3413</v>
      </c>
      <c r="J93" s="287"/>
      <c r="K93" s="301"/>
    </row>
    <row r="94" spans="2:11" s="1" customFormat="1" ht="15" customHeight="1">
      <c r="B94" s="312"/>
      <c r="C94" s="287" t="s">
        <v>3414</v>
      </c>
      <c r="D94" s="287"/>
      <c r="E94" s="287"/>
      <c r="F94" s="310" t="s">
        <v>3381</v>
      </c>
      <c r="G94" s="311"/>
      <c r="H94" s="287" t="s">
        <v>3415</v>
      </c>
      <c r="I94" s="287" t="s">
        <v>3416</v>
      </c>
      <c r="J94" s="287"/>
      <c r="K94" s="301"/>
    </row>
    <row r="95" spans="2:11" s="1" customFormat="1" ht="15" customHeight="1">
      <c r="B95" s="312"/>
      <c r="C95" s="287" t="s">
        <v>3417</v>
      </c>
      <c r="D95" s="287"/>
      <c r="E95" s="287"/>
      <c r="F95" s="310" t="s">
        <v>3381</v>
      </c>
      <c r="G95" s="311"/>
      <c r="H95" s="287" t="s">
        <v>3417</v>
      </c>
      <c r="I95" s="287" t="s">
        <v>3416</v>
      </c>
      <c r="J95" s="287"/>
      <c r="K95" s="301"/>
    </row>
    <row r="96" spans="2:11" s="1" customFormat="1" ht="15" customHeight="1">
      <c r="B96" s="312"/>
      <c r="C96" s="287" t="s">
        <v>43</v>
      </c>
      <c r="D96" s="287"/>
      <c r="E96" s="287"/>
      <c r="F96" s="310" t="s">
        <v>3381</v>
      </c>
      <c r="G96" s="311"/>
      <c r="H96" s="287" t="s">
        <v>3418</v>
      </c>
      <c r="I96" s="287" t="s">
        <v>3416</v>
      </c>
      <c r="J96" s="287"/>
      <c r="K96" s="301"/>
    </row>
    <row r="97" spans="2:11" s="1" customFormat="1" ht="15" customHeight="1">
      <c r="B97" s="312"/>
      <c r="C97" s="287" t="s">
        <v>53</v>
      </c>
      <c r="D97" s="287"/>
      <c r="E97" s="287"/>
      <c r="F97" s="310" t="s">
        <v>3381</v>
      </c>
      <c r="G97" s="311"/>
      <c r="H97" s="287" t="s">
        <v>3419</v>
      </c>
      <c r="I97" s="287" t="s">
        <v>3416</v>
      </c>
      <c r="J97" s="287"/>
      <c r="K97" s="301"/>
    </row>
    <row r="98" spans="2:11" s="1" customFormat="1" ht="15" customHeight="1">
      <c r="B98" s="315"/>
      <c r="C98" s="316"/>
      <c r="D98" s="316"/>
      <c r="E98" s="316"/>
      <c r="F98" s="316"/>
      <c r="G98" s="316"/>
      <c r="H98" s="316"/>
      <c r="I98" s="316"/>
      <c r="J98" s="316"/>
      <c r="K98" s="317"/>
    </row>
    <row r="99" spans="2:11" s="1" customFormat="1" ht="18.75" customHeight="1">
      <c r="B99" s="318"/>
      <c r="C99" s="319"/>
      <c r="D99" s="319"/>
      <c r="E99" s="319"/>
      <c r="F99" s="319"/>
      <c r="G99" s="319"/>
      <c r="H99" s="319"/>
      <c r="I99" s="319"/>
      <c r="J99" s="319"/>
      <c r="K99" s="318"/>
    </row>
    <row r="100" spans="2:11" s="1" customFormat="1" ht="18.75" customHeight="1"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</row>
    <row r="101" spans="2:11" s="1" customFormat="1" ht="7.5" customHeight="1">
      <c r="B101" s="296"/>
      <c r="C101" s="297"/>
      <c r="D101" s="297"/>
      <c r="E101" s="297"/>
      <c r="F101" s="297"/>
      <c r="G101" s="297"/>
      <c r="H101" s="297"/>
      <c r="I101" s="297"/>
      <c r="J101" s="297"/>
      <c r="K101" s="298"/>
    </row>
    <row r="102" spans="2:11" s="1" customFormat="1" ht="45" customHeight="1">
      <c r="B102" s="299"/>
      <c r="C102" s="300" t="s">
        <v>3420</v>
      </c>
      <c r="D102" s="300"/>
      <c r="E102" s="300"/>
      <c r="F102" s="300"/>
      <c r="G102" s="300"/>
      <c r="H102" s="300"/>
      <c r="I102" s="300"/>
      <c r="J102" s="300"/>
      <c r="K102" s="301"/>
    </row>
    <row r="103" spans="2:11" s="1" customFormat="1" ht="17.25" customHeight="1">
      <c r="B103" s="299"/>
      <c r="C103" s="302" t="s">
        <v>3375</v>
      </c>
      <c r="D103" s="302"/>
      <c r="E103" s="302"/>
      <c r="F103" s="302" t="s">
        <v>3376</v>
      </c>
      <c r="G103" s="303"/>
      <c r="H103" s="302" t="s">
        <v>59</v>
      </c>
      <c r="I103" s="302" t="s">
        <v>62</v>
      </c>
      <c r="J103" s="302" t="s">
        <v>3377</v>
      </c>
      <c r="K103" s="301"/>
    </row>
    <row r="104" spans="2:11" s="1" customFormat="1" ht="17.25" customHeight="1">
      <c r="B104" s="299"/>
      <c r="C104" s="304" t="s">
        <v>3378</v>
      </c>
      <c r="D104" s="304"/>
      <c r="E104" s="304"/>
      <c r="F104" s="305" t="s">
        <v>3379</v>
      </c>
      <c r="G104" s="306"/>
      <c r="H104" s="304"/>
      <c r="I104" s="304"/>
      <c r="J104" s="304" t="s">
        <v>3380</v>
      </c>
      <c r="K104" s="301"/>
    </row>
    <row r="105" spans="2:11" s="1" customFormat="1" ht="5.25" customHeight="1">
      <c r="B105" s="299"/>
      <c r="C105" s="302"/>
      <c r="D105" s="302"/>
      <c r="E105" s="302"/>
      <c r="F105" s="302"/>
      <c r="G105" s="320"/>
      <c r="H105" s="302"/>
      <c r="I105" s="302"/>
      <c r="J105" s="302"/>
      <c r="K105" s="301"/>
    </row>
    <row r="106" spans="2:11" s="1" customFormat="1" ht="15" customHeight="1">
      <c r="B106" s="299"/>
      <c r="C106" s="287" t="s">
        <v>58</v>
      </c>
      <c r="D106" s="309"/>
      <c r="E106" s="309"/>
      <c r="F106" s="310" t="s">
        <v>3381</v>
      </c>
      <c r="G106" s="287"/>
      <c r="H106" s="287" t="s">
        <v>3421</v>
      </c>
      <c r="I106" s="287" t="s">
        <v>3383</v>
      </c>
      <c r="J106" s="287">
        <v>20</v>
      </c>
      <c r="K106" s="301"/>
    </row>
    <row r="107" spans="2:11" s="1" customFormat="1" ht="15" customHeight="1">
      <c r="B107" s="299"/>
      <c r="C107" s="287" t="s">
        <v>3384</v>
      </c>
      <c r="D107" s="287"/>
      <c r="E107" s="287"/>
      <c r="F107" s="310" t="s">
        <v>3381</v>
      </c>
      <c r="G107" s="287"/>
      <c r="H107" s="287" t="s">
        <v>3421</v>
      </c>
      <c r="I107" s="287" t="s">
        <v>3383</v>
      </c>
      <c r="J107" s="287">
        <v>120</v>
      </c>
      <c r="K107" s="301"/>
    </row>
    <row r="108" spans="2:11" s="1" customFormat="1" ht="15" customHeight="1">
      <c r="B108" s="312"/>
      <c r="C108" s="287" t="s">
        <v>3386</v>
      </c>
      <c r="D108" s="287"/>
      <c r="E108" s="287"/>
      <c r="F108" s="310" t="s">
        <v>3387</v>
      </c>
      <c r="G108" s="287"/>
      <c r="H108" s="287" t="s">
        <v>3421</v>
      </c>
      <c r="I108" s="287" t="s">
        <v>3383</v>
      </c>
      <c r="J108" s="287">
        <v>50</v>
      </c>
      <c r="K108" s="301"/>
    </row>
    <row r="109" spans="2:11" s="1" customFormat="1" ht="15" customHeight="1">
      <c r="B109" s="312"/>
      <c r="C109" s="287" t="s">
        <v>3389</v>
      </c>
      <c r="D109" s="287"/>
      <c r="E109" s="287"/>
      <c r="F109" s="310" t="s">
        <v>3381</v>
      </c>
      <c r="G109" s="287"/>
      <c r="H109" s="287" t="s">
        <v>3421</v>
      </c>
      <c r="I109" s="287" t="s">
        <v>3391</v>
      </c>
      <c r="J109" s="287"/>
      <c r="K109" s="301"/>
    </row>
    <row r="110" spans="2:11" s="1" customFormat="1" ht="15" customHeight="1">
      <c r="B110" s="312"/>
      <c r="C110" s="287" t="s">
        <v>3400</v>
      </c>
      <c r="D110" s="287"/>
      <c r="E110" s="287"/>
      <c r="F110" s="310" t="s">
        <v>3387</v>
      </c>
      <c r="G110" s="287"/>
      <c r="H110" s="287" t="s">
        <v>3421</v>
      </c>
      <c r="I110" s="287" t="s">
        <v>3383</v>
      </c>
      <c r="J110" s="287">
        <v>50</v>
      </c>
      <c r="K110" s="301"/>
    </row>
    <row r="111" spans="2:11" s="1" customFormat="1" ht="15" customHeight="1">
      <c r="B111" s="312"/>
      <c r="C111" s="287" t="s">
        <v>3408</v>
      </c>
      <c r="D111" s="287"/>
      <c r="E111" s="287"/>
      <c r="F111" s="310" t="s">
        <v>3387</v>
      </c>
      <c r="G111" s="287"/>
      <c r="H111" s="287" t="s">
        <v>3421</v>
      </c>
      <c r="I111" s="287" t="s">
        <v>3383</v>
      </c>
      <c r="J111" s="287">
        <v>50</v>
      </c>
      <c r="K111" s="301"/>
    </row>
    <row r="112" spans="2:11" s="1" customFormat="1" ht="15" customHeight="1">
      <c r="B112" s="312"/>
      <c r="C112" s="287" t="s">
        <v>3406</v>
      </c>
      <c r="D112" s="287"/>
      <c r="E112" s="287"/>
      <c r="F112" s="310" t="s">
        <v>3387</v>
      </c>
      <c r="G112" s="287"/>
      <c r="H112" s="287" t="s">
        <v>3421</v>
      </c>
      <c r="I112" s="287" t="s">
        <v>3383</v>
      </c>
      <c r="J112" s="287">
        <v>50</v>
      </c>
      <c r="K112" s="301"/>
    </row>
    <row r="113" spans="2:11" s="1" customFormat="1" ht="15" customHeight="1">
      <c r="B113" s="312"/>
      <c r="C113" s="287" t="s">
        <v>58</v>
      </c>
      <c r="D113" s="287"/>
      <c r="E113" s="287"/>
      <c r="F113" s="310" t="s">
        <v>3381</v>
      </c>
      <c r="G113" s="287"/>
      <c r="H113" s="287" t="s">
        <v>3422</v>
      </c>
      <c r="I113" s="287" t="s">
        <v>3383</v>
      </c>
      <c r="J113" s="287">
        <v>20</v>
      </c>
      <c r="K113" s="301"/>
    </row>
    <row r="114" spans="2:11" s="1" customFormat="1" ht="15" customHeight="1">
      <c r="B114" s="312"/>
      <c r="C114" s="287" t="s">
        <v>3423</v>
      </c>
      <c r="D114" s="287"/>
      <c r="E114" s="287"/>
      <c r="F114" s="310" t="s">
        <v>3381</v>
      </c>
      <c r="G114" s="287"/>
      <c r="H114" s="287" t="s">
        <v>3424</v>
      </c>
      <c r="I114" s="287" t="s">
        <v>3383</v>
      </c>
      <c r="J114" s="287">
        <v>120</v>
      </c>
      <c r="K114" s="301"/>
    </row>
    <row r="115" spans="2:11" s="1" customFormat="1" ht="15" customHeight="1">
      <c r="B115" s="312"/>
      <c r="C115" s="287" t="s">
        <v>43</v>
      </c>
      <c r="D115" s="287"/>
      <c r="E115" s="287"/>
      <c r="F115" s="310" t="s">
        <v>3381</v>
      </c>
      <c r="G115" s="287"/>
      <c r="H115" s="287" t="s">
        <v>3425</v>
      </c>
      <c r="I115" s="287" t="s">
        <v>3416</v>
      </c>
      <c r="J115" s="287"/>
      <c r="K115" s="301"/>
    </row>
    <row r="116" spans="2:11" s="1" customFormat="1" ht="15" customHeight="1">
      <c r="B116" s="312"/>
      <c r="C116" s="287" t="s">
        <v>53</v>
      </c>
      <c r="D116" s="287"/>
      <c r="E116" s="287"/>
      <c r="F116" s="310" t="s">
        <v>3381</v>
      </c>
      <c r="G116" s="287"/>
      <c r="H116" s="287" t="s">
        <v>3426</v>
      </c>
      <c r="I116" s="287" t="s">
        <v>3416</v>
      </c>
      <c r="J116" s="287"/>
      <c r="K116" s="301"/>
    </row>
    <row r="117" spans="2:11" s="1" customFormat="1" ht="15" customHeight="1">
      <c r="B117" s="312"/>
      <c r="C117" s="287" t="s">
        <v>62</v>
      </c>
      <c r="D117" s="287"/>
      <c r="E117" s="287"/>
      <c r="F117" s="310" t="s">
        <v>3381</v>
      </c>
      <c r="G117" s="287"/>
      <c r="H117" s="287" t="s">
        <v>3427</v>
      </c>
      <c r="I117" s="287" t="s">
        <v>3428</v>
      </c>
      <c r="J117" s="287"/>
      <c r="K117" s="301"/>
    </row>
    <row r="118" spans="2:11" s="1" customFormat="1" ht="15" customHeight="1">
      <c r="B118" s="315"/>
      <c r="C118" s="321"/>
      <c r="D118" s="321"/>
      <c r="E118" s="321"/>
      <c r="F118" s="321"/>
      <c r="G118" s="321"/>
      <c r="H118" s="321"/>
      <c r="I118" s="321"/>
      <c r="J118" s="321"/>
      <c r="K118" s="317"/>
    </row>
    <row r="119" spans="2:11" s="1" customFormat="1" ht="18.75" customHeight="1">
      <c r="B119" s="322"/>
      <c r="C119" s="323"/>
      <c r="D119" s="323"/>
      <c r="E119" s="323"/>
      <c r="F119" s="324"/>
      <c r="G119" s="323"/>
      <c r="H119" s="323"/>
      <c r="I119" s="323"/>
      <c r="J119" s="323"/>
      <c r="K119" s="322"/>
    </row>
    <row r="120" spans="2:11" s="1" customFormat="1" ht="18.75" customHeight="1">
      <c r="B120" s="295"/>
      <c r="C120" s="295"/>
      <c r="D120" s="295"/>
      <c r="E120" s="295"/>
      <c r="F120" s="295"/>
      <c r="G120" s="295"/>
      <c r="H120" s="295"/>
      <c r="I120" s="295"/>
      <c r="J120" s="295"/>
      <c r="K120" s="295"/>
    </row>
    <row r="121" spans="2:11" s="1" customFormat="1" ht="7.5" customHeight="1">
      <c r="B121" s="325"/>
      <c r="C121" s="326"/>
      <c r="D121" s="326"/>
      <c r="E121" s="326"/>
      <c r="F121" s="326"/>
      <c r="G121" s="326"/>
      <c r="H121" s="326"/>
      <c r="I121" s="326"/>
      <c r="J121" s="326"/>
      <c r="K121" s="327"/>
    </row>
    <row r="122" spans="2:11" s="1" customFormat="1" ht="45" customHeight="1">
      <c r="B122" s="328"/>
      <c r="C122" s="278" t="s">
        <v>3429</v>
      </c>
      <c r="D122" s="278"/>
      <c r="E122" s="278"/>
      <c r="F122" s="278"/>
      <c r="G122" s="278"/>
      <c r="H122" s="278"/>
      <c r="I122" s="278"/>
      <c r="J122" s="278"/>
      <c r="K122" s="329"/>
    </row>
    <row r="123" spans="2:11" s="1" customFormat="1" ht="17.25" customHeight="1">
      <c r="B123" s="330"/>
      <c r="C123" s="302" t="s">
        <v>3375</v>
      </c>
      <c r="D123" s="302"/>
      <c r="E123" s="302"/>
      <c r="F123" s="302" t="s">
        <v>3376</v>
      </c>
      <c r="G123" s="303"/>
      <c r="H123" s="302" t="s">
        <v>59</v>
      </c>
      <c r="I123" s="302" t="s">
        <v>62</v>
      </c>
      <c r="J123" s="302" t="s">
        <v>3377</v>
      </c>
      <c r="K123" s="331"/>
    </row>
    <row r="124" spans="2:11" s="1" customFormat="1" ht="17.25" customHeight="1">
      <c r="B124" s="330"/>
      <c r="C124" s="304" t="s">
        <v>3378</v>
      </c>
      <c r="D124" s="304"/>
      <c r="E124" s="304"/>
      <c r="F124" s="305" t="s">
        <v>3379</v>
      </c>
      <c r="G124" s="306"/>
      <c r="H124" s="304"/>
      <c r="I124" s="304"/>
      <c r="J124" s="304" t="s">
        <v>3380</v>
      </c>
      <c r="K124" s="331"/>
    </row>
    <row r="125" spans="2:11" s="1" customFormat="1" ht="5.25" customHeight="1">
      <c r="B125" s="332"/>
      <c r="C125" s="307"/>
      <c r="D125" s="307"/>
      <c r="E125" s="307"/>
      <c r="F125" s="307"/>
      <c r="G125" s="333"/>
      <c r="H125" s="307"/>
      <c r="I125" s="307"/>
      <c r="J125" s="307"/>
      <c r="K125" s="334"/>
    </row>
    <row r="126" spans="2:11" s="1" customFormat="1" ht="15" customHeight="1">
      <c r="B126" s="332"/>
      <c r="C126" s="287" t="s">
        <v>3384</v>
      </c>
      <c r="D126" s="309"/>
      <c r="E126" s="309"/>
      <c r="F126" s="310" t="s">
        <v>3381</v>
      </c>
      <c r="G126" s="287"/>
      <c r="H126" s="287" t="s">
        <v>3421</v>
      </c>
      <c r="I126" s="287" t="s">
        <v>3383</v>
      </c>
      <c r="J126" s="287">
        <v>120</v>
      </c>
      <c r="K126" s="335"/>
    </row>
    <row r="127" spans="2:11" s="1" customFormat="1" ht="15" customHeight="1">
      <c r="B127" s="332"/>
      <c r="C127" s="287" t="s">
        <v>3430</v>
      </c>
      <c r="D127" s="287"/>
      <c r="E127" s="287"/>
      <c r="F127" s="310" t="s">
        <v>3381</v>
      </c>
      <c r="G127" s="287"/>
      <c r="H127" s="287" t="s">
        <v>3431</v>
      </c>
      <c r="I127" s="287" t="s">
        <v>3383</v>
      </c>
      <c r="J127" s="287" t="s">
        <v>3432</v>
      </c>
      <c r="K127" s="335"/>
    </row>
    <row r="128" spans="2:11" s="1" customFormat="1" ht="15" customHeight="1">
      <c r="B128" s="332"/>
      <c r="C128" s="287" t="s">
        <v>3329</v>
      </c>
      <c r="D128" s="287"/>
      <c r="E128" s="287"/>
      <c r="F128" s="310" t="s">
        <v>3381</v>
      </c>
      <c r="G128" s="287"/>
      <c r="H128" s="287" t="s">
        <v>3433</v>
      </c>
      <c r="I128" s="287" t="s">
        <v>3383</v>
      </c>
      <c r="J128" s="287" t="s">
        <v>3432</v>
      </c>
      <c r="K128" s="335"/>
    </row>
    <row r="129" spans="2:11" s="1" customFormat="1" ht="15" customHeight="1">
      <c r="B129" s="332"/>
      <c r="C129" s="287" t="s">
        <v>3392</v>
      </c>
      <c r="D129" s="287"/>
      <c r="E129" s="287"/>
      <c r="F129" s="310" t="s">
        <v>3387</v>
      </c>
      <c r="G129" s="287"/>
      <c r="H129" s="287" t="s">
        <v>3393</v>
      </c>
      <c r="I129" s="287" t="s">
        <v>3383</v>
      </c>
      <c r="J129" s="287">
        <v>15</v>
      </c>
      <c r="K129" s="335"/>
    </row>
    <row r="130" spans="2:11" s="1" customFormat="1" ht="15" customHeight="1">
      <c r="B130" s="332"/>
      <c r="C130" s="313" t="s">
        <v>3394</v>
      </c>
      <c r="D130" s="313"/>
      <c r="E130" s="313"/>
      <c r="F130" s="314" t="s">
        <v>3387</v>
      </c>
      <c r="G130" s="313"/>
      <c r="H130" s="313" t="s">
        <v>3395</v>
      </c>
      <c r="I130" s="313" t="s">
        <v>3383</v>
      </c>
      <c r="J130" s="313">
        <v>15</v>
      </c>
      <c r="K130" s="335"/>
    </row>
    <row r="131" spans="2:11" s="1" customFormat="1" ht="15" customHeight="1">
      <c r="B131" s="332"/>
      <c r="C131" s="313" t="s">
        <v>3396</v>
      </c>
      <c r="D131" s="313"/>
      <c r="E131" s="313"/>
      <c r="F131" s="314" t="s">
        <v>3387</v>
      </c>
      <c r="G131" s="313"/>
      <c r="H131" s="313" t="s">
        <v>3397</v>
      </c>
      <c r="I131" s="313" t="s">
        <v>3383</v>
      </c>
      <c r="J131" s="313">
        <v>20</v>
      </c>
      <c r="K131" s="335"/>
    </row>
    <row r="132" spans="2:11" s="1" customFormat="1" ht="15" customHeight="1">
      <c r="B132" s="332"/>
      <c r="C132" s="313" t="s">
        <v>3398</v>
      </c>
      <c r="D132" s="313"/>
      <c r="E132" s="313"/>
      <c r="F132" s="314" t="s">
        <v>3387</v>
      </c>
      <c r="G132" s="313"/>
      <c r="H132" s="313" t="s">
        <v>3399</v>
      </c>
      <c r="I132" s="313" t="s">
        <v>3383</v>
      </c>
      <c r="J132" s="313">
        <v>20</v>
      </c>
      <c r="K132" s="335"/>
    </row>
    <row r="133" spans="2:11" s="1" customFormat="1" ht="15" customHeight="1">
      <c r="B133" s="332"/>
      <c r="C133" s="287" t="s">
        <v>3386</v>
      </c>
      <c r="D133" s="287"/>
      <c r="E133" s="287"/>
      <c r="F133" s="310" t="s">
        <v>3387</v>
      </c>
      <c r="G133" s="287"/>
      <c r="H133" s="287" t="s">
        <v>3421</v>
      </c>
      <c r="I133" s="287" t="s">
        <v>3383</v>
      </c>
      <c r="J133" s="287">
        <v>50</v>
      </c>
      <c r="K133" s="335"/>
    </row>
    <row r="134" spans="2:11" s="1" customFormat="1" ht="15" customHeight="1">
      <c r="B134" s="332"/>
      <c r="C134" s="287" t="s">
        <v>3400</v>
      </c>
      <c r="D134" s="287"/>
      <c r="E134" s="287"/>
      <c r="F134" s="310" t="s">
        <v>3387</v>
      </c>
      <c r="G134" s="287"/>
      <c r="H134" s="287" t="s">
        <v>3421</v>
      </c>
      <c r="I134" s="287" t="s">
        <v>3383</v>
      </c>
      <c r="J134" s="287">
        <v>50</v>
      </c>
      <c r="K134" s="335"/>
    </row>
    <row r="135" spans="2:11" s="1" customFormat="1" ht="15" customHeight="1">
      <c r="B135" s="332"/>
      <c r="C135" s="287" t="s">
        <v>3406</v>
      </c>
      <c r="D135" s="287"/>
      <c r="E135" s="287"/>
      <c r="F135" s="310" t="s">
        <v>3387</v>
      </c>
      <c r="G135" s="287"/>
      <c r="H135" s="287" t="s">
        <v>3421</v>
      </c>
      <c r="I135" s="287" t="s">
        <v>3383</v>
      </c>
      <c r="J135" s="287">
        <v>50</v>
      </c>
      <c r="K135" s="335"/>
    </row>
    <row r="136" spans="2:11" s="1" customFormat="1" ht="15" customHeight="1">
      <c r="B136" s="332"/>
      <c r="C136" s="287" t="s">
        <v>3408</v>
      </c>
      <c r="D136" s="287"/>
      <c r="E136" s="287"/>
      <c r="F136" s="310" t="s">
        <v>3387</v>
      </c>
      <c r="G136" s="287"/>
      <c r="H136" s="287" t="s">
        <v>3421</v>
      </c>
      <c r="I136" s="287" t="s">
        <v>3383</v>
      </c>
      <c r="J136" s="287">
        <v>50</v>
      </c>
      <c r="K136" s="335"/>
    </row>
    <row r="137" spans="2:11" s="1" customFormat="1" ht="15" customHeight="1">
      <c r="B137" s="332"/>
      <c r="C137" s="287" t="s">
        <v>3409</v>
      </c>
      <c r="D137" s="287"/>
      <c r="E137" s="287"/>
      <c r="F137" s="310" t="s">
        <v>3387</v>
      </c>
      <c r="G137" s="287"/>
      <c r="H137" s="287" t="s">
        <v>3434</v>
      </c>
      <c r="I137" s="287" t="s">
        <v>3383</v>
      </c>
      <c r="J137" s="287">
        <v>255</v>
      </c>
      <c r="K137" s="335"/>
    </row>
    <row r="138" spans="2:11" s="1" customFormat="1" ht="15" customHeight="1">
      <c r="B138" s="332"/>
      <c r="C138" s="287" t="s">
        <v>3411</v>
      </c>
      <c r="D138" s="287"/>
      <c r="E138" s="287"/>
      <c r="F138" s="310" t="s">
        <v>3381</v>
      </c>
      <c r="G138" s="287"/>
      <c r="H138" s="287" t="s">
        <v>3435</v>
      </c>
      <c r="I138" s="287" t="s">
        <v>3413</v>
      </c>
      <c r="J138" s="287"/>
      <c r="K138" s="335"/>
    </row>
    <row r="139" spans="2:11" s="1" customFormat="1" ht="15" customHeight="1">
      <c r="B139" s="332"/>
      <c r="C139" s="287" t="s">
        <v>3414</v>
      </c>
      <c r="D139" s="287"/>
      <c r="E139" s="287"/>
      <c r="F139" s="310" t="s">
        <v>3381</v>
      </c>
      <c r="G139" s="287"/>
      <c r="H139" s="287" t="s">
        <v>3436</v>
      </c>
      <c r="I139" s="287" t="s">
        <v>3416</v>
      </c>
      <c r="J139" s="287"/>
      <c r="K139" s="335"/>
    </row>
    <row r="140" spans="2:11" s="1" customFormat="1" ht="15" customHeight="1">
      <c r="B140" s="332"/>
      <c r="C140" s="287" t="s">
        <v>3417</v>
      </c>
      <c r="D140" s="287"/>
      <c r="E140" s="287"/>
      <c r="F140" s="310" t="s">
        <v>3381</v>
      </c>
      <c r="G140" s="287"/>
      <c r="H140" s="287" t="s">
        <v>3417</v>
      </c>
      <c r="I140" s="287" t="s">
        <v>3416</v>
      </c>
      <c r="J140" s="287"/>
      <c r="K140" s="335"/>
    </row>
    <row r="141" spans="2:11" s="1" customFormat="1" ht="15" customHeight="1">
      <c r="B141" s="332"/>
      <c r="C141" s="287" t="s">
        <v>43</v>
      </c>
      <c r="D141" s="287"/>
      <c r="E141" s="287"/>
      <c r="F141" s="310" t="s">
        <v>3381</v>
      </c>
      <c r="G141" s="287"/>
      <c r="H141" s="287" t="s">
        <v>3437</v>
      </c>
      <c r="I141" s="287" t="s">
        <v>3416</v>
      </c>
      <c r="J141" s="287"/>
      <c r="K141" s="335"/>
    </row>
    <row r="142" spans="2:11" s="1" customFormat="1" ht="15" customHeight="1">
      <c r="B142" s="332"/>
      <c r="C142" s="287" t="s">
        <v>3438</v>
      </c>
      <c r="D142" s="287"/>
      <c r="E142" s="287"/>
      <c r="F142" s="310" t="s">
        <v>3381</v>
      </c>
      <c r="G142" s="287"/>
      <c r="H142" s="287" t="s">
        <v>3439</v>
      </c>
      <c r="I142" s="287" t="s">
        <v>3416</v>
      </c>
      <c r="J142" s="287"/>
      <c r="K142" s="335"/>
    </row>
    <row r="143" spans="2:11" s="1" customFormat="1" ht="15" customHeight="1">
      <c r="B143" s="336"/>
      <c r="C143" s="337"/>
      <c r="D143" s="337"/>
      <c r="E143" s="337"/>
      <c r="F143" s="337"/>
      <c r="G143" s="337"/>
      <c r="H143" s="337"/>
      <c r="I143" s="337"/>
      <c r="J143" s="337"/>
      <c r="K143" s="338"/>
    </row>
    <row r="144" spans="2:11" s="1" customFormat="1" ht="18.75" customHeight="1">
      <c r="B144" s="323"/>
      <c r="C144" s="323"/>
      <c r="D144" s="323"/>
      <c r="E144" s="323"/>
      <c r="F144" s="324"/>
      <c r="G144" s="323"/>
      <c r="H144" s="323"/>
      <c r="I144" s="323"/>
      <c r="J144" s="323"/>
      <c r="K144" s="323"/>
    </row>
    <row r="145" spans="2:11" s="1" customFormat="1" ht="18.75" customHeight="1"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</row>
    <row r="146" spans="2:11" s="1" customFormat="1" ht="7.5" customHeight="1">
      <c r="B146" s="296"/>
      <c r="C146" s="297"/>
      <c r="D146" s="297"/>
      <c r="E146" s="297"/>
      <c r="F146" s="297"/>
      <c r="G146" s="297"/>
      <c r="H146" s="297"/>
      <c r="I146" s="297"/>
      <c r="J146" s="297"/>
      <c r="K146" s="298"/>
    </row>
    <row r="147" spans="2:11" s="1" customFormat="1" ht="45" customHeight="1">
      <c r="B147" s="299"/>
      <c r="C147" s="300" t="s">
        <v>3440</v>
      </c>
      <c r="D147" s="300"/>
      <c r="E147" s="300"/>
      <c r="F147" s="300"/>
      <c r="G147" s="300"/>
      <c r="H147" s="300"/>
      <c r="I147" s="300"/>
      <c r="J147" s="300"/>
      <c r="K147" s="301"/>
    </row>
    <row r="148" spans="2:11" s="1" customFormat="1" ht="17.25" customHeight="1">
      <c r="B148" s="299"/>
      <c r="C148" s="302" t="s">
        <v>3375</v>
      </c>
      <c r="D148" s="302"/>
      <c r="E148" s="302"/>
      <c r="F148" s="302" t="s">
        <v>3376</v>
      </c>
      <c r="G148" s="303"/>
      <c r="H148" s="302" t="s">
        <v>59</v>
      </c>
      <c r="I148" s="302" t="s">
        <v>62</v>
      </c>
      <c r="J148" s="302" t="s">
        <v>3377</v>
      </c>
      <c r="K148" s="301"/>
    </row>
    <row r="149" spans="2:11" s="1" customFormat="1" ht="17.25" customHeight="1">
      <c r="B149" s="299"/>
      <c r="C149" s="304" t="s">
        <v>3378</v>
      </c>
      <c r="D149" s="304"/>
      <c r="E149" s="304"/>
      <c r="F149" s="305" t="s">
        <v>3379</v>
      </c>
      <c r="G149" s="306"/>
      <c r="H149" s="304"/>
      <c r="I149" s="304"/>
      <c r="J149" s="304" t="s">
        <v>3380</v>
      </c>
      <c r="K149" s="301"/>
    </row>
    <row r="150" spans="2:11" s="1" customFormat="1" ht="5.25" customHeight="1">
      <c r="B150" s="312"/>
      <c r="C150" s="307"/>
      <c r="D150" s="307"/>
      <c r="E150" s="307"/>
      <c r="F150" s="307"/>
      <c r="G150" s="308"/>
      <c r="H150" s="307"/>
      <c r="I150" s="307"/>
      <c r="J150" s="307"/>
      <c r="K150" s="335"/>
    </row>
    <row r="151" spans="2:11" s="1" customFormat="1" ht="15" customHeight="1">
      <c r="B151" s="312"/>
      <c r="C151" s="339" t="s">
        <v>3384</v>
      </c>
      <c r="D151" s="287"/>
      <c r="E151" s="287"/>
      <c r="F151" s="340" t="s">
        <v>3381</v>
      </c>
      <c r="G151" s="287"/>
      <c r="H151" s="339" t="s">
        <v>3421</v>
      </c>
      <c r="I151" s="339" t="s">
        <v>3383</v>
      </c>
      <c r="J151" s="339">
        <v>120</v>
      </c>
      <c r="K151" s="335"/>
    </row>
    <row r="152" spans="2:11" s="1" customFormat="1" ht="15" customHeight="1">
      <c r="B152" s="312"/>
      <c r="C152" s="339" t="s">
        <v>3430</v>
      </c>
      <c r="D152" s="287"/>
      <c r="E152" s="287"/>
      <c r="F152" s="340" t="s">
        <v>3381</v>
      </c>
      <c r="G152" s="287"/>
      <c r="H152" s="339" t="s">
        <v>3441</v>
      </c>
      <c r="I152" s="339" t="s">
        <v>3383</v>
      </c>
      <c r="J152" s="339" t="s">
        <v>3432</v>
      </c>
      <c r="K152" s="335"/>
    </row>
    <row r="153" spans="2:11" s="1" customFormat="1" ht="15" customHeight="1">
      <c r="B153" s="312"/>
      <c r="C153" s="339" t="s">
        <v>3329</v>
      </c>
      <c r="D153" s="287"/>
      <c r="E153" s="287"/>
      <c r="F153" s="340" t="s">
        <v>3381</v>
      </c>
      <c r="G153" s="287"/>
      <c r="H153" s="339" t="s">
        <v>3442</v>
      </c>
      <c r="I153" s="339" t="s">
        <v>3383</v>
      </c>
      <c r="J153" s="339" t="s">
        <v>3432</v>
      </c>
      <c r="K153" s="335"/>
    </row>
    <row r="154" spans="2:11" s="1" customFormat="1" ht="15" customHeight="1">
      <c r="B154" s="312"/>
      <c r="C154" s="339" t="s">
        <v>3386</v>
      </c>
      <c r="D154" s="287"/>
      <c r="E154" s="287"/>
      <c r="F154" s="340" t="s">
        <v>3387</v>
      </c>
      <c r="G154" s="287"/>
      <c r="H154" s="339" t="s">
        <v>3421</v>
      </c>
      <c r="I154" s="339" t="s">
        <v>3383</v>
      </c>
      <c r="J154" s="339">
        <v>50</v>
      </c>
      <c r="K154" s="335"/>
    </row>
    <row r="155" spans="2:11" s="1" customFormat="1" ht="15" customHeight="1">
      <c r="B155" s="312"/>
      <c r="C155" s="339" t="s">
        <v>3389</v>
      </c>
      <c r="D155" s="287"/>
      <c r="E155" s="287"/>
      <c r="F155" s="340" t="s">
        <v>3381</v>
      </c>
      <c r="G155" s="287"/>
      <c r="H155" s="339" t="s">
        <v>3421</v>
      </c>
      <c r="I155" s="339" t="s">
        <v>3391</v>
      </c>
      <c r="J155" s="339"/>
      <c r="K155" s="335"/>
    </row>
    <row r="156" spans="2:11" s="1" customFormat="1" ht="15" customHeight="1">
      <c r="B156" s="312"/>
      <c r="C156" s="339" t="s">
        <v>3400</v>
      </c>
      <c r="D156" s="287"/>
      <c r="E156" s="287"/>
      <c r="F156" s="340" t="s">
        <v>3387</v>
      </c>
      <c r="G156" s="287"/>
      <c r="H156" s="339" t="s">
        <v>3421</v>
      </c>
      <c r="I156" s="339" t="s">
        <v>3383</v>
      </c>
      <c r="J156" s="339">
        <v>50</v>
      </c>
      <c r="K156" s="335"/>
    </row>
    <row r="157" spans="2:11" s="1" customFormat="1" ht="15" customHeight="1">
      <c r="B157" s="312"/>
      <c r="C157" s="339" t="s">
        <v>3408</v>
      </c>
      <c r="D157" s="287"/>
      <c r="E157" s="287"/>
      <c r="F157" s="340" t="s">
        <v>3387</v>
      </c>
      <c r="G157" s="287"/>
      <c r="H157" s="339" t="s">
        <v>3421</v>
      </c>
      <c r="I157" s="339" t="s">
        <v>3383</v>
      </c>
      <c r="J157" s="339">
        <v>50</v>
      </c>
      <c r="K157" s="335"/>
    </row>
    <row r="158" spans="2:11" s="1" customFormat="1" ht="15" customHeight="1">
      <c r="B158" s="312"/>
      <c r="C158" s="339" t="s">
        <v>3406</v>
      </c>
      <c r="D158" s="287"/>
      <c r="E158" s="287"/>
      <c r="F158" s="340" t="s">
        <v>3387</v>
      </c>
      <c r="G158" s="287"/>
      <c r="H158" s="339" t="s">
        <v>3421</v>
      </c>
      <c r="I158" s="339" t="s">
        <v>3383</v>
      </c>
      <c r="J158" s="339">
        <v>50</v>
      </c>
      <c r="K158" s="335"/>
    </row>
    <row r="159" spans="2:11" s="1" customFormat="1" ht="15" customHeight="1">
      <c r="B159" s="312"/>
      <c r="C159" s="339" t="s">
        <v>128</v>
      </c>
      <c r="D159" s="287"/>
      <c r="E159" s="287"/>
      <c r="F159" s="340" t="s">
        <v>3381</v>
      </c>
      <c r="G159" s="287"/>
      <c r="H159" s="339" t="s">
        <v>3443</v>
      </c>
      <c r="I159" s="339" t="s">
        <v>3383</v>
      </c>
      <c r="J159" s="339" t="s">
        <v>3444</v>
      </c>
      <c r="K159" s="335"/>
    </row>
    <row r="160" spans="2:11" s="1" customFormat="1" ht="15" customHeight="1">
      <c r="B160" s="312"/>
      <c r="C160" s="339" t="s">
        <v>3445</v>
      </c>
      <c r="D160" s="287"/>
      <c r="E160" s="287"/>
      <c r="F160" s="340" t="s">
        <v>3381</v>
      </c>
      <c r="G160" s="287"/>
      <c r="H160" s="339" t="s">
        <v>3446</v>
      </c>
      <c r="I160" s="339" t="s">
        <v>3416</v>
      </c>
      <c r="J160" s="339"/>
      <c r="K160" s="335"/>
    </row>
    <row r="161" spans="2:11" s="1" customFormat="1" ht="15" customHeight="1">
      <c r="B161" s="341"/>
      <c r="C161" s="321"/>
      <c r="D161" s="321"/>
      <c r="E161" s="321"/>
      <c r="F161" s="321"/>
      <c r="G161" s="321"/>
      <c r="H161" s="321"/>
      <c r="I161" s="321"/>
      <c r="J161" s="321"/>
      <c r="K161" s="342"/>
    </row>
    <row r="162" spans="2:11" s="1" customFormat="1" ht="18.75" customHeight="1">
      <c r="B162" s="323"/>
      <c r="C162" s="333"/>
      <c r="D162" s="333"/>
      <c r="E162" s="333"/>
      <c r="F162" s="343"/>
      <c r="G162" s="333"/>
      <c r="H162" s="333"/>
      <c r="I162" s="333"/>
      <c r="J162" s="333"/>
      <c r="K162" s="323"/>
    </row>
    <row r="163" spans="2:11" s="1" customFormat="1" ht="18.75" customHeight="1">
      <c r="B163" s="295"/>
      <c r="C163" s="295"/>
      <c r="D163" s="295"/>
      <c r="E163" s="295"/>
      <c r="F163" s="295"/>
      <c r="G163" s="295"/>
      <c r="H163" s="295"/>
      <c r="I163" s="295"/>
      <c r="J163" s="295"/>
      <c r="K163" s="295"/>
    </row>
    <row r="164" spans="2:11" s="1" customFormat="1" ht="7.5" customHeight="1">
      <c r="B164" s="274"/>
      <c r="C164" s="275"/>
      <c r="D164" s="275"/>
      <c r="E164" s="275"/>
      <c r="F164" s="275"/>
      <c r="G164" s="275"/>
      <c r="H164" s="275"/>
      <c r="I164" s="275"/>
      <c r="J164" s="275"/>
      <c r="K164" s="276"/>
    </row>
    <row r="165" spans="2:11" s="1" customFormat="1" ht="45" customHeight="1">
      <c r="B165" s="277"/>
      <c r="C165" s="278" t="s">
        <v>3447</v>
      </c>
      <c r="D165" s="278"/>
      <c r="E165" s="278"/>
      <c r="F165" s="278"/>
      <c r="G165" s="278"/>
      <c r="H165" s="278"/>
      <c r="I165" s="278"/>
      <c r="J165" s="278"/>
      <c r="K165" s="279"/>
    </row>
    <row r="166" spans="2:11" s="1" customFormat="1" ht="17.25" customHeight="1">
      <c r="B166" s="277"/>
      <c r="C166" s="302" t="s">
        <v>3375</v>
      </c>
      <c r="D166" s="302"/>
      <c r="E166" s="302"/>
      <c r="F166" s="302" t="s">
        <v>3376</v>
      </c>
      <c r="G166" s="344"/>
      <c r="H166" s="345" t="s">
        <v>59</v>
      </c>
      <c r="I166" s="345" t="s">
        <v>62</v>
      </c>
      <c r="J166" s="302" t="s">
        <v>3377</v>
      </c>
      <c r="K166" s="279"/>
    </row>
    <row r="167" spans="2:11" s="1" customFormat="1" ht="17.25" customHeight="1">
      <c r="B167" s="280"/>
      <c r="C167" s="304" t="s">
        <v>3378</v>
      </c>
      <c r="D167" s="304"/>
      <c r="E167" s="304"/>
      <c r="F167" s="305" t="s">
        <v>3379</v>
      </c>
      <c r="G167" s="346"/>
      <c r="H167" s="347"/>
      <c r="I167" s="347"/>
      <c r="J167" s="304" t="s">
        <v>3380</v>
      </c>
      <c r="K167" s="282"/>
    </row>
    <row r="168" spans="2:11" s="1" customFormat="1" ht="5.25" customHeight="1">
      <c r="B168" s="312"/>
      <c r="C168" s="307"/>
      <c r="D168" s="307"/>
      <c r="E168" s="307"/>
      <c r="F168" s="307"/>
      <c r="G168" s="308"/>
      <c r="H168" s="307"/>
      <c r="I168" s="307"/>
      <c r="J168" s="307"/>
      <c r="K168" s="335"/>
    </row>
    <row r="169" spans="2:11" s="1" customFormat="1" ht="15" customHeight="1">
      <c r="B169" s="312"/>
      <c r="C169" s="287" t="s">
        <v>3384</v>
      </c>
      <c r="D169" s="287"/>
      <c r="E169" s="287"/>
      <c r="F169" s="310" t="s">
        <v>3381</v>
      </c>
      <c r="G169" s="287"/>
      <c r="H169" s="287" t="s">
        <v>3421</v>
      </c>
      <c r="I169" s="287" t="s">
        <v>3383</v>
      </c>
      <c r="J169" s="287">
        <v>120</v>
      </c>
      <c r="K169" s="335"/>
    </row>
    <row r="170" spans="2:11" s="1" customFormat="1" ht="15" customHeight="1">
      <c r="B170" s="312"/>
      <c r="C170" s="287" t="s">
        <v>3430</v>
      </c>
      <c r="D170" s="287"/>
      <c r="E170" s="287"/>
      <c r="F170" s="310" t="s">
        <v>3381</v>
      </c>
      <c r="G170" s="287"/>
      <c r="H170" s="287" t="s">
        <v>3431</v>
      </c>
      <c r="I170" s="287" t="s">
        <v>3383</v>
      </c>
      <c r="J170" s="287" t="s">
        <v>3432</v>
      </c>
      <c r="K170" s="335"/>
    </row>
    <row r="171" spans="2:11" s="1" customFormat="1" ht="15" customHeight="1">
      <c r="B171" s="312"/>
      <c r="C171" s="287" t="s">
        <v>3329</v>
      </c>
      <c r="D171" s="287"/>
      <c r="E171" s="287"/>
      <c r="F171" s="310" t="s">
        <v>3381</v>
      </c>
      <c r="G171" s="287"/>
      <c r="H171" s="287" t="s">
        <v>3448</v>
      </c>
      <c r="I171" s="287" t="s">
        <v>3383</v>
      </c>
      <c r="J171" s="287" t="s">
        <v>3432</v>
      </c>
      <c r="K171" s="335"/>
    </row>
    <row r="172" spans="2:11" s="1" customFormat="1" ht="15" customHeight="1">
      <c r="B172" s="312"/>
      <c r="C172" s="287" t="s">
        <v>3386</v>
      </c>
      <c r="D172" s="287"/>
      <c r="E172" s="287"/>
      <c r="F172" s="310" t="s">
        <v>3387</v>
      </c>
      <c r="G172" s="287"/>
      <c r="H172" s="287" t="s">
        <v>3448</v>
      </c>
      <c r="I172" s="287" t="s">
        <v>3383</v>
      </c>
      <c r="J172" s="287">
        <v>50</v>
      </c>
      <c r="K172" s="335"/>
    </row>
    <row r="173" spans="2:11" s="1" customFormat="1" ht="15" customHeight="1">
      <c r="B173" s="312"/>
      <c r="C173" s="287" t="s">
        <v>3389</v>
      </c>
      <c r="D173" s="287"/>
      <c r="E173" s="287"/>
      <c r="F173" s="310" t="s">
        <v>3381</v>
      </c>
      <c r="G173" s="287"/>
      <c r="H173" s="287" t="s">
        <v>3448</v>
      </c>
      <c r="I173" s="287" t="s">
        <v>3391</v>
      </c>
      <c r="J173" s="287"/>
      <c r="K173" s="335"/>
    </row>
    <row r="174" spans="2:11" s="1" customFormat="1" ht="15" customHeight="1">
      <c r="B174" s="312"/>
      <c r="C174" s="287" t="s">
        <v>3400</v>
      </c>
      <c r="D174" s="287"/>
      <c r="E174" s="287"/>
      <c r="F174" s="310" t="s">
        <v>3387</v>
      </c>
      <c r="G174" s="287"/>
      <c r="H174" s="287" t="s">
        <v>3448</v>
      </c>
      <c r="I174" s="287" t="s">
        <v>3383</v>
      </c>
      <c r="J174" s="287">
        <v>50</v>
      </c>
      <c r="K174" s="335"/>
    </row>
    <row r="175" spans="2:11" s="1" customFormat="1" ht="15" customHeight="1">
      <c r="B175" s="312"/>
      <c r="C175" s="287" t="s">
        <v>3408</v>
      </c>
      <c r="D175" s="287"/>
      <c r="E175" s="287"/>
      <c r="F175" s="310" t="s">
        <v>3387</v>
      </c>
      <c r="G175" s="287"/>
      <c r="H175" s="287" t="s">
        <v>3448</v>
      </c>
      <c r="I175" s="287" t="s">
        <v>3383</v>
      </c>
      <c r="J175" s="287">
        <v>50</v>
      </c>
      <c r="K175" s="335"/>
    </row>
    <row r="176" spans="2:11" s="1" customFormat="1" ht="15" customHeight="1">
      <c r="B176" s="312"/>
      <c r="C176" s="287" t="s">
        <v>3406</v>
      </c>
      <c r="D176" s="287"/>
      <c r="E176" s="287"/>
      <c r="F176" s="310" t="s">
        <v>3387</v>
      </c>
      <c r="G176" s="287"/>
      <c r="H176" s="287" t="s">
        <v>3448</v>
      </c>
      <c r="I176" s="287" t="s">
        <v>3383</v>
      </c>
      <c r="J176" s="287">
        <v>50</v>
      </c>
      <c r="K176" s="335"/>
    </row>
    <row r="177" spans="2:11" s="1" customFormat="1" ht="15" customHeight="1">
      <c r="B177" s="312"/>
      <c r="C177" s="287" t="s">
        <v>134</v>
      </c>
      <c r="D177" s="287"/>
      <c r="E177" s="287"/>
      <c r="F177" s="310" t="s">
        <v>3381</v>
      </c>
      <c r="G177" s="287"/>
      <c r="H177" s="287" t="s">
        <v>3449</v>
      </c>
      <c r="I177" s="287" t="s">
        <v>3450</v>
      </c>
      <c r="J177" s="287"/>
      <c r="K177" s="335"/>
    </row>
    <row r="178" spans="2:11" s="1" customFormat="1" ht="15" customHeight="1">
      <c r="B178" s="312"/>
      <c r="C178" s="287" t="s">
        <v>62</v>
      </c>
      <c r="D178" s="287"/>
      <c r="E178" s="287"/>
      <c r="F178" s="310" t="s">
        <v>3381</v>
      </c>
      <c r="G178" s="287"/>
      <c r="H178" s="287" t="s">
        <v>3451</v>
      </c>
      <c r="I178" s="287" t="s">
        <v>3452</v>
      </c>
      <c r="J178" s="287">
        <v>1</v>
      </c>
      <c r="K178" s="335"/>
    </row>
    <row r="179" spans="2:11" s="1" customFormat="1" ht="15" customHeight="1">
      <c r="B179" s="312"/>
      <c r="C179" s="287" t="s">
        <v>58</v>
      </c>
      <c r="D179" s="287"/>
      <c r="E179" s="287"/>
      <c r="F179" s="310" t="s">
        <v>3381</v>
      </c>
      <c r="G179" s="287"/>
      <c r="H179" s="287" t="s">
        <v>3453</v>
      </c>
      <c r="I179" s="287" t="s">
        <v>3383</v>
      </c>
      <c r="J179" s="287">
        <v>20</v>
      </c>
      <c r="K179" s="335"/>
    </row>
    <row r="180" spans="2:11" s="1" customFormat="1" ht="15" customHeight="1">
      <c r="B180" s="312"/>
      <c r="C180" s="287" t="s">
        <v>59</v>
      </c>
      <c r="D180" s="287"/>
      <c r="E180" s="287"/>
      <c r="F180" s="310" t="s">
        <v>3381</v>
      </c>
      <c r="G180" s="287"/>
      <c r="H180" s="287" t="s">
        <v>3454</v>
      </c>
      <c r="I180" s="287" t="s">
        <v>3383</v>
      </c>
      <c r="J180" s="287">
        <v>255</v>
      </c>
      <c r="K180" s="335"/>
    </row>
    <row r="181" spans="2:11" s="1" customFormat="1" ht="15" customHeight="1">
      <c r="B181" s="312"/>
      <c r="C181" s="287" t="s">
        <v>135</v>
      </c>
      <c r="D181" s="287"/>
      <c r="E181" s="287"/>
      <c r="F181" s="310" t="s">
        <v>3381</v>
      </c>
      <c r="G181" s="287"/>
      <c r="H181" s="287" t="s">
        <v>3345</v>
      </c>
      <c r="I181" s="287" t="s">
        <v>3383</v>
      </c>
      <c r="J181" s="287">
        <v>10</v>
      </c>
      <c r="K181" s="335"/>
    </row>
    <row r="182" spans="2:11" s="1" customFormat="1" ht="15" customHeight="1">
      <c r="B182" s="312"/>
      <c r="C182" s="287" t="s">
        <v>136</v>
      </c>
      <c r="D182" s="287"/>
      <c r="E182" s="287"/>
      <c r="F182" s="310" t="s">
        <v>3381</v>
      </c>
      <c r="G182" s="287"/>
      <c r="H182" s="287" t="s">
        <v>3455</v>
      </c>
      <c r="I182" s="287" t="s">
        <v>3416</v>
      </c>
      <c r="J182" s="287"/>
      <c r="K182" s="335"/>
    </row>
    <row r="183" spans="2:11" s="1" customFormat="1" ht="15" customHeight="1">
      <c r="B183" s="312"/>
      <c r="C183" s="287" t="s">
        <v>3456</v>
      </c>
      <c r="D183" s="287"/>
      <c r="E183" s="287"/>
      <c r="F183" s="310" t="s">
        <v>3381</v>
      </c>
      <c r="G183" s="287"/>
      <c r="H183" s="287" t="s">
        <v>3457</v>
      </c>
      <c r="I183" s="287" t="s">
        <v>3416</v>
      </c>
      <c r="J183" s="287"/>
      <c r="K183" s="335"/>
    </row>
    <row r="184" spans="2:11" s="1" customFormat="1" ht="15" customHeight="1">
      <c r="B184" s="312"/>
      <c r="C184" s="287" t="s">
        <v>3445</v>
      </c>
      <c r="D184" s="287"/>
      <c r="E184" s="287"/>
      <c r="F184" s="310" t="s">
        <v>3381</v>
      </c>
      <c r="G184" s="287"/>
      <c r="H184" s="287" t="s">
        <v>3458</v>
      </c>
      <c r="I184" s="287" t="s">
        <v>3416</v>
      </c>
      <c r="J184" s="287"/>
      <c r="K184" s="335"/>
    </row>
    <row r="185" spans="2:11" s="1" customFormat="1" ht="15" customHeight="1">
      <c r="B185" s="312"/>
      <c r="C185" s="287" t="s">
        <v>138</v>
      </c>
      <c r="D185" s="287"/>
      <c r="E185" s="287"/>
      <c r="F185" s="310" t="s">
        <v>3387</v>
      </c>
      <c r="G185" s="287"/>
      <c r="H185" s="287" t="s">
        <v>3459</v>
      </c>
      <c r="I185" s="287" t="s">
        <v>3383</v>
      </c>
      <c r="J185" s="287">
        <v>50</v>
      </c>
      <c r="K185" s="335"/>
    </row>
    <row r="186" spans="2:11" s="1" customFormat="1" ht="15" customHeight="1">
      <c r="B186" s="312"/>
      <c r="C186" s="287" t="s">
        <v>3460</v>
      </c>
      <c r="D186" s="287"/>
      <c r="E186" s="287"/>
      <c r="F186" s="310" t="s">
        <v>3387</v>
      </c>
      <c r="G186" s="287"/>
      <c r="H186" s="287" t="s">
        <v>3461</v>
      </c>
      <c r="I186" s="287" t="s">
        <v>3462</v>
      </c>
      <c r="J186" s="287"/>
      <c r="K186" s="335"/>
    </row>
    <row r="187" spans="2:11" s="1" customFormat="1" ht="15" customHeight="1">
      <c r="B187" s="312"/>
      <c r="C187" s="287" t="s">
        <v>3463</v>
      </c>
      <c r="D187" s="287"/>
      <c r="E187" s="287"/>
      <c r="F187" s="310" t="s">
        <v>3387</v>
      </c>
      <c r="G187" s="287"/>
      <c r="H187" s="287" t="s">
        <v>3464</v>
      </c>
      <c r="I187" s="287" t="s">
        <v>3462</v>
      </c>
      <c r="J187" s="287"/>
      <c r="K187" s="335"/>
    </row>
    <row r="188" spans="2:11" s="1" customFormat="1" ht="15" customHeight="1">
      <c r="B188" s="312"/>
      <c r="C188" s="287" t="s">
        <v>3465</v>
      </c>
      <c r="D188" s="287"/>
      <c r="E188" s="287"/>
      <c r="F188" s="310" t="s">
        <v>3387</v>
      </c>
      <c r="G188" s="287"/>
      <c r="H188" s="287" t="s">
        <v>3466</v>
      </c>
      <c r="I188" s="287" t="s">
        <v>3462</v>
      </c>
      <c r="J188" s="287"/>
      <c r="K188" s="335"/>
    </row>
    <row r="189" spans="2:11" s="1" customFormat="1" ht="15" customHeight="1">
      <c r="B189" s="312"/>
      <c r="C189" s="348" t="s">
        <v>3467</v>
      </c>
      <c r="D189" s="287"/>
      <c r="E189" s="287"/>
      <c r="F189" s="310" t="s">
        <v>3387</v>
      </c>
      <c r="G189" s="287"/>
      <c r="H189" s="287" t="s">
        <v>3468</v>
      </c>
      <c r="I189" s="287" t="s">
        <v>3469</v>
      </c>
      <c r="J189" s="349" t="s">
        <v>3470</v>
      </c>
      <c r="K189" s="335"/>
    </row>
    <row r="190" spans="2:11" s="1" customFormat="1" ht="15" customHeight="1">
      <c r="B190" s="312"/>
      <c r="C190" s="348" t="s">
        <v>47</v>
      </c>
      <c r="D190" s="287"/>
      <c r="E190" s="287"/>
      <c r="F190" s="310" t="s">
        <v>3381</v>
      </c>
      <c r="G190" s="287"/>
      <c r="H190" s="284" t="s">
        <v>3471</v>
      </c>
      <c r="I190" s="287" t="s">
        <v>3472</v>
      </c>
      <c r="J190" s="287"/>
      <c r="K190" s="335"/>
    </row>
    <row r="191" spans="2:11" s="1" customFormat="1" ht="15" customHeight="1">
      <c r="B191" s="312"/>
      <c r="C191" s="348" t="s">
        <v>3473</v>
      </c>
      <c r="D191" s="287"/>
      <c r="E191" s="287"/>
      <c r="F191" s="310" t="s">
        <v>3381</v>
      </c>
      <c r="G191" s="287"/>
      <c r="H191" s="287" t="s">
        <v>3474</v>
      </c>
      <c r="I191" s="287" t="s">
        <v>3416</v>
      </c>
      <c r="J191" s="287"/>
      <c r="K191" s="335"/>
    </row>
    <row r="192" spans="2:11" s="1" customFormat="1" ht="15" customHeight="1">
      <c r="B192" s="312"/>
      <c r="C192" s="348" t="s">
        <v>3475</v>
      </c>
      <c r="D192" s="287"/>
      <c r="E192" s="287"/>
      <c r="F192" s="310" t="s">
        <v>3381</v>
      </c>
      <c r="G192" s="287"/>
      <c r="H192" s="287" t="s">
        <v>3476</v>
      </c>
      <c r="I192" s="287" t="s">
        <v>3416</v>
      </c>
      <c r="J192" s="287"/>
      <c r="K192" s="335"/>
    </row>
    <row r="193" spans="2:11" s="1" customFormat="1" ht="15" customHeight="1">
      <c r="B193" s="312"/>
      <c r="C193" s="348" t="s">
        <v>3477</v>
      </c>
      <c r="D193" s="287"/>
      <c r="E193" s="287"/>
      <c r="F193" s="310" t="s">
        <v>3387</v>
      </c>
      <c r="G193" s="287"/>
      <c r="H193" s="287" t="s">
        <v>3478</v>
      </c>
      <c r="I193" s="287" t="s">
        <v>3416</v>
      </c>
      <c r="J193" s="287"/>
      <c r="K193" s="335"/>
    </row>
    <row r="194" spans="2:11" s="1" customFormat="1" ht="15" customHeight="1">
      <c r="B194" s="341"/>
      <c r="C194" s="350"/>
      <c r="D194" s="321"/>
      <c r="E194" s="321"/>
      <c r="F194" s="321"/>
      <c r="G194" s="321"/>
      <c r="H194" s="321"/>
      <c r="I194" s="321"/>
      <c r="J194" s="321"/>
      <c r="K194" s="342"/>
    </row>
    <row r="195" spans="2:11" s="1" customFormat="1" ht="18.75" customHeight="1">
      <c r="B195" s="323"/>
      <c r="C195" s="333"/>
      <c r="D195" s="333"/>
      <c r="E195" s="333"/>
      <c r="F195" s="343"/>
      <c r="G195" s="333"/>
      <c r="H195" s="333"/>
      <c r="I195" s="333"/>
      <c r="J195" s="333"/>
      <c r="K195" s="323"/>
    </row>
    <row r="196" spans="2:11" s="1" customFormat="1" ht="18.75" customHeight="1">
      <c r="B196" s="323"/>
      <c r="C196" s="333"/>
      <c r="D196" s="333"/>
      <c r="E196" s="333"/>
      <c r="F196" s="343"/>
      <c r="G196" s="333"/>
      <c r="H196" s="333"/>
      <c r="I196" s="333"/>
      <c r="J196" s="333"/>
      <c r="K196" s="323"/>
    </row>
    <row r="197" spans="2:11" s="1" customFormat="1" ht="18.75" customHeight="1">
      <c r="B197" s="295"/>
      <c r="C197" s="295"/>
      <c r="D197" s="295"/>
      <c r="E197" s="295"/>
      <c r="F197" s="295"/>
      <c r="G197" s="295"/>
      <c r="H197" s="295"/>
      <c r="I197" s="295"/>
      <c r="J197" s="295"/>
      <c r="K197" s="295"/>
    </row>
    <row r="198" spans="2:11" s="1" customFormat="1" ht="13.5">
      <c r="B198" s="274"/>
      <c r="C198" s="275"/>
      <c r="D198" s="275"/>
      <c r="E198" s="275"/>
      <c r="F198" s="275"/>
      <c r="G198" s="275"/>
      <c r="H198" s="275"/>
      <c r="I198" s="275"/>
      <c r="J198" s="275"/>
      <c r="K198" s="276"/>
    </row>
    <row r="199" spans="2:11" s="1" customFormat="1" ht="21">
      <c r="B199" s="277"/>
      <c r="C199" s="278" t="s">
        <v>3479</v>
      </c>
      <c r="D199" s="278"/>
      <c r="E199" s="278"/>
      <c r="F199" s="278"/>
      <c r="G199" s="278"/>
      <c r="H199" s="278"/>
      <c r="I199" s="278"/>
      <c r="J199" s="278"/>
      <c r="K199" s="279"/>
    </row>
    <row r="200" spans="2:11" s="1" customFormat="1" ht="25.5" customHeight="1">
      <c r="B200" s="277"/>
      <c r="C200" s="351" t="s">
        <v>3480</v>
      </c>
      <c r="D200" s="351"/>
      <c r="E200" s="351"/>
      <c r="F200" s="351" t="s">
        <v>3481</v>
      </c>
      <c r="G200" s="352"/>
      <c r="H200" s="351" t="s">
        <v>3482</v>
      </c>
      <c r="I200" s="351"/>
      <c r="J200" s="351"/>
      <c r="K200" s="279"/>
    </row>
    <row r="201" spans="2:11" s="1" customFormat="1" ht="5.25" customHeight="1">
      <c r="B201" s="312"/>
      <c r="C201" s="307"/>
      <c r="D201" s="307"/>
      <c r="E201" s="307"/>
      <c r="F201" s="307"/>
      <c r="G201" s="333"/>
      <c r="H201" s="307"/>
      <c r="I201" s="307"/>
      <c r="J201" s="307"/>
      <c r="K201" s="335"/>
    </row>
    <row r="202" spans="2:11" s="1" customFormat="1" ht="15" customHeight="1">
      <c r="B202" s="312"/>
      <c r="C202" s="287" t="s">
        <v>3472</v>
      </c>
      <c r="D202" s="287"/>
      <c r="E202" s="287"/>
      <c r="F202" s="310" t="s">
        <v>48</v>
      </c>
      <c r="G202" s="287"/>
      <c r="H202" s="287" t="s">
        <v>3483</v>
      </c>
      <c r="I202" s="287"/>
      <c r="J202" s="287"/>
      <c r="K202" s="335"/>
    </row>
    <row r="203" spans="2:11" s="1" customFormat="1" ht="15" customHeight="1">
      <c r="B203" s="312"/>
      <c r="C203" s="287"/>
      <c r="D203" s="287"/>
      <c r="E203" s="287"/>
      <c r="F203" s="310" t="s">
        <v>49</v>
      </c>
      <c r="G203" s="287"/>
      <c r="H203" s="287" t="s">
        <v>3484</v>
      </c>
      <c r="I203" s="287"/>
      <c r="J203" s="287"/>
      <c r="K203" s="335"/>
    </row>
    <row r="204" spans="2:11" s="1" customFormat="1" ht="15" customHeight="1">
      <c r="B204" s="312"/>
      <c r="C204" s="287"/>
      <c r="D204" s="287"/>
      <c r="E204" s="287"/>
      <c r="F204" s="310" t="s">
        <v>52</v>
      </c>
      <c r="G204" s="287"/>
      <c r="H204" s="287" t="s">
        <v>3485</v>
      </c>
      <c r="I204" s="287"/>
      <c r="J204" s="287"/>
      <c r="K204" s="335"/>
    </row>
    <row r="205" spans="2:11" s="1" customFormat="1" ht="15" customHeight="1">
      <c r="B205" s="312"/>
      <c r="C205" s="287"/>
      <c r="D205" s="287"/>
      <c r="E205" s="287"/>
      <c r="F205" s="310" t="s">
        <v>50</v>
      </c>
      <c r="G205" s="287"/>
      <c r="H205" s="287" t="s">
        <v>3486</v>
      </c>
      <c r="I205" s="287"/>
      <c r="J205" s="287"/>
      <c r="K205" s="335"/>
    </row>
    <row r="206" spans="2:11" s="1" customFormat="1" ht="15" customHeight="1">
      <c r="B206" s="312"/>
      <c r="C206" s="287"/>
      <c r="D206" s="287"/>
      <c r="E206" s="287"/>
      <c r="F206" s="310" t="s">
        <v>51</v>
      </c>
      <c r="G206" s="287"/>
      <c r="H206" s="287" t="s">
        <v>3487</v>
      </c>
      <c r="I206" s="287"/>
      <c r="J206" s="287"/>
      <c r="K206" s="335"/>
    </row>
    <row r="207" spans="2:11" s="1" customFormat="1" ht="15" customHeight="1">
      <c r="B207" s="312"/>
      <c r="C207" s="287"/>
      <c r="D207" s="287"/>
      <c r="E207" s="287"/>
      <c r="F207" s="310"/>
      <c r="G207" s="287"/>
      <c r="H207" s="287"/>
      <c r="I207" s="287"/>
      <c r="J207" s="287"/>
      <c r="K207" s="335"/>
    </row>
    <row r="208" spans="2:11" s="1" customFormat="1" ht="15" customHeight="1">
      <c r="B208" s="312"/>
      <c r="C208" s="287" t="s">
        <v>3428</v>
      </c>
      <c r="D208" s="287"/>
      <c r="E208" s="287"/>
      <c r="F208" s="310" t="s">
        <v>84</v>
      </c>
      <c r="G208" s="287"/>
      <c r="H208" s="287" t="s">
        <v>3488</v>
      </c>
      <c r="I208" s="287"/>
      <c r="J208" s="287"/>
      <c r="K208" s="335"/>
    </row>
    <row r="209" spans="2:11" s="1" customFormat="1" ht="15" customHeight="1">
      <c r="B209" s="312"/>
      <c r="C209" s="287"/>
      <c r="D209" s="287"/>
      <c r="E209" s="287"/>
      <c r="F209" s="310" t="s">
        <v>3326</v>
      </c>
      <c r="G209" s="287"/>
      <c r="H209" s="287" t="s">
        <v>3327</v>
      </c>
      <c r="I209" s="287"/>
      <c r="J209" s="287"/>
      <c r="K209" s="335"/>
    </row>
    <row r="210" spans="2:11" s="1" customFormat="1" ht="15" customHeight="1">
      <c r="B210" s="312"/>
      <c r="C210" s="287"/>
      <c r="D210" s="287"/>
      <c r="E210" s="287"/>
      <c r="F210" s="310" t="s">
        <v>3324</v>
      </c>
      <c r="G210" s="287"/>
      <c r="H210" s="287" t="s">
        <v>3489</v>
      </c>
      <c r="I210" s="287"/>
      <c r="J210" s="287"/>
      <c r="K210" s="335"/>
    </row>
    <row r="211" spans="2:11" s="1" customFormat="1" ht="15" customHeight="1">
      <c r="B211" s="353"/>
      <c r="C211" s="287"/>
      <c r="D211" s="287"/>
      <c r="E211" s="287"/>
      <c r="F211" s="310" t="s">
        <v>82</v>
      </c>
      <c r="G211" s="348"/>
      <c r="H211" s="339" t="s">
        <v>3328</v>
      </c>
      <c r="I211" s="339"/>
      <c r="J211" s="339"/>
      <c r="K211" s="354"/>
    </row>
    <row r="212" spans="2:11" s="1" customFormat="1" ht="15" customHeight="1">
      <c r="B212" s="353"/>
      <c r="C212" s="287"/>
      <c r="D212" s="287"/>
      <c r="E212" s="287"/>
      <c r="F212" s="310" t="s">
        <v>146</v>
      </c>
      <c r="G212" s="348"/>
      <c r="H212" s="339" t="s">
        <v>3490</v>
      </c>
      <c r="I212" s="339"/>
      <c r="J212" s="339"/>
      <c r="K212" s="354"/>
    </row>
    <row r="213" spans="2:11" s="1" customFormat="1" ht="15" customHeight="1">
      <c r="B213" s="353"/>
      <c r="C213" s="287"/>
      <c r="D213" s="287"/>
      <c r="E213" s="287"/>
      <c r="F213" s="310"/>
      <c r="G213" s="348"/>
      <c r="H213" s="339"/>
      <c r="I213" s="339"/>
      <c r="J213" s="339"/>
      <c r="K213" s="354"/>
    </row>
    <row r="214" spans="2:11" s="1" customFormat="1" ht="15" customHeight="1">
      <c r="B214" s="353"/>
      <c r="C214" s="287" t="s">
        <v>3452</v>
      </c>
      <c r="D214" s="287"/>
      <c r="E214" s="287"/>
      <c r="F214" s="310">
        <v>1</v>
      </c>
      <c r="G214" s="348"/>
      <c r="H214" s="339" t="s">
        <v>3491</v>
      </c>
      <c r="I214" s="339"/>
      <c r="J214" s="339"/>
      <c r="K214" s="354"/>
    </row>
    <row r="215" spans="2:11" s="1" customFormat="1" ht="15" customHeight="1">
      <c r="B215" s="353"/>
      <c r="C215" s="287"/>
      <c r="D215" s="287"/>
      <c r="E215" s="287"/>
      <c r="F215" s="310">
        <v>2</v>
      </c>
      <c r="G215" s="348"/>
      <c r="H215" s="339" t="s">
        <v>3492</v>
      </c>
      <c r="I215" s="339"/>
      <c r="J215" s="339"/>
      <c r="K215" s="354"/>
    </row>
    <row r="216" spans="2:11" s="1" customFormat="1" ht="15" customHeight="1">
      <c r="B216" s="353"/>
      <c r="C216" s="287"/>
      <c r="D216" s="287"/>
      <c r="E216" s="287"/>
      <c r="F216" s="310">
        <v>3</v>
      </c>
      <c r="G216" s="348"/>
      <c r="H216" s="339" t="s">
        <v>3493</v>
      </c>
      <c r="I216" s="339"/>
      <c r="J216" s="339"/>
      <c r="K216" s="354"/>
    </row>
    <row r="217" spans="2:11" s="1" customFormat="1" ht="15" customHeight="1">
      <c r="B217" s="353"/>
      <c r="C217" s="287"/>
      <c r="D217" s="287"/>
      <c r="E217" s="287"/>
      <c r="F217" s="310">
        <v>4</v>
      </c>
      <c r="G217" s="348"/>
      <c r="H217" s="339" t="s">
        <v>3494</v>
      </c>
      <c r="I217" s="339"/>
      <c r="J217" s="339"/>
      <c r="K217" s="354"/>
    </row>
    <row r="218" spans="2:11" s="1" customFormat="1" ht="12.75" customHeight="1">
      <c r="B218" s="355"/>
      <c r="C218" s="356"/>
      <c r="D218" s="356"/>
      <c r="E218" s="356"/>
      <c r="F218" s="356"/>
      <c r="G218" s="356"/>
      <c r="H218" s="356"/>
      <c r="I218" s="356"/>
      <c r="J218" s="356"/>
      <c r="K218" s="35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pans="2:46" s="1" customFormat="1" ht="24.95" customHeight="1">
      <c r="B4" s="21"/>
      <c r="D4" s="131" t="s">
        <v>123</v>
      </c>
      <c r="L4" s="21"/>
      <c r="M4" s="132" t="s">
        <v>10</v>
      </c>
      <c r="AT4" s="18" t="s">
        <v>38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Objekty Z3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124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125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37</v>
      </c>
      <c r="G11" s="39"/>
      <c r="H11" s="39"/>
      <c r="I11" s="133" t="s">
        <v>20</v>
      </c>
      <c r="J11" s="137" t="s">
        <v>37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4. 3. 2021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26</v>
      </c>
      <c r="E14" s="39"/>
      <c r="F14" s="39"/>
      <c r="G14" s="39"/>
      <c r="H14" s="39"/>
      <c r="I14" s="133" t="s">
        <v>27</v>
      </c>
      <c r="J14" s="137" t="s">
        <v>28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29</v>
      </c>
      <c r="F15" s="39"/>
      <c r="G15" s="39"/>
      <c r="H15" s="39"/>
      <c r="I15" s="133" t="s">
        <v>30</v>
      </c>
      <c r="J15" s="137" t="s">
        <v>31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32</v>
      </c>
      <c r="E17" s="39"/>
      <c r="F17" s="39"/>
      <c r="G17" s="39"/>
      <c r="H17" s="39"/>
      <c r="I17" s="133" t="s">
        <v>27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30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34</v>
      </c>
      <c r="E20" s="39"/>
      <c r="F20" s="39"/>
      <c r="G20" s="39"/>
      <c r="H20" s="39"/>
      <c r="I20" s="133" t="s">
        <v>27</v>
      </c>
      <c r="J20" s="137" t="s">
        <v>35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36</v>
      </c>
      <c r="F21" s="39"/>
      <c r="G21" s="39"/>
      <c r="H21" s="39"/>
      <c r="I21" s="133" t="s">
        <v>30</v>
      </c>
      <c r="J21" s="137" t="s">
        <v>37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39</v>
      </c>
      <c r="E23" s="39"/>
      <c r="F23" s="39"/>
      <c r="G23" s="39"/>
      <c r="H23" s="39"/>
      <c r="I23" s="133" t="s">
        <v>27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30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41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39"/>
      <c r="B27" s="140"/>
      <c r="C27" s="139"/>
      <c r="D27" s="139"/>
      <c r="E27" s="141" t="s">
        <v>126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43</v>
      </c>
      <c r="E30" s="39"/>
      <c r="F30" s="39"/>
      <c r="G30" s="39"/>
      <c r="H30" s="39"/>
      <c r="I30" s="39"/>
      <c r="J30" s="145">
        <f>ROUND(J81,2)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45</v>
      </c>
      <c r="G32" s="39"/>
      <c r="H32" s="39"/>
      <c r="I32" s="146" t="s">
        <v>44</v>
      </c>
      <c r="J32" s="146" t="s">
        <v>46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47</v>
      </c>
      <c r="E33" s="133" t="s">
        <v>48</v>
      </c>
      <c r="F33" s="148">
        <f>ROUND((SUM(BE81:BE91)),2)</f>
        <v>0</v>
      </c>
      <c r="G33" s="39"/>
      <c r="H33" s="39"/>
      <c r="I33" s="149">
        <v>0.21</v>
      </c>
      <c r="J33" s="148">
        <f>ROUND(((SUM(BE81:BE91))*I33),2)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49</v>
      </c>
      <c r="F34" s="148">
        <f>ROUND((SUM(BF81:BF91)),2)</f>
        <v>0</v>
      </c>
      <c r="G34" s="39"/>
      <c r="H34" s="39"/>
      <c r="I34" s="149">
        <v>0.15</v>
      </c>
      <c r="J34" s="148">
        <f>ROUND(((SUM(BF81:BF91))*I34),2)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50</v>
      </c>
      <c r="F35" s="148">
        <f>ROUND((SUM(BG81:BG91)),2)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51</v>
      </c>
      <c r="F36" s="148">
        <f>ROUND((SUM(BH81:BH91)),2)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52</v>
      </c>
      <c r="F37" s="148">
        <f>ROUND((SUM(BI81:BI91)),2)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53</v>
      </c>
      <c r="E39" s="152"/>
      <c r="F39" s="152"/>
      <c r="G39" s="153" t="s">
        <v>54</v>
      </c>
      <c r="H39" s="154" t="s">
        <v>55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Objekty Z3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124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VON - Vedlejší ostatní ná...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22</v>
      </c>
      <c r="D52" s="41"/>
      <c r="E52" s="41"/>
      <c r="F52" s="28" t="str">
        <f>F12</f>
        <v>Jablonec nad Nisou</v>
      </c>
      <c r="G52" s="41"/>
      <c r="H52" s="41"/>
      <c r="I52" s="33" t="s">
        <v>24</v>
      </c>
      <c r="J52" s="73" t="str">
        <f>IF(J12="","",J12)</f>
        <v>4. 3. 2021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26</v>
      </c>
      <c r="D54" s="41"/>
      <c r="E54" s="41"/>
      <c r="F54" s="28" t="str">
        <f>E15</f>
        <v>Povodí Labe, státní podnik, OIČ, Hradec Králové</v>
      </c>
      <c r="G54" s="41"/>
      <c r="H54" s="41"/>
      <c r="I54" s="33" t="s">
        <v>34</v>
      </c>
      <c r="J54" s="37" t="str">
        <f>E21</f>
        <v>LHOTA - Stavitelství, B. Lhota, Ing. Lhota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32</v>
      </c>
      <c r="D55" s="41"/>
      <c r="E55" s="41"/>
      <c r="F55" s="28" t="str">
        <f>IF(E18="","",E18)</f>
        <v>Vyplň údaj</v>
      </c>
      <c r="G55" s="41"/>
      <c r="H55" s="41"/>
      <c r="I55" s="33" t="s">
        <v>39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128</v>
      </c>
      <c r="D57" s="163"/>
      <c r="E57" s="163"/>
      <c r="F57" s="163"/>
      <c r="G57" s="163"/>
      <c r="H57" s="163"/>
      <c r="I57" s="163"/>
      <c r="J57" s="164" t="s">
        <v>129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75</v>
      </c>
      <c r="D59" s="41"/>
      <c r="E59" s="41"/>
      <c r="F59" s="41"/>
      <c r="G59" s="41"/>
      <c r="H59" s="41"/>
      <c r="I59" s="41"/>
      <c r="J59" s="103">
        <f>J81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130</v>
      </c>
    </row>
    <row r="60" spans="1:31" s="9" customFormat="1" ht="24.95" customHeight="1">
      <c r="A60" s="9"/>
      <c r="B60" s="166"/>
      <c r="C60" s="167"/>
      <c r="D60" s="168" t="s">
        <v>131</v>
      </c>
      <c r="E60" s="169"/>
      <c r="F60" s="169"/>
      <c r="G60" s="169"/>
      <c r="H60" s="169"/>
      <c r="I60" s="169"/>
      <c r="J60" s="170">
        <f>J82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132</v>
      </c>
      <c r="E61" s="175"/>
      <c r="F61" s="175"/>
      <c r="G61" s="175"/>
      <c r="H61" s="175"/>
      <c r="I61" s="175"/>
      <c r="J61" s="176">
        <f>J83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3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4" t="s">
        <v>133</v>
      </c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6.5" customHeight="1">
      <c r="A71" s="39"/>
      <c r="B71" s="40"/>
      <c r="C71" s="41"/>
      <c r="D71" s="41"/>
      <c r="E71" s="161" t="str">
        <f>E7</f>
        <v>Objekty Z3</v>
      </c>
      <c r="F71" s="33"/>
      <c r="G71" s="33"/>
      <c r="H71" s="33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124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70" t="str">
        <f>E9</f>
        <v>VON - Vedlejší ostatní ná...</v>
      </c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22</v>
      </c>
      <c r="D75" s="41"/>
      <c r="E75" s="41"/>
      <c r="F75" s="28" t="str">
        <f>F12</f>
        <v>Jablonec nad Nisou</v>
      </c>
      <c r="G75" s="41"/>
      <c r="H75" s="41"/>
      <c r="I75" s="33" t="s">
        <v>24</v>
      </c>
      <c r="J75" s="73" t="str">
        <f>IF(J12="","",J12)</f>
        <v>4. 3. 2021</v>
      </c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5.65" customHeight="1">
      <c r="A77" s="39"/>
      <c r="B77" s="40"/>
      <c r="C77" s="33" t="s">
        <v>26</v>
      </c>
      <c r="D77" s="41"/>
      <c r="E77" s="41"/>
      <c r="F77" s="28" t="str">
        <f>E15</f>
        <v>Povodí Labe, státní podnik, OIČ, Hradec Králové</v>
      </c>
      <c r="G77" s="41"/>
      <c r="H77" s="41"/>
      <c r="I77" s="33" t="s">
        <v>34</v>
      </c>
      <c r="J77" s="37" t="str">
        <f>E21</f>
        <v>LHOTA - Stavitelství, B. Lhota, Ing. Lhota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3" t="s">
        <v>32</v>
      </c>
      <c r="D78" s="41"/>
      <c r="E78" s="41"/>
      <c r="F78" s="28" t="str">
        <f>IF(E18="","",E18)</f>
        <v>Vyplň údaj</v>
      </c>
      <c r="G78" s="41"/>
      <c r="H78" s="41"/>
      <c r="I78" s="33" t="s">
        <v>39</v>
      </c>
      <c r="J78" s="37" t="str">
        <f>E24</f>
        <v xml:space="preserve"> 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78"/>
      <c r="B80" s="179"/>
      <c r="C80" s="180" t="s">
        <v>134</v>
      </c>
      <c r="D80" s="181" t="s">
        <v>62</v>
      </c>
      <c r="E80" s="181" t="s">
        <v>58</v>
      </c>
      <c r="F80" s="181" t="s">
        <v>59</v>
      </c>
      <c r="G80" s="181" t="s">
        <v>135</v>
      </c>
      <c r="H80" s="181" t="s">
        <v>136</v>
      </c>
      <c r="I80" s="181" t="s">
        <v>137</v>
      </c>
      <c r="J80" s="181" t="s">
        <v>129</v>
      </c>
      <c r="K80" s="182" t="s">
        <v>138</v>
      </c>
      <c r="L80" s="183"/>
      <c r="M80" s="93" t="s">
        <v>37</v>
      </c>
      <c r="N80" s="94" t="s">
        <v>47</v>
      </c>
      <c r="O80" s="94" t="s">
        <v>139</v>
      </c>
      <c r="P80" s="94" t="s">
        <v>140</v>
      </c>
      <c r="Q80" s="94" t="s">
        <v>141</v>
      </c>
      <c r="R80" s="94" t="s">
        <v>142</v>
      </c>
      <c r="S80" s="94" t="s">
        <v>143</v>
      </c>
      <c r="T80" s="95" t="s">
        <v>144</v>
      </c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</row>
    <row r="81" spans="1:63" s="2" customFormat="1" ht="22.8" customHeight="1">
      <c r="A81" s="39"/>
      <c r="B81" s="40"/>
      <c r="C81" s="100" t="s">
        <v>145</v>
      </c>
      <c r="D81" s="41"/>
      <c r="E81" s="41"/>
      <c r="F81" s="41"/>
      <c r="G81" s="41"/>
      <c r="H81" s="41"/>
      <c r="I81" s="41"/>
      <c r="J81" s="184">
        <f>BK81</f>
        <v>0</v>
      </c>
      <c r="K81" s="41"/>
      <c r="L81" s="45"/>
      <c r="M81" s="96"/>
      <c r="N81" s="185"/>
      <c r="O81" s="97"/>
      <c r="P81" s="186">
        <f>P82</f>
        <v>0</v>
      </c>
      <c r="Q81" s="97"/>
      <c r="R81" s="186">
        <f>R82</f>
        <v>0</v>
      </c>
      <c r="S81" s="97"/>
      <c r="T81" s="187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76</v>
      </c>
      <c r="AU81" s="18" t="s">
        <v>130</v>
      </c>
      <c r="BK81" s="188">
        <f>BK82</f>
        <v>0</v>
      </c>
    </row>
    <row r="82" spans="1:63" s="12" customFormat="1" ht="25.9" customHeight="1">
      <c r="A82" s="12"/>
      <c r="B82" s="189"/>
      <c r="C82" s="190"/>
      <c r="D82" s="191" t="s">
        <v>76</v>
      </c>
      <c r="E82" s="192" t="s">
        <v>146</v>
      </c>
      <c r="F82" s="192" t="s">
        <v>147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</f>
        <v>0</v>
      </c>
      <c r="Q82" s="197"/>
      <c r="R82" s="198">
        <f>R83</f>
        <v>0</v>
      </c>
      <c r="S82" s="197"/>
      <c r="T82" s="19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148</v>
      </c>
      <c r="AT82" s="201" t="s">
        <v>76</v>
      </c>
      <c r="AU82" s="201" t="s">
        <v>77</v>
      </c>
      <c r="AY82" s="200" t="s">
        <v>149</v>
      </c>
      <c r="BK82" s="202">
        <f>BK83</f>
        <v>0</v>
      </c>
    </row>
    <row r="83" spans="1:63" s="12" customFormat="1" ht="22.8" customHeight="1">
      <c r="A83" s="12"/>
      <c r="B83" s="189"/>
      <c r="C83" s="190"/>
      <c r="D83" s="191" t="s">
        <v>76</v>
      </c>
      <c r="E83" s="203" t="s">
        <v>150</v>
      </c>
      <c r="F83" s="203" t="s">
        <v>147</v>
      </c>
      <c r="G83" s="190"/>
      <c r="H83" s="190"/>
      <c r="I83" s="193"/>
      <c r="J83" s="204">
        <f>BK83</f>
        <v>0</v>
      </c>
      <c r="K83" s="190"/>
      <c r="L83" s="195"/>
      <c r="M83" s="196"/>
      <c r="N83" s="197"/>
      <c r="O83" s="197"/>
      <c r="P83" s="198">
        <f>SUM(P84:P91)</f>
        <v>0</v>
      </c>
      <c r="Q83" s="197"/>
      <c r="R83" s="198">
        <f>SUM(R84:R91)</f>
        <v>0</v>
      </c>
      <c r="S83" s="197"/>
      <c r="T83" s="199">
        <f>SUM(T84:T91)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21</v>
      </c>
      <c r="AT83" s="201" t="s">
        <v>76</v>
      </c>
      <c r="AU83" s="201" t="s">
        <v>21</v>
      </c>
      <c r="AY83" s="200" t="s">
        <v>149</v>
      </c>
      <c r="BK83" s="202">
        <f>SUM(BK84:BK91)</f>
        <v>0</v>
      </c>
    </row>
    <row r="84" spans="1:65" s="2" customFormat="1" ht="16.5" customHeight="1">
      <c r="A84" s="39"/>
      <c r="B84" s="40"/>
      <c r="C84" s="205" t="s">
        <v>21</v>
      </c>
      <c r="D84" s="205" t="s">
        <v>151</v>
      </c>
      <c r="E84" s="206" t="s">
        <v>152</v>
      </c>
      <c r="F84" s="207" t="s">
        <v>153</v>
      </c>
      <c r="G84" s="208" t="s">
        <v>154</v>
      </c>
      <c r="H84" s="209">
        <v>1</v>
      </c>
      <c r="I84" s="210"/>
      <c r="J84" s="211">
        <f>ROUND(I84*H84,2)</f>
        <v>0</v>
      </c>
      <c r="K84" s="207" t="s">
        <v>37</v>
      </c>
      <c r="L84" s="45"/>
      <c r="M84" s="212" t="s">
        <v>37</v>
      </c>
      <c r="N84" s="213" t="s">
        <v>50</v>
      </c>
      <c r="O84" s="85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6" t="s">
        <v>148</v>
      </c>
      <c r="AT84" s="216" t="s">
        <v>151</v>
      </c>
      <c r="AU84" s="216" t="s">
        <v>86</v>
      </c>
      <c r="AY84" s="18" t="s">
        <v>149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8" t="s">
        <v>148</v>
      </c>
      <c r="BK84" s="217">
        <f>ROUND(I84*H84,2)</f>
        <v>0</v>
      </c>
      <c r="BL84" s="18" t="s">
        <v>148</v>
      </c>
      <c r="BM84" s="216" t="s">
        <v>86</v>
      </c>
    </row>
    <row r="85" spans="1:47" s="2" customFormat="1" ht="12">
      <c r="A85" s="39"/>
      <c r="B85" s="40"/>
      <c r="C85" s="41"/>
      <c r="D85" s="218" t="s">
        <v>155</v>
      </c>
      <c r="E85" s="41"/>
      <c r="F85" s="219" t="s">
        <v>153</v>
      </c>
      <c r="G85" s="41"/>
      <c r="H85" s="41"/>
      <c r="I85" s="220"/>
      <c r="J85" s="41"/>
      <c r="K85" s="41"/>
      <c r="L85" s="45"/>
      <c r="M85" s="221"/>
      <c r="N85" s="222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155</v>
      </c>
      <c r="AU85" s="18" t="s">
        <v>86</v>
      </c>
    </row>
    <row r="86" spans="1:65" s="2" customFormat="1" ht="16.5" customHeight="1">
      <c r="A86" s="39"/>
      <c r="B86" s="40"/>
      <c r="C86" s="205" t="s">
        <v>86</v>
      </c>
      <c r="D86" s="205" t="s">
        <v>151</v>
      </c>
      <c r="E86" s="206" t="s">
        <v>156</v>
      </c>
      <c r="F86" s="207" t="s">
        <v>157</v>
      </c>
      <c r="G86" s="208" t="s">
        <v>154</v>
      </c>
      <c r="H86" s="209">
        <v>1</v>
      </c>
      <c r="I86" s="210"/>
      <c r="J86" s="211">
        <f>ROUND(I86*H86,2)</f>
        <v>0</v>
      </c>
      <c r="K86" s="207" t="s">
        <v>37</v>
      </c>
      <c r="L86" s="45"/>
      <c r="M86" s="212" t="s">
        <v>37</v>
      </c>
      <c r="N86" s="213" t="s">
        <v>50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148</v>
      </c>
      <c r="AT86" s="216" t="s">
        <v>151</v>
      </c>
      <c r="AU86" s="216" t="s">
        <v>86</v>
      </c>
      <c r="AY86" s="18" t="s">
        <v>149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148</v>
      </c>
      <c r="BK86" s="217">
        <f>ROUND(I86*H86,2)</f>
        <v>0</v>
      </c>
      <c r="BL86" s="18" t="s">
        <v>148</v>
      </c>
      <c r="BM86" s="216" t="s">
        <v>148</v>
      </c>
    </row>
    <row r="87" spans="1:47" s="2" customFormat="1" ht="12">
      <c r="A87" s="39"/>
      <c r="B87" s="40"/>
      <c r="C87" s="41"/>
      <c r="D87" s="218" t="s">
        <v>155</v>
      </c>
      <c r="E87" s="41"/>
      <c r="F87" s="219" t="s">
        <v>157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155</v>
      </c>
      <c r="AU87" s="18" t="s">
        <v>86</v>
      </c>
    </row>
    <row r="88" spans="1:65" s="2" customFormat="1" ht="33" customHeight="1">
      <c r="A88" s="39"/>
      <c r="B88" s="40"/>
      <c r="C88" s="205" t="s">
        <v>158</v>
      </c>
      <c r="D88" s="205" t="s">
        <v>151</v>
      </c>
      <c r="E88" s="206" t="s">
        <v>159</v>
      </c>
      <c r="F88" s="207" t="s">
        <v>160</v>
      </c>
      <c r="G88" s="208" t="s">
        <v>154</v>
      </c>
      <c r="H88" s="209">
        <v>1</v>
      </c>
      <c r="I88" s="210"/>
      <c r="J88" s="211">
        <f>ROUND(I88*H88,2)</f>
        <v>0</v>
      </c>
      <c r="K88" s="207" t="s">
        <v>37</v>
      </c>
      <c r="L88" s="45"/>
      <c r="M88" s="212" t="s">
        <v>37</v>
      </c>
      <c r="N88" s="213" t="s">
        <v>50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148</v>
      </c>
      <c r="AT88" s="216" t="s">
        <v>151</v>
      </c>
      <c r="AU88" s="216" t="s">
        <v>86</v>
      </c>
      <c r="AY88" s="18" t="s">
        <v>149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148</v>
      </c>
      <c r="BK88" s="217">
        <f>ROUND(I88*H88,2)</f>
        <v>0</v>
      </c>
      <c r="BL88" s="18" t="s">
        <v>148</v>
      </c>
      <c r="BM88" s="216" t="s">
        <v>161</v>
      </c>
    </row>
    <row r="89" spans="1:47" s="2" customFormat="1" ht="12">
      <c r="A89" s="39"/>
      <c r="B89" s="40"/>
      <c r="C89" s="41"/>
      <c r="D89" s="218" t="s">
        <v>155</v>
      </c>
      <c r="E89" s="41"/>
      <c r="F89" s="219" t="s">
        <v>160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155</v>
      </c>
      <c r="AU89" s="18" t="s">
        <v>86</v>
      </c>
    </row>
    <row r="90" spans="1:65" s="2" customFormat="1" ht="16.5" customHeight="1">
      <c r="A90" s="39"/>
      <c r="B90" s="40"/>
      <c r="C90" s="205" t="s">
        <v>148</v>
      </c>
      <c r="D90" s="205" t="s">
        <v>151</v>
      </c>
      <c r="E90" s="206" t="s">
        <v>162</v>
      </c>
      <c r="F90" s="207" t="s">
        <v>163</v>
      </c>
      <c r="G90" s="208" t="s">
        <v>154</v>
      </c>
      <c r="H90" s="209">
        <v>1</v>
      </c>
      <c r="I90" s="210"/>
      <c r="J90" s="211">
        <f>ROUND(I90*H90,2)</f>
        <v>0</v>
      </c>
      <c r="K90" s="207" t="s">
        <v>37</v>
      </c>
      <c r="L90" s="45"/>
      <c r="M90" s="212" t="s">
        <v>37</v>
      </c>
      <c r="N90" s="213" t="s">
        <v>50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148</v>
      </c>
      <c r="AT90" s="216" t="s">
        <v>151</v>
      </c>
      <c r="AU90" s="216" t="s">
        <v>86</v>
      </c>
      <c r="AY90" s="18" t="s">
        <v>149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148</v>
      </c>
      <c r="BK90" s="217">
        <f>ROUND(I90*H90,2)</f>
        <v>0</v>
      </c>
      <c r="BL90" s="18" t="s">
        <v>148</v>
      </c>
      <c r="BM90" s="216" t="s">
        <v>164</v>
      </c>
    </row>
    <row r="91" spans="1:47" s="2" customFormat="1" ht="12">
      <c r="A91" s="39"/>
      <c r="B91" s="40"/>
      <c r="C91" s="41"/>
      <c r="D91" s="218" t="s">
        <v>155</v>
      </c>
      <c r="E91" s="41"/>
      <c r="F91" s="219" t="s">
        <v>163</v>
      </c>
      <c r="G91" s="41"/>
      <c r="H91" s="41"/>
      <c r="I91" s="220"/>
      <c r="J91" s="41"/>
      <c r="K91" s="41"/>
      <c r="L91" s="45"/>
      <c r="M91" s="223"/>
      <c r="N91" s="224"/>
      <c r="O91" s="225"/>
      <c r="P91" s="225"/>
      <c r="Q91" s="225"/>
      <c r="R91" s="225"/>
      <c r="S91" s="225"/>
      <c r="T91" s="22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155</v>
      </c>
      <c r="AU91" s="18" t="s">
        <v>86</v>
      </c>
    </row>
    <row r="92" spans="1:31" s="2" customFormat="1" ht="6.95" customHeight="1">
      <c r="A92" s="39"/>
      <c r="B92" s="60"/>
      <c r="C92" s="61"/>
      <c r="D92" s="61"/>
      <c r="E92" s="61"/>
      <c r="F92" s="61"/>
      <c r="G92" s="61"/>
      <c r="H92" s="61"/>
      <c r="I92" s="61"/>
      <c r="J92" s="61"/>
      <c r="K92" s="61"/>
      <c r="L92" s="45"/>
      <c r="M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</sheetData>
  <sheetProtection password="CC35" sheet="1" objects="1" scenarios="1" formatColumns="0" formatRows="0" autoFilter="0"/>
  <autoFilter ref="C80:K91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pans="2:46" s="1" customFormat="1" ht="24.95" customHeight="1">
      <c r="B4" s="21"/>
      <c r="D4" s="131" t="s">
        <v>123</v>
      </c>
      <c r="L4" s="21"/>
      <c r="M4" s="132" t="s">
        <v>10</v>
      </c>
      <c r="AT4" s="18" t="s">
        <v>38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Objekty Z3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124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165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37</v>
      </c>
      <c r="G11" s="39"/>
      <c r="H11" s="39"/>
      <c r="I11" s="133" t="s">
        <v>20</v>
      </c>
      <c r="J11" s="137" t="s">
        <v>37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4. 3. 2021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26</v>
      </c>
      <c r="E14" s="39"/>
      <c r="F14" s="39"/>
      <c r="G14" s="39"/>
      <c r="H14" s="39"/>
      <c r="I14" s="133" t="s">
        <v>27</v>
      </c>
      <c r="J14" s="137" t="s">
        <v>28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29</v>
      </c>
      <c r="F15" s="39"/>
      <c r="G15" s="39"/>
      <c r="H15" s="39"/>
      <c r="I15" s="133" t="s">
        <v>30</v>
      </c>
      <c r="J15" s="137" t="s">
        <v>31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32</v>
      </c>
      <c r="E17" s="39"/>
      <c r="F17" s="39"/>
      <c r="G17" s="39"/>
      <c r="H17" s="39"/>
      <c r="I17" s="133" t="s">
        <v>27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30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34</v>
      </c>
      <c r="E20" s="39"/>
      <c r="F20" s="39"/>
      <c r="G20" s="39"/>
      <c r="H20" s="39"/>
      <c r="I20" s="133" t="s">
        <v>27</v>
      </c>
      <c r="J20" s="137" t="s">
        <v>35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36</v>
      </c>
      <c r="F21" s="39"/>
      <c r="G21" s="39"/>
      <c r="H21" s="39"/>
      <c r="I21" s="133" t="s">
        <v>30</v>
      </c>
      <c r="J21" s="137" t="s">
        <v>37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39</v>
      </c>
      <c r="E23" s="39"/>
      <c r="F23" s="39"/>
      <c r="G23" s="39"/>
      <c r="H23" s="39"/>
      <c r="I23" s="133" t="s">
        <v>27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30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41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39"/>
      <c r="B27" s="140"/>
      <c r="C27" s="139"/>
      <c r="D27" s="139"/>
      <c r="E27" s="141" t="s">
        <v>126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43</v>
      </c>
      <c r="E30" s="39"/>
      <c r="F30" s="39"/>
      <c r="G30" s="39"/>
      <c r="H30" s="39"/>
      <c r="I30" s="39"/>
      <c r="J30" s="145">
        <f>ROUND(J82,2)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45</v>
      </c>
      <c r="G32" s="39"/>
      <c r="H32" s="39"/>
      <c r="I32" s="146" t="s">
        <v>44</v>
      </c>
      <c r="J32" s="146" t="s">
        <v>46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47</v>
      </c>
      <c r="E33" s="133" t="s">
        <v>48</v>
      </c>
      <c r="F33" s="148">
        <f>ROUND((SUM(BE82:BE248)),2)</f>
        <v>0</v>
      </c>
      <c r="G33" s="39"/>
      <c r="H33" s="39"/>
      <c r="I33" s="149">
        <v>0.21</v>
      </c>
      <c r="J33" s="148">
        <f>ROUND(((SUM(BE82:BE248))*I33),2)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49</v>
      </c>
      <c r="F34" s="148">
        <f>ROUND((SUM(BF82:BF248)),2)</f>
        <v>0</v>
      </c>
      <c r="G34" s="39"/>
      <c r="H34" s="39"/>
      <c r="I34" s="149">
        <v>0.15</v>
      </c>
      <c r="J34" s="148">
        <f>ROUND(((SUM(BF82:BF248))*I34),2)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50</v>
      </c>
      <c r="F35" s="148">
        <f>ROUND((SUM(BG82:BG248)),2)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51</v>
      </c>
      <c r="F36" s="148">
        <f>ROUND((SUM(BH82:BH248)),2)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52</v>
      </c>
      <c r="F37" s="148">
        <f>ROUND((SUM(BI82:BI248)),2)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53</v>
      </c>
      <c r="E39" s="152"/>
      <c r="F39" s="152"/>
      <c r="G39" s="153" t="s">
        <v>54</v>
      </c>
      <c r="H39" s="154" t="s">
        <v>55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Objekty Z3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124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01 - Garáže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22</v>
      </c>
      <c r="D52" s="41"/>
      <c r="E52" s="41"/>
      <c r="F52" s="28" t="str">
        <f>F12</f>
        <v>Jablonec nad Nisou</v>
      </c>
      <c r="G52" s="41"/>
      <c r="H52" s="41"/>
      <c r="I52" s="33" t="s">
        <v>24</v>
      </c>
      <c r="J52" s="73" t="str">
        <f>IF(J12="","",J12)</f>
        <v>4. 3. 2021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26</v>
      </c>
      <c r="D54" s="41"/>
      <c r="E54" s="41"/>
      <c r="F54" s="28" t="str">
        <f>E15</f>
        <v>Povodí Labe, státní podnik, OIČ, Hradec Králové</v>
      </c>
      <c r="G54" s="41"/>
      <c r="H54" s="41"/>
      <c r="I54" s="33" t="s">
        <v>34</v>
      </c>
      <c r="J54" s="37" t="str">
        <f>E21</f>
        <v>LHOTA - Stavitelství, B. Lhota, Ing. Lhota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32</v>
      </c>
      <c r="D55" s="41"/>
      <c r="E55" s="41"/>
      <c r="F55" s="28" t="str">
        <f>IF(E18="","",E18)</f>
        <v>Vyplň údaj</v>
      </c>
      <c r="G55" s="41"/>
      <c r="H55" s="41"/>
      <c r="I55" s="33" t="s">
        <v>39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128</v>
      </c>
      <c r="D57" s="163"/>
      <c r="E57" s="163"/>
      <c r="F57" s="163"/>
      <c r="G57" s="163"/>
      <c r="H57" s="163"/>
      <c r="I57" s="163"/>
      <c r="J57" s="164" t="s">
        <v>129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75</v>
      </c>
      <c r="D59" s="41"/>
      <c r="E59" s="41"/>
      <c r="F59" s="41"/>
      <c r="G59" s="41"/>
      <c r="H59" s="41"/>
      <c r="I59" s="41"/>
      <c r="J59" s="103">
        <f>J82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130</v>
      </c>
    </row>
    <row r="60" spans="1:31" s="9" customFormat="1" ht="24.95" customHeight="1">
      <c r="A60" s="9"/>
      <c r="B60" s="166"/>
      <c r="C60" s="167"/>
      <c r="D60" s="168" t="s">
        <v>166</v>
      </c>
      <c r="E60" s="169"/>
      <c r="F60" s="169"/>
      <c r="G60" s="169"/>
      <c r="H60" s="169"/>
      <c r="I60" s="169"/>
      <c r="J60" s="170">
        <f>J83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6"/>
      <c r="C61" s="167"/>
      <c r="D61" s="168" t="s">
        <v>167</v>
      </c>
      <c r="E61" s="169"/>
      <c r="F61" s="169"/>
      <c r="G61" s="169"/>
      <c r="H61" s="169"/>
      <c r="I61" s="169"/>
      <c r="J61" s="170">
        <f>J84</f>
        <v>0</v>
      </c>
      <c r="K61" s="167"/>
      <c r="L61" s="17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6"/>
      <c r="C62" s="167"/>
      <c r="D62" s="168" t="s">
        <v>131</v>
      </c>
      <c r="E62" s="169"/>
      <c r="F62" s="169"/>
      <c r="G62" s="169"/>
      <c r="H62" s="169"/>
      <c r="I62" s="169"/>
      <c r="J62" s="170">
        <f>J241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2" customFormat="1" ht="21.8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6.95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pans="1:31" s="2" customFormat="1" ht="6.95" customHeight="1">
      <c r="A68" s="39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24.95" customHeight="1">
      <c r="A69" s="39"/>
      <c r="B69" s="40"/>
      <c r="C69" s="24" t="s">
        <v>133</v>
      </c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16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161" t="str">
        <f>E7</f>
        <v>Objekty Z3</v>
      </c>
      <c r="F72" s="33"/>
      <c r="G72" s="33"/>
      <c r="H72" s="33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124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70" t="str">
        <f>E9</f>
        <v>SO 01 - Garáže</v>
      </c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22</v>
      </c>
      <c r="D76" s="41"/>
      <c r="E76" s="41"/>
      <c r="F76" s="28" t="str">
        <f>F12</f>
        <v>Jablonec nad Nisou</v>
      </c>
      <c r="G76" s="41"/>
      <c r="H76" s="41"/>
      <c r="I76" s="33" t="s">
        <v>24</v>
      </c>
      <c r="J76" s="73" t="str">
        <f>IF(J12="","",J12)</f>
        <v>4. 3. 2021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5.65" customHeight="1">
      <c r="A78" s="39"/>
      <c r="B78" s="40"/>
      <c r="C78" s="33" t="s">
        <v>26</v>
      </c>
      <c r="D78" s="41"/>
      <c r="E78" s="41"/>
      <c r="F78" s="28" t="str">
        <f>E15</f>
        <v>Povodí Labe, státní podnik, OIČ, Hradec Králové</v>
      </c>
      <c r="G78" s="41"/>
      <c r="H78" s="41"/>
      <c r="I78" s="33" t="s">
        <v>34</v>
      </c>
      <c r="J78" s="37" t="str">
        <f>E21</f>
        <v>LHOTA - Stavitelství, B. Lhota, Ing. Lhota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32</v>
      </c>
      <c r="D79" s="41"/>
      <c r="E79" s="41"/>
      <c r="F79" s="28" t="str">
        <f>IF(E18="","",E18)</f>
        <v>Vyplň údaj</v>
      </c>
      <c r="G79" s="41"/>
      <c r="H79" s="41"/>
      <c r="I79" s="33" t="s">
        <v>39</v>
      </c>
      <c r="J79" s="37" t="str">
        <f>E24</f>
        <v xml:space="preserve"> 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0.3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11" customFormat="1" ht="29.25" customHeight="1">
      <c r="A81" s="178"/>
      <c r="B81" s="179"/>
      <c r="C81" s="180" t="s">
        <v>134</v>
      </c>
      <c r="D81" s="181" t="s">
        <v>62</v>
      </c>
      <c r="E81" s="181" t="s">
        <v>58</v>
      </c>
      <c r="F81" s="181" t="s">
        <v>59</v>
      </c>
      <c r="G81" s="181" t="s">
        <v>135</v>
      </c>
      <c r="H81" s="181" t="s">
        <v>136</v>
      </c>
      <c r="I81" s="181" t="s">
        <v>137</v>
      </c>
      <c r="J81" s="181" t="s">
        <v>129</v>
      </c>
      <c r="K81" s="182" t="s">
        <v>138</v>
      </c>
      <c r="L81" s="183"/>
      <c r="M81" s="93" t="s">
        <v>37</v>
      </c>
      <c r="N81" s="94" t="s">
        <v>47</v>
      </c>
      <c r="O81" s="94" t="s">
        <v>139</v>
      </c>
      <c r="P81" s="94" t="s">
        <v>140</v>
      </c>
      <c r="Q81" s="94" t="s">
        <v>141</v>
      </c>
      <c r="R81" s="94" t="s">
        <v>142</v>
      </c>
      <c r="S81" s="94" t="s">
        <v>143</v>
      </c>
      <c r="T81" s="95" t="s">
        <v>144</v>
      </c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</row>
    <row r="82" spans="1:63" s="2" customFormat="1" ht="22.8" customHeight="1">
      <c r="A82" s="39"/>
      <c r="B82" s="40"/>
      <c r="C82" s="100" t="s">
        <v>145</v>
      </c>
      <c r="D82" s="41"/>
      <c r="E82" s="41"/>
      <c r="F82" s="41"/>
      <c r="G82" s="41"/>
      <c r="H82" s="41"/>
      <c r="I82" s="41"/>
      <c r="J82" s="184">
        <f>BK82</f>
        <v>0</v>
      </c>
      <c r="K82" s="41"/>
      <c r="L82" s="45"/>
      <c r="M82" s="96"/>
      <c r="N82" s="185"/>
      <c r="O82" s="97"/>
      <c r="P82" s="186">
        <f>P83+P84+P241</f>
        <v>0</v>
      </c>
      <c r="Q82" s="97"/>
      <c r="R82" s="186">
        <f>R83+R84+R241</f>
        <v>0</v>
      </c>
      <c r="S82" s="97"/>
      <c r="T82" s="187">
        <f>T83+T84+T241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8" t="s">
        <v>76</v>
      </c>
      <c r="AU82" s="18" t="s">
        <v>130</v>
      </c>
      <c r="BK82" s="188">
        <f>BK83+BK84+BK241</f>
        <v>0</v>
      </c>
    </row>
    <row r="83" spans="1:63" s="12" customFormat="1" ht="25.9" customHeight="1">
      <c r="A83" s="12"/>
      <c r="B83" s="189"/>
      <c r="C83" s="190"/>
      <c r="D83" s="191" t="s">
        <v>76</v>
      </c>
      <c r="E83" s="192" t="s">
        <v>168</v>
      </c>
      <c r="F83" s="192" t="s">
        <v>169</v>
      </c>
      <c r="G83" s="190"/>
      <c r="H83" s="190"/>
      <c r="I83" s="193"/>
      <c r="J83" s="194">
        <f>BK83</f>
        <v>0</v>
      </c>
      <c r="K83" s="190"/>
      <c r="L83" s="195"/>
      <c r="M83" s="196"/>
      <c r="N83" s="197"/>
      <c r="O83" s="197"/>
      <c r="P83" s="198">
        <v>0</v>
      </c>
      <c r="Q83" s="197"/>
      <c r="R83" s="198">
        <v>0</v>
      </c>
      <c r="S83" s="197"/>
      <c r="T83" s="199"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21</v>
      </c>
      <c r="AT83" s="201" t="s">
        <v>76</v>
      </c>
      <c r="AU83" s="201" t="s">
        <v>77</v>
      </c>
      <c r="AY83" s="200" t="s">
        <v>149</v>
      </c>
      <c r="BK83" s="202">
        <v>0</v>
      </c>
    </row>
    <row r="84" spans="1:63" s="12" customFormat="1" ht="25.9" customHeight="1">
      <c r="A84" s="12"/>
      <c r="B84" s="189"/>
      <c r="C84" s="190"/>
      <c r="D84" s="191" t="s">
        <v>76</v>
      </c>
      <c r="E84" s="192" t="s">
        <v>170</v>
      </c>
      <c r="F84" s="192" t="s">
        <v>171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SUM(P85:P240)</f>
        <v>0</v>
      </c>
      <c r="Q84" s="197"/>
      <c r="R84" s="198">
        <f>SUM(R85:R240)</f>
        <v>0</v>
      </c>
      <c r="S84" s="197"/>
      <c r="T84" s="199">
        <f>SUM(T85:T240)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21</v>
      </c>
      <c r="AT84" s="201" t="s">
        <v>76</v>
      </c>
      <c r="AU84" s="201" t="s">
        <v>77</v>
      </c>
      <c r="AY84" s="200" t="s">
        <v>149</v>
      </c>
      <c r="BK84" s="202">
        <f>SUM(BK85:BK240)</f>
        <v>0</v>
      </c>
    </row>
    <row r="85" spans="1:65" s="2" customFormat="1" ht="16.5" customHeight="1">
      <c r="A85" s="39"/>
      <c r="B85" s="40"/>
      <c r="C85" s="205" t="s">
        <v>21</v>
      </c>
      <c r="D85" s="205" t="s">
        <v>151</v>
      </c>
      <c r="E85" s="206" t="s">
        <v>172</v>
      </c>
      <c r="F85" s="207" t="s">
        <v>173</v>
      </c>
      <c r="G85" s="208" t="s">
        <v>174</v>
      </c>
      <c r="H85" s="209">
        <v>127.946</v>
      </c>
      <c r="I85" s="210"/>
      <c r="J85" s="211">
        <f>ROUND(I85*H85,2)</f>
        <v>0</v>
      </c>
      <c r="K85" s="207" t="s">
        <v>37</v>
      </c>
      <c r="L85" s="45"/>
      <c r="M85" s="212" t="s">
        <v>37</v>
      </c>
      <c r="N85" s="213" t="s">
        <v>50</v>
      </c>
      <c r="O85" s="85"/>
      <c r="P85" s="214">
        <f>O85*H85</f>
        <v>0</v>
      </c>
      <c r="Q85" s="214">
        <v>0</v>
      </c>
      <c r="R85" s="214">
        <f>Q85*H85</f>
        <v>0</v>
      </c>
      <c r="S85" s="214">
        <v>0</v>
      </c>
      <c r="T85" s="215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6" t="s">
        <v>148</v>
      </c>
      <c r="AT85" s="216" t="s">
        <v>151</v>
      </c>
      <c r="AU85" s="216" t="s">
        <v>21</v>
      </c>
      <c r="AY85" s="18" t="s">
        <v>149</v>
      </c>
      <c r="BE85" s="217">
        <f>IF(N85="základní",J85,0)</f>
        <v>0</v>
      </c>
      <c r="BF85" s="217">
        <f>IF(N85="snížená",J85,0)</f>
        <v>0</v>
      </c>
      <c r="BG85" s="217">
        <f>IF(N85="zákl. přenesená",J85,0)</f>
        <v>0</v>
      </c>
      <c r="BH85" s="217">
        <f>IF(N85="sníž. přenesená",J85,0)</f>
        <v>0</v>
      </c>
      <c r="BI85" s="217">
        <f>IF(N85="nulová",J85,0)</f>
        <v>0</v>
      </c>
      <c r="BJ85" s="18" t="s">
        <v>148</v>
      </c>
      <c r="BK85" s="217">
        <f>ROUND(I85*H85,2)</f>
        <v>0</v>
      </c>
      <c r="BL85" s="18" t="s">
        <v>148</v>
      </c>
      <c r="BM85" s="216" t="s">
        <v>175</v>
      </c>
    </row>
    <row r="86" spans="1:47" s="2" customFormat="1" ht="12">
      <c r="A86" s="39"/>
      <c r="B86" s="40"/>
      <c r="C86" s="41"/>
      <c r="D86" s="218" t="s">
        <v>155</v>
      </c>
      <c r="E86" s="41"/>
      <c r="F86" s="219" t="s">
        <v>173</v>
      </c>
      <c r="G86" s="41"/>
      <c r="H86" s="41"/>
      <c r="I86" s="220"/>
      <c r="J86" s="41"/>
      <c r="K86" s="41"/>
      <c r="L86" s="45"/>
      <c r="M86" s="221"/>
      <c r="N86" s="222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155</v>
      </c>
      <c r="AU86" s="18" t="s">
        <v>21</v>
      </c>
    </row>
    <row r="87" spans="1:65" s="2" customFormat="1" ht="21.75" customHeight="1">
      <c r="A87" s="39"/>
      <c r="B87" s="40"/>
      <c r="C87" s="205" t="s">
        <v>86</v>
      </c>
      <c r="D87" s="205" t="s">
        <v>151</v>
      </c>
      <c r="E87" s="206" t="s">
        <v>176</v>
      </c>
      <c r="F87" s="207" t="s">
        <v>177</v>
      </c>
      <c r="G87" s="208" t="s">
        <v>174</v>
      </c>
      <c r="H87" s="209">
        <v>12.154</v>
      </c>
      <c r="I87" s="210"/>
      <c r="J87" s="211">
        <f>ROUND(I87*H87,2)</f>
        <v>0</v>
      </c>
      <c r="K87" s="207" t="s">
        <v>37</v>
      </c>
      <c r="L87" s="45"/>
      <c r="M87" s="212" t="s">
        <v>37</v>
      </c>
      <c r="N87" s="213" t="s">
        <v>50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148</v>
      </c>
      <c r="AT87" s="216" t="s">
        <v>151</v>
      </c>
      <c r="AU87" s="216" t="s">
        <v>21</v>
      </c>
      <c r="AY87" s="18" t="s">
        <v>149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148</v>
      </c>
      <c r="BK87" s="217">
        <f>ROUND(I87*H87,2)</f>
        <v>0</v>
      </c>
      <c r="BL87" s="18" t="s">
        <v>148</v>
      </c>
      <c r="BM87" s="216" t="s">
        <v>178</v>
      </c>
    </row>
    <row r="88" spans="1:47" s="2" customFormat="1" ht="12">
      <c r="A88" s="39"/>
      <c r="B88" s="40"/>
      <c r="C88" s="41"/>
      <c r="D88" s="218" t="s">
        <v>155</v>
      </c>
      <c r="E88" s="41"/>
      <c r="F88" s="219" t="s">
        <v>177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155</v>
      </c>
      <c r="AU88" s="18" t="s">
        <v>21</v>
      </c>
    </row>
    <row r="89" spans="1:65" s="2" customFormat="1" ht="12">
      <c r="A89" s="39"/>
      <c r="B89" s="40"/>
      <c r="C89" s="205" t="s">
        <v>158</v>
      </c>
      <c r="D89" s="205" t="s">
        <v>151</v>
      </c>
      <c r="E89" s="206" t="s">
        <v>179</v>
      </c>
      <c r="F89" s="207" t="s">
        <v>180</v>
      </c>
      <c r="G89" s="208" t="s">
        <v>174</v>
      </c>
      <c r="H89" s="209">
        <v>11.649</v>
      </c>
      <c r="I89" s="210"/>
      <c r="J89" s="211">
        <f>ROUND(I89*H89,2)</f>
        <v>0</v>
      </c>
      <c r="K89" s="207" t="s">
        <v>37</v>
      </c>
      <c r="L89" s="45"/>
      <c r="M89" s="212" t="s">
        <v>37</v>
      </c>
      <c r="N89" s="213" t="s">
        <v>50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148</v>
      </c>
      <c r="AT89" s="216" t="s">
        <v>151</v>
      </c>
      <c r="AU89" s="216" t="s">
        <v>21</v>
      </c>
      <c r="AY89" s="18" t="s">
        <v>149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148</v>
      </c>
      <c r="BK89" s="217">
        <f>ROUND(I89*H89,2)</f>
        <v>0</v>
      </c>
      <c r="BL89" s="18" t="s">
        <v>148</v>
      </c>
      <c r="BM89" s="216" t="s">
        <v>181</v>
      </c>
    </row>
    <row r="90" spans="1:47" s="2" customFormat="1" ht="12">
      <c r="A90" s="39"/>
      <c r="B90" s="40"/>
      <c r="C90" s="41"/>
      <c r="D90" s="218" t="s">
        <v>155</v>
      </c>
      <c r="E90" s="41"/>
      <c r="F90" s="219" t="s">
        <v>180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155</v>
      </c>
      <c r="AU90" s="18" t="s">
        <v>21</v>
      </c>
    </row>
    <row r="91" spans="1:51" s="13" customFormat="1" ht="12">
      <c r="A91" s="13"/>
      <c r="B91" s="227"/>
      <c r="C91" s="228"/>
      <c r="D91" s="218" t="s">
        <v>182</v>
      </c>
      <c r="E91" s="229" t="s">
        <v>37</v>
      </c>
      <c r="F91" s="230" t="s">
        <v>183</v>
      </c>
      <c r="G91" s="228"/>
      <c r="H91" s="231">
        <v>1.527</v>
      </c>
      <c r="I91" s="232"/>
      <c r="J91" s="228"/>
      <c r="K91" s="228"/>
      <c r="L91" s="233"/>
      <c r="M91" s="234"/>
      <c r="N91" s="235"/>
      <c r="O91" s="235"/>
      <c r="P91" s="235"/>
      <c r="Q91" s="235"/>
      <c r="R91" s="235"/>
      <c r="S91" s="235"/>
      <c r="T91" s="236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7" t="s">
        <v>182</v>
      </c>
      <c r="AU91" s="237" t="s">
        <v>21</v>
      </c>
      <c r="AV91" s="13" t="s">
        <v>86</v>
      </c>
      <c r="AW91" s="13" t="s">
        <v>38</v>
      </c>
      <c r="AX91" s="13" t="s">
        <v>77</v>
      </c>
      <c r="AY91" s="237" t="s">
        <v>149</v>
      </c>
    </row>
    <row r="92" spans="1:51" s="13" customFormat="1" ht="12">
      <c r="A92" s="13"/>
      <c r="B92" s="227"/>
      <c r="C92" s="228"/>
      <c r="D92" s="218" t="s">
        <v>182</v>
      </c>
      <c r="E92" s="229" t="s">
        <v>37</v>
      </c>
      <c r="F92" s="230" t="s">
        <v>184</v>
      </c>
      <c r="G92" s="228"/>
      <c r="H92" s="231">
        <v>2.013</v>
      </c>
      <c r="I92" s="232"/>
      <c r="J92" s="228"/>
      <c r="K92" s="228"/>
      <c r="L92" s="233"/>
      <c r="M92" s="234"/>
      <c r="N92" s="235"/>
      <c r="O92" s="235"/>
      <c r="P92" s="235"/>
      <c r="Q92" s="235"/>
      <c r="R92" s="235"/>
      <c r="S92" s="235"/>
      <c r="T92" s="236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7" t="s">
        <v>182</v>
      </c>
      <c r="AU92" s="237" t="s">
        <v>21</v>
      </c>
      <c r="AV92" s="13" t="s">
        <v>86</v>
      </c>
      <c r="AW92" s="13" t="s">
        <v>38</v>
      </c>
      <c r="AX92" s="13" t="s">
        <v>77</v>
      </c>
      <c r="AY92" s="237" t="s">
        <v>149</v>
      </c>
    </row>
    <row r="93" spans="1:51" s="13" customFormat="1" ht="12">
      <c r="A93" s="13"/>
      <c r="B93" s="227"/>
      <c r="C93" s="228"/>
      <c r="D93" s="218" t="s">
        <v>182</v>
      </c>
      <c r="E93" s="229" t="s">
        <v>37</v>
      </c>
      <c r="F93" s="230" t="s">
        <v>185</v>
      </c>
      <c r="G93" s="228"/>
      <c r="H93" s="231">
        <v>5.094</v>
      </c>
      <c r="I93" s="232"/>
      <c r="J93" s="228"/>
      <c r="K93" s="228"/>
      <c r="L93" s="233"/>
      <c r="M93" s="234"/>
      <c r="N93" s="235"/>
      <c r="O93" s="235"/>
      <c r="P93" s="235"/>
      <c r="Q93" s="235"/>
      <c r="R93" s="235"/>
      <c r="S93" s="235"/>
      <c r="T93" s="236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7" t="s">
        <v>182</v>
      </c>
      <c r="AU93" s="237" t="s">
        <v>21</v>
      </c>
      <c r="AV93" s="13" t="s">
        <v>86</v>
      </c>
      <c r="AW93" s="13" t="s">
        <v>38</v>
      </c>
      <c r="AX93" s="13" t="s">
        <v>77</v>
      </c>
      <c r="AY93" s="237" t="s">
        <v>149</v>
      </c>
    </row>
    <row r="94" spans="1:51" s="13" customFormat="1" ht="12">
      <c r="A94" s="13"/>
      <c r="B94" s="227"/>
      <c r="C94" s="228"/>
      <c r="D94" s="218" t="s">
        <v>182</v>
      </c>
      <c r="E94" s="229" t="s">
        <v>37</v>
      </c>
      <c r="F94" s="230" t="s">
        <v>186</v>
      </c>
      <c r="G94" s="228"/>
      <c r="H94" s="231">
        <v>3.015</v>
      </c>
      <c r="I94" s="232"/>
      <c r="J94" s="228"/>
      <c r="K94" s="228"/>
      <c r="L94" s="233"/>
      <c r="M94" s="234"/>
      <c r="N94" s="235"/>
      <c r="O94" s="235"/>
      <c r="P94" s="235"/>
      <c r="Q94" s="235"/>
      <c r="R94" s="235"/>
      <c r="S94" s="235"/>
      <c r="T94" s="236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7" t="s">
        <v>182</v>
      </c>
      <c r="AU94" s="237" t="s">
        <v>21</v>
      </c>
      <c r="AV94" s="13" t="s">
        <v>86</v>
      </c>
      <c r="AW94" s="13" t="s">
        <v>38</v>
      </c>
      <c r="AX94" s="13" t="s">
        <v>77</v>
      </c>
      <c r="AY94" s="237" t="s">
        <v>149</v>
      </c>
    </row>
    <row r="95" spans="1:51" s="14" customFormat="1" ht="12">
      <c r="A95" s="14"/>
      <c r="B95" s="238"/>
      <c r="C95" s="239"/>
      <c r="D95" s="218" t="s">
        <v>182</v>
      </c>
      <c r="E95" s="240" t="s">
        <v>37</v>
      </c>
      <c r="F95" s="241" t="s">
        <v>187</v>
      </c>
      <c r="G95" s="239"/>
      <c r="H95" s="242">
        <v>11.649</v>
      </c>
      <c r="I95" s="243"/>
      <c r="J95" s="239"/>
      <c r="K95" s="239"/>
      <c r="L95" s="244"/>
      <c r="M95" s="245"/>
      <c r="N95" s="246"/>
      <c r="O95" s="246"/>
      <c r="P95" s="246"/>
      <c r="Q95" s="246"/>
      <c r="R95" s="246"/>
      <c r="S95" s="246"/>
      <c r="T95" s="247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8" t="s">
        <v>182</v>
      </c>
      <c r="AU95" s="248" t="s">
        <v>21</v>
      </c>
      <c r="AV95" s="14" t="s">
        <v>148</v>
      </c>
      <c r="AW95" s="14" t="s">
        <v>38</v>
      </c>
      <c r="AX95" s="14" t="s">
        <v>21</v>
      </c>
      <c r="AY95" s="248" t="s">
        <v>149</v>
      </c>
    </row>
    <row r="96" spans="1:65" s="2" customFormat="1" ht="16.5" customHeight="1">
      <c r="A96" s="39"/>
      <c r="B96" s="40"/>
      <c r="C96" s="205" t="s">
        <v>148</v>
      </c>
      <c r="D96" s="205" t="s">
        <v>151</v>
      </c>
      <c r="E96" s="206" t="s">
        <v>188</v>
      </c>
      <c r="F96" s="207" t="s">
        <v>189</v>
      </c>
      <c r="G96" s="208" t="s">
        <v>174</v>
      </c>
      <c r="H96" s="209">
        <v>127.946</v>
      </c>
      <c r="I96" s="210"/>
      <c r="J96" s="211">
        <f>ROUND(I96*H96,2)</f>
        <v>0</v>
      </c>
      <c r="K96" s="207" t="s">
        <v>37</v>
      </c>
      <c r="L96" s="45"/>
      <c r="M96" s="212" t="s">
        <v>37</v>
      </c>
      <c r="N96" s="213" t="s">
        <v>50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148</v>
      </c>
      <c r="AT96" s="216" t="s">
        <v>151</v>
      </c>
      <c r="AU96" s="216" t="s">
        <v>21</v>
      </c>
      <c r="AY96" s="18" t="s">
        <v>149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148</v>
      </c>
      <c r="BK96" s="217">
        <f>ROUND(I96*H96,2)</f>
        <v>0</v>
      </c>
      <c r="BL96" s="18" t="s">
        <v>148</v>
      </c>
      <c r="BM96" s="216" t="s">
        <v>190</v>
      </c>
    </row>
    <row r="97" spans="1:47" s="2" customFormat="1" ht="12">
      <c r="A97" s="39"/>
      <c r="B97" s="40"/>
      <c r="C97" s="41"/>
      <c r="D97" s="218" t="s">
        <v>155</v>
      </c>
      <c r="E97" s="41"/>
      <c r="F97" s="219" t="s">
        <v>189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155</v>
      </c>
      <c r="AU97" s="18" t="s">
        <v>21</v>
      </c>
    </row>
    <row r="98" spans="1:65" s="2" customFormat="1" ht="16.5" customHeight="1">
      <c r="A98" s="39"/>
      <c r="B98" s="40"/>
      <c r="C98" s="205" t="s">
        <v>191</v>
      </c>
      <c r="D98" s="205" t="s">
        <v>151</v>
      </c>
      <c r="E98" s="206" t="s">
        <v>192</v>
      </c>
      <c r="F98" s="207" t="s">
        <v>193</v>
      </c>
      <c r="G98" s="208" t="s">
        <v>174</v>
      </c>
      <c r="H98" s="209">
        <v>38.546</v>
      </c>
      <c r="I98" s="210"/>
      <c r="J98" s="211">
        <f>ROUND(I98*H98,2)</f>
        <v>0</v>
      </c>
      <c r="K98" s="207" t="s">
        <v>37</v>
      </c>
      <c r="L98" s="45"/>
      <c r="M98" s="212" t="s">
        <v>37</v>
      </c>
      <c r="N98" s="213" t="s">
        <v>50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148</v>
      </c>
      <c r="AT98" s="216" t="s">
        <v>151</v>
      </c>
      <c r="AU98" s="216" t="s">
        <v>21</v>
      </c>
      <c r="AY98" s="18" t="s">
        <v>149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148</v>
      </c>
      <c r="BK98" s="217">
        <f>ROUND(I98*H98,2)</f>
        <v>0</v>
      </c>
      <c r="BL98" s="18" t="s">
        <v>148</v>
      </c>
      <c r="BM98" s="216" t="s">
        <v>194</v>
      </c>
    </row>
    <row r="99" spans="1:47" s="2" customFormat="1" ht="12">
      <c r="A99" s="39"/>
      <c r="B99" s="40"/>
      <c r="C99" s="41"/>
      <c r="D99" s="218" t="s">
        <v>155</v>
      </c>
      <c r="E99" s="41"/>
      <c r="F99" s="219" t="s">
        <v>193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155</v>
      </c>
      <c r="AU99" s="18" t="s">
        <v>21</v>
      </c>
    </row>
    <row r="100" spans="1:65" s="2" customFormat="1" ht="16.5" customHeight="1">
      <c r="A100" s="39"/>
      <c r="B100" s="40"/>
      <c r="C100" s="205" t="s">
        <v>161</v>
      </c>
      <c r="D100" s="205" t="s">
        <v>151</v>
      </c>
      <c r="E100" s="206" t="s">
        <v>195</v>
      </c>
      <c r="F100" s="207" t="s">
        <v>196</v>
      </c>
      <c r="G100" s="208" t="s">
        <v>174</v>
      </c>
      <c r="H100" s="209">
        <v>89.942</v>
      </c>
      <c r="I100" s="210"/>
      <c r="J100" s="211">
        <f>ROUND(I100*H100,2)</f>
        <v>0</v>
      </c>
      <c r="K100" s="207" t="s">
        <v>37</v>
      </c>
      <c r="L100" s="45"/>
      <c r="M100" s="212" t="s">
        <v>37</v>
      </c>
      <c r="N100" s="213" t="s">
        <v>50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148</v>
      </c>
      <c r="AT100" s="216" t="s">
        <v>151</v>
      </c>
      <c r="AU100" s="216" t="s">
        <v>21</v>
      </c>
      <c r="AY100" s="18" t="s">
        <v>149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148</v>
      </c>
      <c r="BK100" s="217">
        <f>ROUND(I100*H100,2)</f>
        <v>0</v>
      </c>
      <c r="BL100" s="18" t="s">
        <v>148</v>
      </c>
      <c r="BM100" s="216" t="s">
        <v>197</v>
      </c>
    </row>
    <row r="101" spans="1:47" s="2" customFormat="1" ht="12">
      <c r="A101" s="39"/>
      <c r="B101" s="40"/>
      <c r="C101" s="41"/>
      <c r="D101" s="218" t="s">
        <v>155</v>
      </c>
      <c r="E101" s="41"/>
      <c r="F101" s="219" t="s">
        <v>196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155</v>
      </c>
      <c r="AU101" s="18" t="s">
        <v>21</v>
      </c>
    </row>
    <row r="102" spans="1:65" s="2" customFormat="1" ht="12">
      <c r="A102" s="39"/>
      <c r="B102" s="40"/>
      <c r="C102" s="205" t="s">
        <v>198</v>
      </c>
      <c r="D102" s="205" t="s">
        <v>151</v>
      </c>
      <c r="E102" s="206" t="s">
        <v>199</v>
      </c>
      <c r="F102" s="207" t="s">
        <v>200</v>
      </c>
      <c r="G102" s="208" t="s">
        <v>174</v>
      </c>
      <c r="H102" s="209">
        <v>127.946</v>
      </c>
      <c r="I102" s="210"/>
      <c r="J102" s="211">
        <f>ROUND(I102*H102,2)</f>
        <v>0</v>
      </c>
      <c r="K102" s="207" t="s">
        <v>37</v>
      </c>
      <c r="L102" s="45"/>
      <c r="M102" s="212" t="s">
        <v>37</v>
      </c>
      <c r="N102" s="213" t="s">
        <v>50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148</v>
      </c>
      <c r="AT102" s="216" t="s">
        <v>151</v>
      </c>
      <c r="AU102" s="216" t="s">
        <v>21</v>
      </c>
      <c r="AY102" s="18" t="s">
        <v>149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148</v>
      </c>
      <c r="BK102" s="217">
        <f>ROUND(I102*H102,2)</f>
        <v>0</v>
      </c>
      <c r="BL102" s="18" t="s">
        <v>148</v>
      </c>
      <c r="BM102" s="216" t="s">
        <v>201</v>
      </c>
    </row>
    <row r="103" spans="1:47" s="2" customFormat="1" ht="12">
      <c r="A103" s="39"/>
      <c r="B103" s="40"/>
      <c r="C103" s="41"/>
      <c r="D103" s="218" t="s">
        <v>155</v>
      </c>
      <c r="E103" s="41"/>
      <c r="F103" s="219" t="s">
        <v>200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155</v>
      </c>
      <c r="AU103" s="18" t="s">
        <v>21</v>
      </c>
    </row>
    <row r="104" spans="1:65" s="2" customFormat="1" ht="12">
      <c r="A104" s="39"/>
      <c r="B104" s="40"/>
      <c r="C104" s="205" t="s">
        <v>164</v>
      </c>
      <c r="D104" s="205" t="s">
        <v>151</v>
      </c>
      <c r="E104" s="206" t="s">
        <v>202</v>
      </c>
      <c r="F104" s="207" t="s">
        <v>203</v>
      </c>
      <c r="G104" s="208" t="s">
        <v>174</v>
      </c>
      <c r="H104" s="209">
        <v>11.649</v>
      </c>
      <c r="I104" s="210"/>
      <c r="J104" s="211">
        <f>ROUND(I104*H104,2)</f>
        <v>0</v>
      </c>
      <c r="K104" s="207" t="s">
        <v>37</v>
      </c>
      <c r="L104" s="45"/>
      <c r="M104" s="212" t="s">
        <v>37</v>
      </c>
      <c r="N104" s="213" t="s">
        <v>50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148</v>
      </c>
      <c r="AT104" s="216" t="s">
        <v>151</v>
      </c>
      <c r="AU104" s="216" t="s">
        <v>21</v>
      </c>
      <c r="AY104" s="18" t="s">
        <v>149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148</v>
      </c>
      <c r="BK104" s="217">
        <f>ROUND(I104*H104,2)</f>
        <v>0</v>
      </c>
      <c r="BL104" s="18" t="s">
        <v>148</v>
      </c>
      <c r="BM104" s="216" t="s">
        <v>204</v>
      </c>
    </row>
    <row r="105" spans="1:47" s="2" customFormat="1" ht="12">
      <c r="A105" s="39"/>
      <c r="B105" s="40"/>
      <c r="C105" s="41"/>
      <c r="D105" s="218" t="s">
        <v>155</v>
      </c>
      <c r="E105" s="41"/>
      <c r="F105" s="219" t="s">
        <v>203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155</v>
      </c>
      <c r="AU105" s="18" t="s">
        <v>21</v>
      </c>
    </row>
    <row r="106" spans="1:51" s="13" customFormat="1" ht="12">
      <c r="A106" s="13"/>
      <c r="B106" s="227"/>
      <c r="C106" s="228"/>
      <c r="D106" s="218" t="s">
        <v>182</v>
      </c>
      <c r="E106" s="229" t="s">
        <v>37</v>
      </c>
      <c r="F106" s="230" t="s">
        <v>183</v>
      </c>
      <c r="G106" s="228"/>
      <c r="H106" s="231">
        <v>1.527</v>
      </c>
      <c r="I106" s="232"/>
      <c r="J106" s="228"/>
      <c r="K106" s="228"/>
      <c r="L106" s="233"/>
      <c r="M106" s="234"/>
      <c r="N106" s="235"/>
      <c r="O106" s="235"/>
      <c r="P106" s="235"/>
      <c r="Q106" s="235"/>
      <c r="R106" s="235"/>
      <c r="S106" s="235"/>
      <c r="T106" s="236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7" t="s">
        <v>182</v>
      </c>
      <c r="AU106" s="237" t="s">
        <v>21</v>
      </c>
      <c r="AV106" s="13" t="s">
        <v>86</v>
      </c>
      <c r="AW106" s="13" t="s">
        <v>38</v>
      </c>
      <c r="AX106" s="13" t="s">
        <v>77</v>
      </c>
      <c r="AY106" s="237" t="s">
        <v>149</v>
      </c>
    </row>
    <row r="107" spans="1:51" s="13" customFormat="1" ht="12">
      <c r="A107" s="13"/>
      <c r="B107" s="227"/>
      <c r="C107" s="228"/>
      <c r="D107" s="218" t="s">
        <v>182</v>
      </c>
      <c r="E107" s="229" t="s">
        <v>37</v>
      </c>
      <c r="F107" s="230" t="s">
        <v>184</v>
      </c>
      <c r="G107" s="228"/>
      <c r="H107" s="231">
        <v>2.013</v>
      </c>
      <c r="I107" s="232"/>
      <c r="J107" s="228"/>
      <c r="K107" s="228"/>
      <c r="L107" s="233"/>
      <c r="M107" s="234"/>
      <c r="N107" s="235"/>
      <c r="O107" s="235"/>
      <c r="P107" s="235"/>
      <c r="Q107" s="235"/>
      <c r="R107" s="235"/>
      <c r="S107" s="235"/>
      <c r="T107" s="23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7" t="s">
        <v>182</v>
      </c>
      <c r="AU107" s="237" t="s">
        <v>21</v>
      </c>
      <c r="AV107" s="13" t="s">
        <v>86</v>
      </c>
      <c r="AW107" s="13" t="s">
        <v>38</v>
      </c>
      <c r="AX107" s="13" t="s">
        <v>77</v>
      </c>
      <c r="AY107" s="237" t="s">
        <v>149</v>
      </c>
    </row>
    <row r="108" spans="1:51" s="13" customFormat="1" ht="12">
      <c r="A108" s="13"/>
      <c r="B108" s="227"/>
      <c r="C108" s="228"/>
      <c r="D108" s="218" t="s">
        <v>182</v>
      </c>
      <c r="E108" s="229" t="s">
        <v>37</v>
      </c>
      <c r="F108" s="230" t="s">
        <v>185</v>
      </c>
      <c r="G108" s="228"/>
      <c r="H108" s="231">
        <v>5.094</v>
      </c>
      <c r="I108" s="232"/>
      <c r="J108" s="228"/>
      <c r="K108" s="228"/>
      <c r="L108" s="233"/>
      <c r="M108" s="234"/>
      <c r="N108" s="235"/>
      <c r="O108" s="235"/>
      <c r="P108" s="235"/>
      <c r="Q108" s="235"/>
      <c r="R108" s="235"/>
      <c r="S108" s="235"/>
      <c r="T108" s="23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7" t="s">
        <v>182</v>
      </c>
      <c r="AU108" s="237" t="s">
        <v>21</v>
      </c>
      <c r="AV108" s="13" t="s">
        <v>86</v>
      </c>
      <c r="AW108" s="13" t="s">
        <v>38</v>
      </c>
      <c r="AX108" s="13" t="s">
        <v>77</v>
      </c>
      <c r="AY108" s="237" t="s">
        <v>149</v>
      </c>
    </row>
    <row r="109" spans="1:51" s="13" customFormat="1" ht="12">
      <c r="A109" s="13"/>
      <c r="B109" s="227"/>
      <c r="C109" s="228"/>
      <c r="D109" s="218" t="s">
        <v>182</v>
      </c>
      <c r="E109" s="229" t="s">
        <v>37</v>
      </c>
      <c r="F109" s="230" t="s">
        <v>186</v>
      </c>
      <c r="G109" s="228"/>
      <c r="H109" s="231">
        <v>3.015</v>
      </c>
      <c r="I109" s="232"/>
      <c r="J109" s="228"/>
      <c r="K109" s="228"/>
      <c r="L109" s="233"/>
      <c r="M109" s="234"/>
      <c r="N109" s="235"/>
      <c r="O109" s="235"/>
      <c r="P109" s="235"/>
      <c r="Q109" s="235"/>
      <c r="R109" s="235"/>
      <c r="S109" s="235"/>
      <c r="T109" s="236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7" t="s">
        <v>182</v>
      </c>
      <c r="AU109" s="237" t="s">
        <v>21</v>
      </c>
      <c r="AV109" s="13" t="s">
        <v>86</v>
      </c>
      <c r="AW109" s="13" t="s">
        <v>38</v>
      </c>
      <c r="AX109" s="13" t="s">
        <v>77</v>
      </c>
      <c r="AY109" s="237" t="s">
        <v>149</v>
      </c>
    </row>
    <row r="110" spans="1:51" s="14" customFormat="1" ht="12">
      <c r="A110" s="14"/>
      <c r="B110" s="238"/>
      <c r="C110" s="239"/>
      <c r="D110" s="218" t="s">
        <v>182</v>
      </c>
      <c r="E110" s="240" t="s">
        <v>37</v>
      </c>
      <c r="F110" s="241" t="s">
        <v>187</v>
      </c>
      <c r="G110" s="239"/>
      <c r="H110" s="242">
        <v>11.649</v>
      </c>
      <c r="I110" s="243"/>
      <c r="J110" s="239"/>
      <c r="K110" s="239"/>
      <c r="L110" s="244"/>
      <c r="M110" s="245"/>
      <c r="N110" s="246"/>
      <c r="O110" s="246"/>
      <c r="P110" s="246"/>
      <c r="Q110" s="246"/>
      <c r="R110" s="246"/>
      <c r="S110" s="246"/>
      <c r="T110" s="247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8" t="s">
        <v>182</v>
      </c>
      <c r="AU110" s="248" t="s">
        <v>21</v>
      </c>
      <c r="AV110" s="14" t="s">
        <v>148</v>
      </c>
      <c r="AW110" s="14" t="s">
        <v>38</v>
      </c>
      <c r="AX110" s="14" t="s">
        <v>21</v>
      </c>
      <c r="AY110" s="248" t="s">
        <v>149</v>
      </c>
    </row>
    <row r="111" spans="1:65" s="2" customFormat="1" ht="12">
      <c r="A111" s="39"/>
      <c r="B111" s="40"/>
      <c r="C111" s="205" t="s">
        <v>205</v>
      </c>
      <c r="D111" s="205" t="s">
        <v>151</v>
      </c>
      <c r="E111" s="206" t="s">
        <v>206</v>
      </c>
      <c r="F111" s="207" t="s">
        <v>207</v>
      </c>
      <c r="G111" s="208" t="s">
        <v>174</v>
      </c>
      <c r="H111" s="209">
        <v>12.154</v>
      </c>
      <c r="I111" s="210"/>
      <c r="J111" s="211">
        <f>ROUND(I111*H111,2)</f>
        <v>0</v>
      </c>
      <c r="K111" s="207" t="s">
        <v>37</v>
      </c>
      <c r="L111" s="45"/>
      <c r="M111" s="212" t="s">
        <v>37</v>
      </c>
      <c r="N111" s="213" t="s">
        <v>50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148</v>
      </c>
      <c r="AT111" s="216" t="s">
        <v>151</v>
      </c>
      <c r="AU111" s="216" t="s">
        <v>21</v>
      </c>
      <c r="AY111" s="18" t="s">
        <v>149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148</v>
      </c>
      <c r="BK111" s="217">
        <f>ROUND(I111*H111,2)</f>
        <v>0</v>
      </c>
      <c r="BL111" s="18" t="s">
        <v>148</v>
      </c>
      <c r="BM111" s="216" t="s">
        <v>208</v>
      </c>
    </row>
    <row r="112" spans="1:47" s="2" customFormat="1" ht="12">
      <c r="A112" s="39"/>
      <c r="B112" s="40"/>
      <c r="C112" s="41"/>
      <c r="D112" s="218" t="s">
        <v>155</v>
      </c>
      <c r="E112" s="41"/>
      <c r="F112" s="219" t="s">
        <v>207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155</v>
      </c>
      <c r="AU112" s="18" t="s">
        <v>21</v>
      </c>
    </row>
    <row r="113" spans="1:65" s="2" customFormat="1" ht="16.5" customHeight="1">
      <c r="A113" s="39"/>
      <c r="B113" s="40"/>
      <c r="C113" s="205" t="s">
        <v>209</v>
      </c>
      <c r="D113" s="205" t="s">
        <v>151</v>
      </c>
      <c r="E113" s="206" t="s">
        <v>210</v>
      </c>
      <c r="F113" s="207" t="s">
        <v>211</v>
      </c>
      <c r="G113" s="208" t="s">
        <v>174</v>
      </c>
      <c r="H113" s="209">
        <v>11.649</v>
      </c>
      <c r="I113" s="210"/>
      <c r="J113" s="211">
        <f>ROUND(I113*H113,2)</f>
        <v>0</v>
      </c>
      <c r="K113" s="207" t="s">
        <v>37</v>
      </c>
      <c r="L113" s="45"/>
      <c r="M113" s="212" t="s">
        <v>37</v>
      </c>
      <c r="N113" s="213" t="s">
        <v>50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148</v>
      </c>
      <c r="AT113" s="216" t="s">
        <v>151</v>
      </c>
      <c r="AU113" s="216" t="s">
        <v>21</v>
      </c>
      <c r="AY113" s="18" t="s">
        <v>149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148</v>
      </c>
      <c r="BK113" s="217">
        <f>ROUND(I113*H113,2)</f>
        <v>0</v>
      </c>
      <c r="BL113" s="18" t="s">
        <v>148</v>
      </c>
      <c r="BM113" s="216" t="s">
        <v>212</v>
      </c>
    </row>
    <row r="114" spans="1:47" s="2" customFormat="1" ht="12">
      <c r="A114" s="39"/>
      <c r="B114" s="40"/>
      <c r="C114" s="41"/>
      <c r="D114" s="218" t="s">
        <v>155</v>
      </c>
      <c r="E114" s="41"/>
      <c r="F114" s="219" t="s">
        <v>211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155</v>
      </c>
      <c r="AU114" s="18" t="s">
        <v>21</v>
      </c>
    </row>
    <row r="115" spans="1:51" s="13" customFormat="1" ht="12">
      <c r="A115" s="13"/>
      <c r="B115" s="227"/>
      <c r="C115" s="228"/>
      <c r="D115" s="218" t="s">
        <v>182</v>
      </c>
      <c r="E115" s="229" t="s">
        <v>37</v>
      </c>
      <c r="F115" s="230" t="s">
        <v>183</v>
      </c>
      <c r="G115" s="228"/>
      <c r="H115" s="231">
        <v>1.527</v>
      </c>
      <c r="I115" s="232"/>
      <c r="J115" s="228"/>
      <c r="K115" s="228"/>
      <c r="L115" s="233"/>
      <c r="M115" s="234"/>
      <c r="N115" s="235"/>
      <c r="O115" s="235"/>
      <c r="P115" s="235"/>
      <c r="Q115" s="235"/>
      <c r="R115" s="235"/>
      <c r="S115" s="235"/>
      <c r="T115" s="23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7" t="s">
        <v>182</v>
      </c>
      <c r="AU115" s="237" t="s">
        <v>21</v>
      </c>
      <c r="AV115" s="13" t="s">
        <v>86</v>
      </c>
      <c r="AW115" s="13" t="s">
        <v>38</v>
      </c>
      <c r="AX115" s="13" t="s">
        <v>77</v>
      </c>
      <c r="AY115" s="237" t="s">
        <v>149</v>
      </c>
    </row>
    <row r="116" spans="1:51" s="13" customFormat="1" ht="12">
      <c r="A116" s="13"/>
      <c r="B116" s="227"/>
      <c r="C116" s="228"/>
      <c r="D116" s="218" t="s">
        <v>182</v>
      </c>
      <c r="E116" s="229" t="s">
        <v>37</v>
      </c>
      <c r="F116" s="230" t="s">
        <v>184</v>
      </c>
      <c r="G116" s="228"/>
      <c r="H116" s="231">
        <v>2.013</v>
      </c>
      <c r="I116" s="232"/>
      <c r="J116" s="228"/>
      <c r="K116" s="228"/>
      <c r="L116" s="233"/>
      <c r="M116" s="234"/>
      <c r="N116" s="235"/>
      <c r="O116" s="235"/>
      <c r="P116" s="235"/>
      <c r="Q116" s="235"/>
      <c r="R116" s="235"/>
      <c r="S116" s="235"/>
      <c r="T116" s="23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7" t="s">
        <v>182</v>
      </c>
      <c r="AU116" s="237" t="s">
        <v>21</v>
      </c>
      <c r="AV116" s="13" t="s">
        <v>86</v>
      </c>
      <c r="AW116" s="13" t="s">
        <v>38</v>
      </c>
      <c r="AX116" s="13" t="s">
        <v>77</v>
      </c>
      <c r="AY116" s="237" t="s">
        <v>149</v>
      </c>
    </row>
    <row r="117" spans="1:51" s="13" customFormat="1" ht="12">
      <c r="A117" s="13"/>
      <c r="B117" s="227"/>
      <c r="C117" s="228"/>
      <c r="D117" s="218" t="s">
        <v>182</v>
      </c>
      <c r="E117" s="229" t="s">
        <v>37</v>
      </c>
      <c r="F117" s="230" t="s">
        <v>185</v>
      </c>
      <c r="G117" s="228"/>
      <c r="H117" s="231">
        <v>5.094</v>
      </c>
      <c r="I117" s="232"/>
      <c r="J117" s="228"/>
      <c r="K117" s="228"/>
      <c r="L117" s="233"/>
      <c r="M117" s="234"/>
      <c r="N117" s="235"/>
      <c r="O117" s="235"/>
      <c r="P117" s="235"/>
      <c r="Q117" s="235"/>
      <c r="R117" s="235"/>
      <c r="S117" s="235"/>
      <c r="T117" s="236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7" t="s">
        <v>182</v>
      </c>
      <c r="AU117" s="237" t="s">
        <v>21</v>
      </c>
      <c r="AV117" s="13" t="s">
        <v>86</v>
      </c>
      <c r="AW117" s="13" t="s">
        <v>38</v>
      </c>
      <c r="AX117" s="13" t="s">
        <v>77</v>
      </c>
      <c r="AY117" s="237" t="s">
        <v>149</v>
      </c>
    </row>
    <row r="118" spans="1:51" s="13" customFormat="1" ht="12">
      <c r="A118" s="13"/>
      <c r="B118" s="227"/>
      <c r="C118" s="228"/>
      <c r="D118" s="218" t="s">
        <v>182</v>
      </c>
      <c r="E118" s="229" t="s">
        <v>37</v>
      </c>
      <c r="F118" s="230" t="s">
        <v>186</v>
      </c>
      <c r="G118" s="228"/>
      <c r="H118" s="231">
        <v>3.015</v>
      </c>
      <c r="I118" s="232"/>
      <c r="J118" s="228"/>
      <c r="K118" s="228"/>
      <c r="L118" s="233"/>
      <c r="M118" s="234"/>
      <c r="N118" s="235"/>
      <c r="O118" s="235"/>
      <c r="P118" s="235"/>
      <c r="Q118" s="235"/>
      <c r="R118" s="235"/>
      <c r="S118" s="235"/>
      <c r="T118" s="23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7" t="s">
        <v>182</v>
      </c>
      <c r="AU118" s="237" t="s">
        <v>21</v>
      </c>
      <c r="AV118" s="13" t="s">
        <v>86</v>
      </c>
      <c r="AW118" s="13" t="s">
        <v>38</v>
      </c>
      <c r="AX118" s="13" t="s">
        <v>77</v>
      </c>
      <c r="AY118" s="237" t="s">
        <v>149</v>
      </c>
    </row>
    <row r="119" spans="1:51" s="14" customFormat="1" ht="12">
      <c r="A119" s="14"/>
      <c r="B119" s="238"/>
      <c r="C119" s="239"/>
      <c r="D119" s="218" t="s">
        <v>182</v>
      </c>
      <c r="E119" s="240" t="s">
        <v>37</v>
      </c>
      <c r="F119" s="241" t="s">
        <v>187</v>
      </c>
      <c r="G119" s="239"/>
      <c r="H119" s="242">
        <v>11.649</v>
      </c>
      <c r="I119" s="243"/>
      <c r="J119" s="239"/>
      <c r="K119" s="239"/>
      <c r="L119" s="244"/>
      <c r="M119" s="245"/>
      <c r="N119" s="246"/>
      <c r="O119" s="246"/>
      <c r="P119" s="246"/>
      <c r="Q119" s="246"/>
      <c r="R119" s="246"/>
      <c r="S119" s="246"/>
      <c r="T119" s="247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8" t="s">
        <v>182</v>
      </c>
      <c r="AU119" s="248" t="s">
        <v>21</v>
      </c>
      <c r="AV119" s="14" t="s">
        <v>148</v>
      </c>
      <c r="AW119" s="14" t="s">
        <v>38</v>
      </c>
      <c r="AX119" s="14" t="s">
        <v>21</v>
      </c>
      <c r="AY119" s="248" t="s">
        <v>149</v>
      </c>
    </row>
    <row r="120" spans="1:65" s="2" customFormat="1" ht="16.5" customHeight="1">
      <c r="A120" s="39"/>
      <c r="B120" s="40"/>
      <c r="C120" s="205" t="s">
        <v>213</v>
      </c>
      <c r="D120" s="205" t="s">
        <v>151</v>
      </c>
      <c r="E120" s="206" t="s">
        <v>214</v>
      </c>
      <c r="F120" s="207" t="s">
        <v>215</v>
      </c>
      <c r="G120" s="208" t="s">
        <v>174</v>
      </c>
      <c r="H120" s="209">
        <v>127.946</v>
      </c>
      <c r="I120" s="210"/>
      <c r="J120" s="211">
        <f>ROUND(I120*H120,2)</f>
        <v>0</v>
      </c>
      <c r="K120" s="207" t="s">
        <v>37</v>
      </c>
      <c r="L120" s="45"/>
      <c r="M120" s="212" t="s">
        <v>37</v>
      </c>
      <c r="N120" s="213" t="s">
        <v>50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148</v>
      </c>
      <c r="AT120" s="216" t="s">
        <v>151</v>
      </c>
      <c r="AU120" s="216" t="s">
        <v>21</v>
      </c>
      <c r="AY120" s="18" t="s">
        <v>149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148</v>
      </c>
      <c r="BK120" s="217">
        <f>ROUND(I120*H120,2)</f>
        <v>0</v>
      </c>
      <c r="BL120" s="18" t="s">
        <v>148</v>
      </c>
      <c r="BM120" s="216" t="s">
        <v>216</v>
      </c>
    </row>
    <row r="121" spans="1:47" s="2" customFormat="1" ht="12">
      <c r="A121" s="39"/>
      <c r="B121" s="40"/>
      <c r="C121" s="41"/>
      <c r="D121" s="218" t="s">
        <v>155</v>
      </c>
      <c r="E121" s="41"/>
      <c r="F121" s="219" t="s">
        <v>215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155</v>
      </c>
      <c r="AU121" s="18" t="s">
        <v>21</v>
      </c>
    </row>
    <row r="122" spans="1:65" s="2" customFormat="1" ht="16.5" customHeight="1">
      <c r="A122" s="39"/>
      <c r="B122" s="40"/>
      <c r="C122" s="205" t="s">
        <v>217</v>
      </c>
      <c r="D122" s="205" t="s">
        <v>151</v>
      </c>
      <c r="E122" s="206" t="s">
        <v>218</v>
      </c>
      <c r="F122" s="207" t="s">
        <v>219</v>
      </c>
      <c r="G122" s="208" t="s">
        <v>220</v>
      </c>
      <c r="H122" s="209">
        <v>43.29</v>
      </c>
      <c r="I122" s="210"/>
      <c r="J122" s="211">
        <f>ROUND(I122*H122,2)</f>
        <v>0</v>
      </c>
      <c r="K122" s="207" t="s">
        <v>37</v>
      </c>
      <c r="L122" s="45"/>
      <c r="M122" s="212" t="s">
        <v>37</v>
      </c>
      <c r="N122" s="213" t="s">
        <v>50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148</v>
      </c>
      <c r="AT122" s="216" t="s">
        <v>151</v>
      </c>
      <c r="AU122" s="216" t="s">
        <v>21</v>
      </c>
      <c r="AY122" s="18" t="s">
        <v>149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148</v>
      </c>
      <c r="BK122" s="217">
        <f>ROUND(I122*H122,2)</f>
        <v>0</v>
      </c>
      <c r="BL122" s="18" t="s">
        <v>148</v>
      </c>
      <c r="BM122" s="216" t="s">
        <v>221</v>
      </c>
    </row>
    <row r="123" spans="1:47" s="2" customFormat="1" ht="12">
      <c r="A123" s="39"/>
      <c r="B123" s="40"/>
      <c r="C123" s="41"/>
      <c r="D123" s="218" t="s">
        <v>155</v>
      </c>
      <c r="E123" s="41"/>
      <c r="F123" s="219" t="s">
        <v>219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155</v>
      </c>
      <c r="AU123" s="18" t="s">
        <v>21</v>
      </c>
    </row>
    <row r="124" spans="1:51" s="13" customFormat="1" ht="12">
      <c r="A124" s="13"/>
      <c r="B124" s="227"/>
      <c r="C124" s="228"/>
      <c r="D124" s="218" t="s">
        <v>182</v>
      </c>
      <c r="E124" s="229" t="s">
        <v>37</v>
      </c>
      <c r="F124" s="230" t="s">
        <v>222</v>
      </c>
      <c r="G124" s="228"/>
      <c r="H124" s="231">
        <v>19.98</v>
      </c>
      <c r="I124" s="232"/>
      <c r="J124" s="228"/>
      <c r="K124" s="228"/>
      <c r="L124" s="233"/>
      <c r="M124" s="234"/>
      <c r="N124" s="235"/>
      <c r="O124" s="235"/>
      <c r="P124" s="235"/>
      <c r="Q124" s="235"/>
      <c r="R124" s="235"/>
      <c r="S124" s="235"/>
      <c r="T124" s="23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7" t="s">
        <v>182</v>
      </c>
      <c r="AU124" s="237" t="s">
        <v>21</v>
      </c>
      <c r="AV124" s="13" t="s">
        <v>86</v>
      </c>
      <c r="AW124" s="13" t="s">
        <v>38</v>
      </c>
      <c r="AX124" s="13" t="s">
        <v>77</v>
      </c>
      <c r="AY124" s="237" t="s">
        <v>149</v>
      </c>
    </row>
    <row r="125" spans="1:51" s="13" customFormat="1" ht="12">
      <c r="A125" s="13"/>
      <c r="B125" s="227"/>
      <c r="C125" s="228"/>
      <c r="D125" s="218" t="s">
        <v>182</v>
      </c>
      <c r="E125" s="229" t="s">
        <v>37</v>
      </c>
      <c r="F125" s="230" t="s">
        <v>223</v>
      </c>
      <c r="G125" s="228"/>
      <c r="H125" s="231">
        <v>2.21</v>
      </c>
      <c r="I125" s="232"/>
      <c r="J125" s="228"/>
      <c r="K125" s="228"/>
      <c r="L125" s="233"/>
      <c r="M125" s="234"/>
      <c r="N125" s="235"/>
      <c r="O125" s="235"/>
      <c r="P125" s="235"/>
      <c r="Q125" s="235"/>
      <c r="R125" s="235"/>
      <c r="S125" s="235"/>
      <c r="T125" s="23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7" t="s">
        <v>182</v>
      </c>
      <c r="AU125" s="237" t="s">
        <v>21</v>
      </c>
      <c r="AV125" s="13" t="s">
        <v>86</v>
      </c>
      <c r="AW125" s="13" t="s">
        <v>38</v>
      </c>
      <c r="AX125" s="13" t="s">
        <v>77</v>
      </c>
      <c r="AY125" s="237" t="s">
        <v>149</v>
      </c>
    </row>
    <row r="126" spans="1:51" s="13" customFormat="1" ht="12">
      <c r="A126" s="13"/>
      <c r="B126" s="227"/>
      <c r="C126" s="228"/>
      <c r="D126" s="218" t="s">
        <v>182</v>
      </c>
      <c r="E126" s="229" t="s">
        <v>37</v>
      </c>
      <c r="F126" s="230" t="s">
        <v>222</v>
      </c>
      <c r="G126" s="228"/>
      <c r="H126" s="231">
        <v>19.98</v>
      </c>
      <c r="I126" s="232"/>
      <c r="J126" s="228"/>
      <c r="K126" s="228"/>
      <c r="L126" s="233"/>
      <c r="M126" s="234"/>
      <c r="N126" s="235"/>
      <c r="O126" s="235"/>
      <c r="P126" s="235"/>
      <c r="Q126" s="235"/>
      <c r="R126" s="235"/>
      <c r="S126" s="235"/>
      <c r="T126" s="23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7" t="s">
        <v>182</v>
      </c>
      <c r="AU126" s="237" t="s">
        <v>21</v>
      </c>
      <c r="AV126" s="13" t="s">
        <v>86</v>
      </c>
      <c r="AW126" s="13" t="s">
        <v>38</v>
      </c>
      <c r="AX126" s="13" t="s">
        <v>77</v>
      </c>
      <c r="AY126" s="237" t="s">
        <v>149</v>
      </c>
    </row>
    <row r="127" spans="1:51" s="13" customFormat="1" ht="12">
      <c r="A127" s="13"/>
      <c r="B127" s="227"/>
      <c r="C127" s="228"/>
      <c r="D127" s="218" t="s">
        <v>182</v>
      </c>
      <c r="E127" s="229" t="s">
        <v>37</v>
      </c>
      <c r="F127" s="230" t="s">
        <v>224</v>
      </c>
      <c r="G127" s="228"/>
      <c r="H127" s="231">
        <v>1.12</v>
      </c>
      <c r="I127" s="232"/>
      <c r="J127" s="228"/>
      <c r="K127" s="228"/>
      <c r="L127" s="233"/>
      <c r="M127" s="234"/>
      <c r="N127" s="235"/>
      <c r="O127" s="235"/>
      <c r="P127" s="235"/>
      <c r="Q127" s="235"/>
      <c r="R127" s="235"/>
      <c r="S127" s="235"/>
      <c r="T127" s="23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7" t="s">
        <v>182</v>
      </c>
      <c r="AU127" s="237" t="s">
        <v>21</v>
      </c>
      <c r="AV127" s="13" t="s">
        <v>86</v>
      </c>
      <c r="AW127" s="13" t="s">
        <v>38</v>
      </c>
      <c r="AX127" s="13" t="s">
        <v>77</v>
      </c>
      <c r="AY127" s="237" t="s">
        <v>149</v>
      </c>
    </row>
    <row r="128" spans="1:51" s="14" customFormat="1" ht="12">
      <c r="A128" s="14"/>
      <c r="B128" s="238"/>
      <c r="C128" s="239"/>
      <c r="D128" s="218" t="s">
        <v>182</v>
      </c>
      <c r="E128" s="240" t="s">
        <v>37</v>
      </c>
      <c r="F128" s="241" t="s">
        <v>187</v>
      </c>
      <c r="G128" s="239"/>
      <c r="H128" s="242">
        <v>43.29</v>
      </c>
      <c r="I128" s="243"/>
      <c r="J128" s="239"/>
      <c r="K128" s="239"/>
      <c r="L128" s="244"/>
      <c r="M128" s="245"/>
      <c r="N128" s="246"/>
      <c r="O128" s="246"/>
      <c r="P128" s="246"/>
      <c r="Q128" s="246"/>
      <c r="R128" s="246"/>
      <c r="S128" s="246"/>
      <c r="T128" s="247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8" t="s">
        <v>182</v>
      </c>
      <c r="AU128" s="248" t="s">
        <v>21</v>
      </c>
      <c r="AV128" s="14" t="s">
        <v>148</v>
      </c>
      <c r="AW128" s="14" t="s">
        <v>38</v>
      </c>
      <c r="AX128" s="14" t="s">
        <v>21</v>
      </c>
      <c r="AY128" s="248" t="s">
        <v>149</v>
      </c>
    </row>
    <row r="129" spans="1:65" s="2" customFormat="1" ht="33" customHeight="1">
      <c r="A129" s="39"/>
      <c r="B129" s="40"/>
      <c r="C129" s="205" t="s">
        <v>225</v>
      </c>
      <c r="D129" s="205" t="s">
        <v>151</v>
      </c>
      <c r="E129" s="206" t="s">
        <v>226</v>
      </c>
      <c r="F129" s="207" t="s">
        <v>227</v>
      </c>
      <c r="G129" s="208" t="s">
        <v>220</v>
      </c>
      <c r="H129" s="209">
        <v>43.29</v>
      </c>
      <c r="I129" s="210"/>
      <c r="J129" s="211">
        <f>ROUND(I129*H129,2)</f>
        <v>0</v>
      </c>
      <c r="K129" s="207" t="s">
        <v>37</v>
      </c>
      <c r="L129" s="45"/>
      <c r="M129" s="212" t="s">
        <v>37</v>
      </c>
      <c r="N129" s="213" t="s">
        <v>50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148</v>
      </c>
      <c r="AT129" s="216" t="s">
        <v>151</v>
      </c>
      <c r="AU129" s="216" t="s">
        <v>21</v>
      </c>
      <c r="AY129" s="18" t="s">
        <v>149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148</v>
      </c>
      <c r="BK129" s="217">
        <f>ROUND(I129*H129,2)</f>
        <v>0</v>
      </c>
      <c r="BL129" s="18" t="s">
        <v>148</v>
      </c>
      <c r="BM129" s="216" t="s">
        <v>228</v>
      </c>
    </row>
    <row r="130" spans="1:47" s="2" customFormat="1" ht="12">
      <c r="A130" s="39"/>
      <c r="B130" s="40"/>
      <c r="C130" s="41"/>
      <c r="D130" s="218" t="s">
        <v>155</v>
      </c>
      <c r="E130" s="41"/>
      <c r="F130" s="219" t="s">
        <v>227</v>
      </c>
      <c r="G130" s="41"/>
      <c r="H130" s="41"/>
      <c r="I130" s="220"/>
      <c r="J130" s="41"/>
      <c r="K130" s="41"/>
      <c r="L130" s="45"/>
      <c r="M130" s="221"/>
      <c r="N130" s="222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155</v>
      </c>
      <c r="AU130" s="18" t="s">
        <v>21</v>
      </c>
    </row>
    <row r="131" spans="1:51" s="13" customFormat="1" ht="12">
      <c r="A131" s="13"/>
      <c r="B131" s="227"/>
      <c r="C131" s="228"/>
      <c r="D131" s="218" t="s">
        <v>182</v>
      </c>
      <c r="E131" s="229" t="s">
        <v>37</v>
      </c>
      <c r="F131" s="230" t="s">
        <v>222</v>
      </c>
      <c r="G131" s="228"/>
      <c r="H131" s="231">
        <v>19.98</v>
      </c>
      <c r="I131" s="232"/>
      <c r="J131" s="228"/>
      <c r="K131" s="228"/>
      <c r="L131" s="233"/>
      <c r="M131" s="234"/>
      <c r="N131" s="235"/>
      <c r="O131" s="235"/>
      <c r="P131" s="235"/>
      <c r="Q131" s="235"/>
      <c r="R131" s="235"/>
      <c r="S131" s="235"/>
      <c r="T131" s="23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7" t="s">
        <v>182</v>
      </c>
      <c r="AU131" s="237" t="s">
        <v>21</v>
      </c>
      <c r="AV131" s="13" t="s">
        <v>86</v>
      </c>
      <c r="AW131" s="13" t="s">
        <v>38</v>
      </c>
      <c r="AX131" s="13" t="s">
        <v>77</v>
      </c>
      <c r="AY131" s="237" t="s">
        <v>149</v>
      </c>
    </row>
    <row r="132" spans="1:51" s="13" customFormat="1" ht="12">
      <c r="A132" s="13"/>
      <c r="B132" s="227"/>
      <c r="C132" s="228"/>
      <c r="D132" s="218" t="s">
        <v>182</v>
      </c>
      <c r="E132" s="229" t="s">
        <v>37</v>
      </c>
      <c r="F132" s="230" t="s">
        <v>223</v>
      </c>
      <c r="G132" s="228"/>
      <c r="H132" s="231">
        <v>2.21</v>
      </c>
      <c r="I132" s="232"/>
      <c r="J132" s="228"/>
      <c r="K132" s="228"/>
      <c r="L132" s="233"/>
      <c r="M132" s="234"/>
      <c r="N132" s="235"/>
      <c r="O132" s="235"/>
      <c r="P132" s="235"/>
      <c r="Q132" s="235"/>
      <c r="R132" s="235"/>
      <c r="S132" s="235"/>
      <c r="T132" s="23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7" t="s">
        <v>182</v>
      </c>
      <c r="AU132" s="237" t="s">
        <v>21</v>
      </c>
      <c r="AV132" s="13" t="s">
        <v>86</v>
      </c>
      <c r="AW132" s="13" t="s">
        <v>38</v>
      </c>
      <c r="AX132" s="13" t="s">
        <v>77</v>
      </c>
      <c r="AY132" s="237" t="s">
        <v>149</v>
      </c>
    </row>
    <row r="133" spans="1:51" s="13" customFormat="1" ht="12">
      <c r="A133" s="13"/>
      <c r="B133" s="227"/>
      <c r="C133" s="228"/>
      <c r="D133" s="218" t="s">
        <v>182</v>
      </c>
      <c r="E133" s="229" t="s">
        <v>37</v>
      </c>
      <c r="F133" s="230" t="s">
        <v>222</v>
      </c>
      <c r="G133" s="228"/>
      <c r="H133" s="231">
        <v>19.98</v>
      </c>
      <c r="I133" s="232"/>
      <c r="J133" s="228"/>
      <c r="K133" s="228"/>
      <c r="L133" s="233"/>
      <c r="M133" s="234"/>
      <c r="N133" s="235"/>
      <c r="O133" s="235"/>
      <c r="P133" s="235"/>
      <c r="Q133" s="235"/>
      <c r="R133" s="235"/>
      <c r="S133" s="235"/>
      <c r="T133" s="23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7" t="s">
        <v>182</v>
      </c>
      <c r="AU133" s="237" t="s">
        <v>21</v>
      </c>
      <c r="AV133" s="13" t="s">
        <v>86</v>
      </c>
      <c r="AW133" s="13" t="s">
        <v>38</v>
      </c>
      <c r="AX133" s="13" t="s">
        <v>77</v>
      </c>
      <c r="AY133" s="237" t="s">
        <v>149</v>
      </c>
    </row>
    <row r="134" spans="1:51" s="13" customFormat="1" ht="12">
      <c r="A134" s="13"/>
      <c r="B134" s="227"/>
      <c r="C134" s="228"/>
      <c r="D134" s="218" t="s">
        <v>182</v>
      </c>
      <c r="E134" s="229" t="s">
        <v>37</v>
      </c>
      <c r="F134" s="230" t="s">
        <v>224</v>
      </c>
      <c r="G134" s="228"/>
      <c r="H134" s="231">
        <v>1.12</v>
      </c>
      <c r="I134" s="232"/>
      <c r="J134" s="228"/>
      <c r="K134" s="228"/>
      <c r="L134" s="233"/>
      <c r="M134" s="234"/>
      <c r="N134" s="235"/>
      <c r="O134" s="235"/>
      <c r="P134" s="235"/>
      <c r="Q134" s="235"/>
      <c r="R134" s="235"/>
      <c r="S134" s="235"/>
      <c r="T134" s="23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7" t="s">
        <v>182</v>
      </c>
      <c r="AU134" s="237" t="s">
        <v>21</v>
      </c>
      <c r="AV134" s="13" t="s">
        <v>86</v>
      </c>
      <c r="AW134" s="13" t="s">
        <v>38</v>
      </c>
      <c r="AX134" s="13" t="s">
        <v>77</v>
      </c>
      <c r="AY134" s="237" t="s">
        <v>149</v>
      </c>
    </row>
    <row r="135" spans="1:51" s="14" customFormat="1" ht="12">
      <c r="A135" s="14"/>
      <c r="B135" s="238"/>
      <c r="C135" s="239"/>
      <c r="D135" s="218" t="s">
        <v>182</v>
      </c>
      <c r="E135" s="240" t="s">
        <v>37</v>
      </c>
      <c r="F135" s="241" t="s">
        <v>187</v>
      </c>
      <c r="G135" s="239"/>
      <c r="H135" s="242">
        <v>43.29</v>
      </c>
      <c r="I135" s="243"/>
      <c r="J135" s="239"/>
      <c r="K135" s="239"/>
      <c r="L135" s="244"/>
      <c r="M135" s="245"/>
      <c r="N135" s="246"/>
      <c r="O135" s="246"/>
      <c r="P135" s="246"/>
      <c r="Q135" s="246"/>
      <c r="R135" s="246"/>
      <c r="S135" s="246"/>
      <c r="T135" s="24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8" t="s">
        <v>182</v>
      </c>
      <c r="AU135" s="248" t="s">
        <v>21</v>
      </c>
      <c r="AV135" s="14" t="s">
        <v>148</v>
      </c>
      <c r="AW135" s="14" t="s">
        <v>38</v>
      </c>
      <c r="AX135" s="14" t="s">
        <v>21</v>
      </c>
      <c r="AY135" s="248" t="s">
        <v>149</v>
      </c>
    </row>
    <row r="136" spans="1:65" s="2" customFormat="1" ht="16.5" customHeight="1">
      <c r="A136" s="39"/>
      <c r="B136" s="40"/>
      <c r="C136" s="205" t="s">
        <v>229</v>
      </c>
      <c r="D136" s="205" t="s">
        <v>151</v>
      </c>
      <c r="E136" s="206" t="s">
        <v>230</v>
      </c>
      <c r="F136" s="207" t="s">
        <v>231</v>
      </c>
      <c r="G136" s="208" t="s">
        <v>232</v>
      </c>
      <c r="H136" s="209">
        <v>12</v>
      </c>
      <c r="I136" s="210"/>
      <c r="J136" s="211">
        <f>ROUND(I136*H136,2)</f>
        <v>0</v>
      </c>
      <c r="K136" s="207" t="s">
        <v>37</v>
      </c>
      <c r="L136" s="45"/>
      <c r="M136" s="212" t="s">
        <v>37</v>
      </c>
      <c r="N136" s="213" t="s">
        <v>50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148</v>
      </c>
      <c r="AT136" s="216" t="s">
        <v>151</v>
      </c>
      <c r="AU136" s="216" t="s">
        <v>21</v>
      </c>
      <c r="AY136" s="18" t="s">
        <v>149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148</v>
      </c>
      <c r="BK136" s="217">
        <f>ROUND(I136*H136,2)</f>
        <v>0</v>
      </c>
      <c r="BL136" s="18" t="s">
        <v>148</v>
      </c>
      <c r="BM136" s="216" t="s">
        <v>233</v>
      </c>
    </row>
    <row r="137" spans="1:47" s="2" customFormat="1" ht="12">
      <c r="A137" s="39"/>
      <c r="B137" s="40"/>
      <c r="C137" s="41"/>
      <c r="D137" s="218" t="s">
        <v>155</v>
      </c>
      <c r="E137" s="41"/>
      <c r="F137" s="219" t="s">
        <v>231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155</v>
      </c>
      <c r="AU137" s="18" t="s">
        <v>21</v>
      </c>
    </row>
    <row r="138" spans="1:51" s="13" customFormat="1" ht="12">
      <c r="A138" s="13"/>
      <c r="B138" s="227"/>
      <c r="C138" s="228"/>
      <c r="D138" s="218" t="s">
        <v>182</v>
      </c>
      <c r="E138" s="229" t="s">
        <v>37</v>
      </c>
      <c r="F138" s="230" t="s">
        <v>234</v>
      </c>
      <c r="G138" s="228"/>
      <c r="H138" s="231">
        <v>4</v>
      </c>
      <c r="I138" s="232"/>
      <c r="J138" s="228"/>
      <c r="K138" s="228"/>
      <c r="L138" s="233"/>
      <c r="M138" s="234"/>
      <c r="N138" s="235"/>
      <c r="O138" s="235"/>
      <c r="P138" s="235"/>
      <c r="Q138" s="235"/>
      <c r="R138" s="235"/>
      <c r="S138" s="235"/>
      <c r="T138" s="23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7" t="s">
        <v>182</v>
      </c>
      <c r="AU138" s="237" t="s">
        <v>21</v>
      </c>
      <c r="AV138" s="13" t="s">
        <v>86</v>
      </c>
      <c r="AW138" s="13" t="s">
        <v>38</v>
      </c>
      <c r="AX138" s="13" t="s">
        <v>77</v>
      </c>
      <c r="AY138" s="237" t="s">
        <v>149</v>
      </c>
    </row>
    <row r="139" spans="1:51" s="13" customFormat="1" ht="12">
      <c r="A139" s="13"/>
      <c r="B139" s="227"/>
      <c r="C139" s="228"/>
      <c r="D139" s="218" t="s">
        <v>182</v>
      </c>
      <c r="E139" s="229" t="s">
        <v>37</v>
      </c>
      <c r="F139" s="230" t="s">
        <v>235</v>
      </c>
      <c r="G139" s="228"/>
      <c r="H139" s="231">
        <v>2</v>
      </c>
      <c r="I139" s="232"/>
      <c r="J139" s="228"/>
      <c r="K139" s="228"/>
      <c r="L139" s="233"/>
      <c r="M139" s="234"/>
      <c r="N139" s="235"/>
      <c r="O139" s="235"/>
      <c r="P139" s="235"/>
      <c r="Q139" s="235"/>
      <c r="R139" s="235"/>
      <c r="S139" s="235"/>
      <c r="T139" s="23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7" t="s">
        <v>182</v>
      </c>
      <c r="AU139" s="237" t="s">
        <v>21</v>
      </c>
      <c r="AV139" s="13" t="s">
        <v>86</v>
      </c>
      <c r="AW139" s="13" t="s">
        <v>38</v>
      </c>
      <c r="AX139" s="13" t="s">
        <v>77</v>
      </c>
      <c r="AY139" s="237" t="s">
        <v>149</v>
      </c>
    </row>
    <row r="140" spans="1:51" s="13" customFormat="1" ht="12">
      <c r="A140" s="13"/>
      <c r="B140" s="227"/>
      <c r="C140" s="228"/>
      <c r="D140" s="218" t="s">
        <v>182</v>
      </c>
      <c r="E140" s="229" t="s">
        <v>37</v>
      </c>
      <c r="F140" s="230" t="s">
        <v>234</v>
      </c>
      <c r="G140" s="228"/>
      <c r="H140" s="231">
        <v>4</v>
      </c>
      <c r="I140" s="232"/>
      <c r="J140" s="228"/>
      <c r="K140" s="228"/>
      <c r="L140" s="233"/>
      <c r="M140" s="234"/>
      <c r="N140" s="235"/>
      <c r="O140" s="235"/>
      <c r="P140" s="235"/>
      <c r="Q140" s="235"/>
      <c r="R140" s="235"/>
      <c r="S140" s="235"/>
      <c r="T140" s="23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7" t="s">
        <v>182</v>
      </c>
      <c r="AU140" s="237" t="s">
        <v>21</v>
      </c>
      <c r="AV140" s="13" t="s">
        <v>86</v>
      </c>
      <c r="AW140" s="13" t="s">
        <v>38</v>
      </c>
      <c r="AX140" s="13" t="s">
        <v>77</v>
      </c>
      <c r="AY140" s="237" t="s">
        <v>149</v>
      </c>
    </row>
    <row r="141" spans="1:51" s="13" customFormat="1" ht="12">
      <c r="A141" s="13"/>
      <c r="B141" s="227"/>
      <c r="C141" s="228"/>
      <c r="D141" s="218" t="s">
        <v>182</v>
      </c>
      <c r="E141" s="229" t="s">
        <v>37</v>
      </c>
      <c r="F141" s="230" t="s">
        <v>235</v>
      </c>
      <c r="G141" s="228"/>
      <c r="H141" s="231">
        <v>2</v>
      </c>
      <c r="I141" s="232"/>
      <c r="J141" s="228"/>
      <c r="K141" s="228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182</v>
      </c>
      <c r="AU141" s="237" t="s">
        <v>21</v>
      </c>
      <c r="AV141" s="13" t="s">
        <v>86</v>
      </c>
      <c r="AW141" s="13" t="s">
        <v>38</v>
      </c>
      <c r="AX141" s="13" t="s">
        <v>77</v>
      </c>
      <c r="AY141" s="237" t="s">
        <v>149</v>
      </c>
    </row>
    <row r="142" spans="1:51" s="14" customFormat="1" ht="12">
      <c r="A142" s="14"/>
      <c r="B142" s="238"/>
      <c r="C142" s="239"/>
      <c r="D142" s="218" t="s">
        <v>182</v>
      </c>
      <c r="E142" s="240" t="s">
        <v>37</v>
      </c>
      <c r="F142" s="241" t="s">
        <v>187</v>
      </c>
      <c r="G142" s="239"/>
      <c r="H142" s="242">
        <v>12</v>
      </c>
      <c r="I142" s="243"/>
      <c r="J142" s="239"/>
      <c r="K142" s="239"/>
      <c r="L142" s="244"/>
      <c r="M142" s="245"/>
      <c r="N142" s="246"/>
      <c r="O142" s="246"/>
      <c r="P142" s="246"/>
      <c r="Q142" s="246"/>
      <c r="R142" s="246"/>
      <c r="S142" s="246"/>
      <c r="T142" s="247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8" t="s">
        <v>182</v>
      </c>
      <c r="AU142" s="248" t="s">
        <v>21</v>
      </c>
      <c r="AV142" s="14" t="s">
        <v>148</v>
      </c>
      <c r="AW142" s="14" t="s">
        <v>38</v>
      </c>
      <c r="AX142" s="14" t="s">
        <v>21</v>
      </c>
      <c r="AY142" s="248" t="s">
        <v>149</v>
      </c>
    </row>
    <row r="143" spans="1:65" s="2" customFormat="1" ht="16.5" customHeight="1">
      <c r="A143" s="39"/>
      <c r="B143" s="40"/>
      <c r="C143" s="205" t="s">
        <v>8</v>
      </c>
      <c r="D143" s="205" t="s">
        <v>151</v>
      </c>
      <c r="E143" s="206" t="s">
        <v>236</v>
      </c>
      <c r="F143" s="207" t="s">
        <v>237</v>
      </c>
      <c r="G143" s="208" t="s">
        <v>232</v>
      </c>
      <c r="H143" s="209">
        <v>12</v>
      </c>
      <c r="I143" s="210"/>
      <c r="J143" s="211">
        <f>ROUND(I143*H143,2)</f>
        <v>0</v>
      </c>
      <c r="K143" s="207" t="s">
        <v>37</v>
      </c>
      <c r="L143" s="45"/>
      <c r="M143" s="212" t="s">
        <v>37</v>
      </c>
      <c r="N143" s="213" t="s">
        <v>50</v>
      </c>
      <c r="O143" s="85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148</v>
      </c>
      <c r="AT143" s="216" t="s">
        <v>151</v>
      </c>
      <c r="AU143" s="216" t="s">
        <v>21</v>
      </c>
      <c r="AY143" s="18" t="s">
        <v>149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148</v>
      </c>
      <c r="BK143" s="217">
        <f>ROUND(I143*H143,2)</f>
        <v>0</v>
      </c>
      <c r="BL143" s="18" t="s">
        <v>148</v>
      </c>
      <c r="BM143" s="216" t="s">
        <v>238</v>
      </c>
    </row>
    <row r="144" spans="1:47" s="2" customFormat="1" ht="12">
      <c r="A144" s="39"/>
      <c r="B144" s="40"/>
      <c r="C144" s="41"/>
      <c r="D144" s="218" t="s">
        <v>155</v>
      </c>
      <c r="E144" s="41"/>
      <c r="F144" s="219" t="s">
        <v>237</v>
      </c>
      <c r="G144" s="41"/>
      <c r="H144" s="41"/>
      <c r="I144" s="220"/>
      <c r="J144" s="41"/>
      <c r="K144" s="41"/>
      <c r="L144" s="45"/>
      <c r="M144" s="221"/>
      <c r="N144" s="222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155</v>
      </c>
      <c r="AU144" s="18" t="s">
        <v>21</v>
      </c>
    </row>
    <row r="145" spans="1:51" s="13" customFormat="1" ht="12">
      <c r="A145" s="13"/>
      <c r="B145" s="227"/>
      <c r="C145" s="228"/>
      <c r="D145" s="218" t="s">
        <v>182</v>
      </c>
      <c r="E145" s="229" t="s">
        <v>37</v>
      </c>
      <c r="F145" s="230" t="s">
        <v>234</v>
      </c>
      <c r="G145" s="228"/>
      <c r="H145" s="231">
        <v>4</v>
      </c>
      <c r="I145" s="232"/>
      <c r="J145" s="228"/>
      <c r="K145" s="228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182</v>
      </c>
      <c r="AU145" s="237" t="s">
        <v>21</v>
      </c>
      <c r="AV145" s="13" t="s">
        <v>86</v>
      </c>
      <c r="AW145" s="13" t="s">
        <v>38</v>
      </c>
      <c r="AX145" s="13" t="s">
        <v>77</v>
      </c>
      <c r="AY145" s="237" t="s">
        <v>149</v>
      </c>
    </row>
    <row r="146" spans="1:51" s="13" customFormat="1" ht="12">
      <c r="A146" s="13"/>
      <c r="B146" s="227"/>
      <c r="C146" s="228"/>
      <c r="D146" s="218" t="s">
        <v>182</v>
      </c>
      <c r="E146" s="229" t="s">
        <v>37</v>
      </c>
      <c r="F146" s="230" t="s">
        <v>235</v>
      </c>
      <c r="G146" s="228"/>
      <c r="H146" s="231">
        <v>2</v>
      </c>
      <c r="I146" s="232"/>
      <c r="J146" s="228"/>
      <c r="K146" s="228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182</v>
      </c>
      <c r="AU146" s="237" t="s">
        <v>21</v>
      </c>
      <c r="AV146" s="13" t="s">
        <v>86</v>
      </c>
      <c r="AW146" s="13" t="s">
        <v>38</v>
      </c>
      <c r="AX146" s="13" t="s">
        <v>77</v>
      </c>
      <c r="AY146" s="237" t="s">
        <v>149</v>
      </c>
    </row>
    <row r="147" spans="1:51" s="13" customFormat="1" ht="12">
      <c r="A147" s="13"/>
      <c r="B147" s="227"/>
      <c r="C147" s="228"/>
      <c r="D147" s="218" t="s">
        <v>182</v>
      </c>
      <c r="E147" s="229" t="s">
        <v>37</v>
      </c>
      <c r="F147" s="230" t="s">
        <v>234</v>
      </c>
      <c r="G147" s="228"/>
      <c r="H147" s="231">
        <v>4</v>
      </c>
      <c r="I147" s="232"/>
      <c r="J147" s="228"/>
      <c r="K147" s="228"/>
      <c r="L147" s="233"/>
      <c r="M147" s="234"/>
      <c r="N147" s="235"/>
      <c r="O147" s="235"/>
      <c r="P147" s="235"/>
      <c r="Q147" s="235"/>
      <c r="R147" s="235"/>
      <c r="S147" s="235"/>
      <c r="T147" s="23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7" t="s">
        <v>182</v>
      </c>
      <c r="AU147" s="237" t="s">
        <v>21</v>
      </c>
      <c r="AV147" s="13" t="s">
        <v>86</v>
      </c>
      <c r="AW147" s="13" t="s">
        <v>38</v>
      </c>
      <c r="AX147" s="13" t="s">
        <v>77</v>
      </c>
      <c r="AY147" s="237" t="s">
        <v>149</v>
      </c>
    </row>
    <row r="148" spans="1:51" s="13" customFormat="1" ht="12">
      <c r="A148" s="13"/>
      <c r="B148" s="227"/>
      <c r="C148" s="228"/>
      <c r="D148" s="218" t="s">
        <v>182</v>
      </c>
      <c r="E148" s="229" t="s">
        <v>37</v>
      </c>
      <c r="F148" s="230" t="s">
        <v>235</v>
      </c>
      <c r="G148" s="228"/>
      <c r="H148" s="231">
        <v>2</v>
      </c>
      <c r="I148" s="232"/>
      <c r="J148" s="228"/>
      <c r="K148" s="228"/>
      <c r="L148" s="233"/>
      <c r="M148" s="234"/>
      <c r="N148" s="235"/>
      <c r="O148" s="235"/>
      <c r="P148" s="235"/>
      <c r="Q148" s="235"/>
      <c r="R148" s="235"/>
      <c r="S148" s="235"/>
      <c r="T148" s="23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7" t="s">
        <v>182</v>
      </c>
      <c r="AU148" s="237" t="s">
        <v>21</v>
      </c>
      <c r="AV148" s="13" t="s">
        <v>86</v>
      </c>
      <c r="AW148" s="13" t="s">
        <v>38</v>
      </c>
      <c r="AX148" s="13" t="s">
        <v>77</v>
      </c>
      <c r="AY148" s="237" t="s">
        <v>149</v>
      </c>
    </row>
    <row r="149" spans="1:51" s="14" customFormat="1" ht="12">
      <c r="A149" s="14"/>
      <c r="B149" s="238"/>
      <c r="C149" s="239"/>
      <c r="D149" s="218" t="s">
        <v>182</v>
      </c>
      <c r="E149" s="240" t="s">
        <v>37</v>
      </c>
      <c r="F149" s="241" t="s">
        <v>187</v>
      </c>
      <c r="G149" s="239"/>
      <c r="H149" s="242">
        <v>12</v>
      </c>
      <c r="I149" s="243"/>
      <c r="J149" s="239"/>
      <c r="K149" s="239"/>
      <c r="L149" s="244"/>
      <c r="M149" s="245"/>
      <c r="N149" s="246"/>
      <c r="O149" s="246"/>
      <c r="P149" s="246"/>
      <c r="Q149" s="246"/>
      <c r="R149" s="246"/>
      <c r="S149" s="246"/>
      <c r="T149" s="247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8" t="s">
        <v>182</v>
      </c>
      <c r="AU149" s="248" t="s">
        <v>21</v>
      </c>
      <c r="AV149" s="14" t="s">
        <v>148</v>
      </c>
      <c r="AW149" s="14" t="s">
        <v>38</v>
      </c>
      <c r="AX149" s="14" t="s">
        <v>21</v>
      </c>
      <c r="AY149" s="248" t="s">
        <v>149</v>
      </c>
    </row>
    <row r="150" spans="1:65" s="2" customFormat="1" ht="21.75" customHeight="1">
      <c r="A150" s="39"/>
      <c r="B150" s="40"/>
      <c r="C150" s="205" t="s">
        <v>239</v>
      </c>
      <c r="D150" s="205" t="s">
        <v>151</v>
      </c>
      <c r="E150" s="206" t="s">
        <v>240</v>
      </c>
      <c r="F150" s="207" t="s">
        <v>241</v>
      </c>
      <c r="G150" s="208" t="s">
        <v>232</v>
      </c>
      <c r="H150" s="209">
        <v>12</v>
      </c>
      <c r="I150" s="210"/>
      <c r="J150" s="211">
        <f>ROUND(I150*H150,2)</f>
        <v>0</v>
      </c>
      <c r="K150" s="207" t="s">
        <v>37</v>
      </c>
      <c r="L150" s="45"/>
      <c r="M150" s="212" t="s">
        <v>37</v>
      </c>
      <c r="N150" s="213" t="s">
        <v>50</v>
      </c>
      <c r="O150" s="85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148</v>
      </c>
      <c r="AT150" s="216" t="s">
        <v>151</v>
      </c>
      <c r="AU150" s="216" t="s">
        <v>21</v>
      </c>
      <c r="AY150" s="18" t="s">
        <v>149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148</v>
      </c>
      <c r="BK150" s="217">
        <f>ROUND(I150*H150,2)</f>
        <v>0</v>
      </c>
      <c r="BL150" s="18" t="s">
        <v>148</v>
      </c>
      <c r="BM150" s="216" t="s">
        <v>242</v>
      </c>
    </row>
    <row r="151" spans="1:47" s="2" customFormat="1" ht="12">
      <c r="A151" s="39"/>
      <c r="B151" s="40"/>
      <c r="C151" s="41"/>
      <c r="D151" s="218" t="s">
        <v>155</v>
      </c>
      <c r="E151" s="41"/>
      <c r="F151" s="219" t="s">
        <v>241</v>
      </c>
      <c r="G151" s="41"/>
      <c r="H151" s="41"/>
      <c r="I151" s="220"/>
      <c r="J151" s="41"/>
      <c r="K151" s="41"/>
      <c r="L151" s="45"/>
      <c r="M151" s="221"/>
      <c r="N151" s="222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155</v>
      </c>
      <c r="AU151" s="18" t="s">
        <v>21</v>
      </c>
    </row>
    <row r="152" spans="1:51" s="13" customFormat="1" ht="12">
      <c r="A152" s="13"/>
      <c r="B152" s="227"/>
      <c r="C152" s="228"/>
      <c r="D152" s="218" t="s">
        <v>182</v>
      </c>
      <c r="E152" s="229" t="s">
        <v>37</v>
      </c>
      <c r="F152" s="230" t="s">
        <v>234</v>
      </c>
      <c r="G152" s="228"/>
      <c r="H152" s="231">
        <v>4</v>
      </c>
      <c r="I152" s="232"/>
      <c r="J152" s="228"/>
      <c r="K152" s="228"/>
      <c r="L152" s="233"/>
      <c r="M152" s="234"/>
      <c r="N152" s="235"/>
      <c r="O152" s="235"/>
      <c r="P152" s="235"/>
      <c r="Q152" s="235"/>
      <c r="R152" s="235"/>
      <c r="S152" s="235"/>
      <c r="T152" s="23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7" t="s">
        <v>182</v>
      </c>
      <c r="AU152" s="237" t="s">
        <v>21</v>
      </c>
      <c r="AV152" s="13" t="s">
        <v>86</v>
      </c>
      <c r="AW152" s="13" t="s">
        <v>38</v>
      </c>
      <c r="AX152" s="13" t="s">
        <v>77</v>
      </c>
      <c r="AY152" s="237" t="s">
        <v>149</v>
      </c>
    </row>
    <row r="153" spans="1:51" s="13" customFormat="1" ht="12">
      <c r="A153" s="13"/>
      <c r="B153" s="227"/>
      <c r="C153" s="228"/>
      <c r="D153" s="218" t="s">
        <v>182</v>
      </c>
      <c r="E153" s="229" t="s">
        <v>37</v>
      </c>
      <c r="F153" s="230" t="s">
        <v>235</v>
      </c>
      <c r="G153" s="228"/>
      <c r="H153" s="231">
        <v>2</v>
      </c>
      <c r="I153" s="232"/>
      <c r="J153" s="228"/>
      <c r="K153" s="228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182</v>
      </c>
      <c r="AU153" s="237" t="s">
        <v>21</v>
      </c>
      <c r="AV153" s="13" t="s">
        <v>86</v>
      </c>
      <c r="AW153" s="13" t="s">
        <v>38</v>
      </c>
      <c r="AX153" s="13" t="s">
        <v>77</v>
      </c>
      <c r="AY153" s="237" t="s">
        <v>149</v>
      </c>
    </row>
    <row r="154" spans="1:51" s="13" customFormat="1" ht="12">
      <c r="A154" s="13"/>
      <c r="B154" s="227"/>
      <c r="C154" s="228"/>
      <c r="D154" s="218" t="s">
        <v>182</v>
      </c>
      <c r="E154" s="229" t="s">
        <v>37</v>
      </c>
      <c r="F154" s="230" t="s">
        <v>234</v>
      </c>
      <c r="G154" s="228"/>
      <c r="H154" s="231">
        <v>4</v>
      </c>
      <c r="I154" s="232"/>
      <c r="J154" s="228"/>
      <c r="K154" s="228"/>
      <c r="L154" s="233"/>
      <c r="M154" s="234"/>
      <c r="N154" s="235"/>
      <c r="O154" s="235"/>
      <c r="P154" s="235"/>
      <c r="Q154" s="235"/>
      <c r="R154" s="235"/>
      <c r="S154" s="235"/>
      <c r="T154" s="23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7" t="s">
        <v>182</v>
      </c>
      <c r="AU154" s="237" t="s">
        <v>21</v>
      </c>
      <c r="AV154" s="13" t="s">
        <v>86</v>
      </c>
      <c r="AW154" s="13" t="s">
        <v>38</v>
      </c>
      <c r="AX154" s="13" t="s">
        <v>77</v>
      </c>
      <c r="AY154" s="237" t="s">
        <v>149</v>
      </c>
    </row>
    <row r="155" spans="1:51" s="13" customFormat="1" ht="12">
      <c r="A155" s="13"/>
      <c r="B155" s="227"/>
      <c r="C155" s="228"/>
      <c r="D155" s="218" t="s">
        <v>182</v>
      </c>
      <c r="E155" s="229" t="s">
        <v>37</v>
      </c>
      <c r="F155" s="230" t="s">
        <v>235</v>
      </c>
      <c r="G155" s="228"/>
      <c r="H155" s="231">
        <v>2</v>
      </c>
      <c r="I155" s="232"/>
      <c r="J155" s="228"/>
      <c r="K155" s="228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182</v>
      </c>
      <c r="AU155" s="237" t="s">
        <v>21</v>
      </c>
      <c r="AV155" s="13" t="s">
        <v>86</v>
      </c>
      <c r="AW155" s="13" t="s">
        <v>38</v>
      </c>
      <c r="AX155" s="13" t="s">
        <v>77</v>
      </c>
      <c r="AY155" s="237" t="s">
        <v>149</v>
      </c>
    </row>
    <row r="156" spans="1:51" s="14" customFormat="1" ht="12">
      <c r="A156" s="14"/>
      <c r="B156" s="238"/>
      <c r="C156" s="239"/>
      <c r="D156" s="218" t="s">
        <v>182</v>
      </c>
      <c r="E156" s="240" t="s">
        <v>37</v>
      </c>
      <c r="F156" s="241" t="s">
        <v>187</v>
      </c>
      <c r="G156" s="239"/>
      <c r="H156" s="242">
        <v>12</v>
      </c>
      <c r="I156" s="243"/>
      <c r="J156" s="239"/>
      <c r="K156" s="239"/>
      <c r="L156" s="244"/>
      <c r="M156" s="245"/>
      <c r="N156" s="246"/>
      <c r="O156" s="246"/>
      <c r="P156" s="246"/>
      <c r="Q156" s="246"/>
      <c r="R156" s="246"/>
      <c r="S156" s="246"/>
      <c r="T156" s="247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8" t="s">
        <v>182</v>
      </c>
      <c r="AU156" s="248" t="s">
        <v>21</v>
      </c>
      <c r="AV156" s="14" t="s">
        <v>148</v>
      </c>
      <c r="AW156" s="14" t="s">
        <v>38</v>
      </c>
      <c r="AX156" s="14" t="s">
        <v>21</v>
      </c>
      <c r="AY156" s="248" t="s">
        <v>149</v>
      </c>
    </row>
    <row r="157" spans="1:65" s="2" customFormat="1" ht="16.5" customHeight="1">
      <c r="A157" s="39"/>
      <c r="B157" s="40"/>
      <c r="C157" s="205" t="s">
        <v>243</v>
      </c>
      <c r="D157" s="205" t="s">
        <v>151</v>
      </c>
      <c r="E157" s="206" t="s">
        <v>244</v>
      </c>
      <c r="F157" s="207" t="s">
        <v>245</v>
      </c>
      <c r="G157" s="208" t="s">
        <v>232</v>
      </c>
      <c r="H157" s="209">
        <v>2</v>
      </c>
      <c r="I157" s="210"/>
      <c r="J157" s="211">
        <f>ROUND(I157*H157,2)</f>
        <v>0</v>
      </c>
      <c r="K157" s="207" t="s">
        <v>37</v>
      </c>
      <c r="L157" s="45"/>
      <c r="M157" s="212" t="s">
        <v>37</v>
      </c>
      <c r="N157" s="213" t="s">
        <v>50</v>
      </c>
      <c r="O157" s="85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148</v>
      </c>
      <c r="AT157" s="216" t="s">
        <v>151</v>
      </c>
      <c r="AU157" s="216" t="s">
        <v>21</v>
      </c>
      <c r="AY157" s="18" t="s">
        <v>149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148</v>
      </c>
      <c r="BK157" s="217">
        <f>ROUND(I157*H157,2)</f>
        <v>0</v>
      </c>
      <c r="BL157" s="18" t="s">
        <v>148</v>
      </c>
      <c r="BM157" s="216" t="s">
        <v>246</v>
      </c>
    </row>
    <row r="158" spans="1:47" s="2" customFormat="1" ht="12">
      <c r="A158" s="39"/>
      <c r="B158" s="40"/>
      <c r="C158" s="41"/>
      <c r="D158" s="218" t="s">
        <v>155</v>
      </c>
      <c r="E158" s="41"/>
      <c r="F158" s="219" t="s">
        <v>245</v>
      </c>
      <c r="G158" s="41"/>
      <c r="H158" s="41"/>
      <c r="I158" s="220"/>
      <c r="J158" s="41"/>
      <c r="K158" s="41"/>
      <c r="L158" s="45"/>
      <c r="M158" s="221"/>
      <c r="N158" s="222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155</v>
      </c>
      <c r="AU158" s="18" t="s">
        <v>21</v>
      </c>
    </row>
    <row r="159" spans="1:51" s="13" customFormat="1" ht="12">
      <c r="A159" s="13"/>
      <c r="B159" s="227"/>
      <c r="C159" s="228"/>
      <c r="D159" s="218" t="s">
        <v>182</v>
      </c>
      <c r="E159" s="229" t="s">
        <v>37</v>
      </c>
      <c r="F159" s="230" t="s">
        <v>235</v>
      </c>
      <c r="G159" s="228"/>
      <c r="H159" s="231">
        <v>2</v>
      </c>
      <c r="I159" s="232"/>
      <c r="J159" s="228"/>
      <c r="K159" s="228"/>
      <c r="L159" s="233"/>
      <c r="M159" s="234"/>
      <c r="N159" s="235"/>
      <c r="O159" s="235"/>
      <c r="P159" s="235"/>
      <c r="Q159" s="235"/>
      <c r="R159" s="235"/>
      <c r="S159" s="235"/>
      <c r="T159" s="23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7" t="s">
        <v>182</v>
      </c>
      <c r="AU159" s="237" t="s">
        <v>21</v>
      </c>
      <c r="AV159" s="13" t="s">
        <v>86</v>
      </c>
      <c r="AW159" s="13" t="s">
        <v>38</v>
      </c>
      <c r="AX159" s="13" t="s">
        <v>77</v>
      </c>
      <c r="AY159" s="237" t="s">
        <v>149</v>
      </c>
    </row>
    <row r="160" spans="1:51" s="14" customFormat="1" ht="12">
      <c r="A160" s="14"/>
      <c r="B160" s="238"/>
      <c r="C160" s="239"/>
      <c r="D160" s="218" t="s">
        <v>182</v>
      </c>
      <c r="E160" s="240" t="s">
        <v>37</v>
      </c>
      <c r="F160" s="241" t="s">
        <v>187</v>
      </c>
      <c r="G160" s="239"/>
      <c r="H160" s="242">
        <v>2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8" t="s">
        <v>182</v>
      </c>
      <c r="AU160" s="248" t="s">
        <v>21</v>
      </c>
      <c r="AV160" s="14" t="s">
        <v>148</v>
      </c>
      <c r="AW160" s="14" t="s">
        <v>38</v>
      </c>
      <c r="AX160" s="14" t="s">
        <v>21</v>
      </c>
      <c r="AY160" s="248" t="s">
        <v>149</v>
      </c>
    </row>
    <row r="161" spans="1:65" s="2" customFormat="1" ht="16.5" customHeight="1">
      <c r="A161" s="39"/>
      <c r="B161" s="40"/>
      <c r="C161" s="205" t="s">
        <v>247</v>
      </c>
      <c r="D161" s="205" t="s">
        <v>151</v>
      </c>
      <c r="E161" s="206" t="s">
        <v>248</v>
      </c>
      <c r="F161" s="207" t="s">
        <v>249</v>
      </c>
      <c r="G161" s="208" t="s">
        <v>232</v>
      </c>
      <c r="H161" s="209">
        <v>2</v>
      </c>
      <c r="I161" s="210"/>
      <c r="J161" s="211">
        <f>ROUND(I161*H161,2)</f>
        <v>0</v>
      </c>
      <c r="K161" s="207" t="s">
        <v>37</v>
      </c>
      <c r="L161" s="45"/>
      <c r="M161" s="212" t="s">
        <v>37</v>
      </c>
      <c r="N161" s="213" t="s">
        <v>50</v>
      </c>
      <c r="O161" s="85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148</v>
      </c>
      <c r="AT161" s="216" t="s">
        <v>151</v>
      </c>
      <c r="AU161" s="216" t="s">
        <v>21</v>
      </c>
      <c r="AY161" s="18" t="s">
        <v>149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148</v>
      </c>
      <c r="BK161" s="217">
        <f>ROUND(I161*H161,2)</f>
        <v>0</v>
      </c>
      <c r="BL161" s="18" t="s">
        <v>148</v>
      </c>
      <c r="BM161" s="216" t="s">
        <v>250</v>
      </c>
    </row>
    <row r="162" spans="1:47" s="2" customFormat="1" ht="12">
      <c r="A162" s="39"/>
      <c r="B162" s="40"/>
      <c r="C162" s="41"/>
      <c r="D162" s="218" t="s">
        <v>155</v>
      </c>
      <c r="E162" s="41"/>
      <c r="F162" s="219" t="s">
        <v>249</v>
      </c>
      <c r="G162" s="41"/>
      <c r="H162" s="41"/>
      <c r="I162" s="220"/>
      <c r="J162" s="41"/>
      <c r="K162" s="41"/>
      <c r="L162" s="45"/>
      <c r="M162" s="221"/>
      <c r="N162" s="222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155</v>
      </c>
      <c r="AU162" s="18" t="s">
        <v>21</v>
      </c>
    </row>
    <row r="163" spans="1:51" s="13" customFormat="1" ht="12">
      <c r="A163" s="13"/>
      <c r="B163" s="227"/>
      <c r="C163" s="228"/>
      <c r="D163" s="218" t="s">
        <v>182</v>
      </c>
      <c r="E163" s="229" t="s">
        <v>37</v>
      </c>
      <c r="F163" s="230" t="s">
        <v>235</v>
      </c>
      <c r="G163" s="228"/>
      <c r="H163" s="231">
        <v>2</v>
      </c>
      <c r="I163" s="232"/>
      <c r="J163" s="228"/>
      <c r="K163" s="228"/>
      <c r="L163" s="233"/>
      <c r="M163" s="234"/>
      <c r="N163" s="235"/>
      <c r="O163" s="235"/>
      <c r="P163" s="235"/>
      <c r="Q163" s="235"/>
      <c r="R163" s="235"/>
      <c r="S163" s="235"/>
      <c r="T163" s="23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7" t="s">
        <v>182</v>
      </c>
      <c r="AU163" s="237" t="s">
        <v>21</v>
      </c>
      <c r="AV163" s="13" t="s">
        <v>86</v>
      </c>
      <c r="AW163" s="13" t="s">
        <v>38</v>
      </c>
      <c r="AX163" s="13" t="s">
        <v>77</v>
      </c>
      <c r="AY163" s="237" t="s">
        <v>149</v>
      </c>
    </row>
    <row r="164" spans="1:51" s="14" customFormat="1" ht="12">
      <c r="A164" s="14"/>
      <c r="B164" s="238"/>
      <c r="C164" s="239"/>
      <c r="D164" s="218" t="s">
        <v>182</v>
      </c>
      <c r="E164" s="240" t="s">
        <v>37</v>
      </c>
      <c r="F164" s="241" t="s">
        <v>187</v>
      </c>
      <c r="G164" s="239"/>
      <c r="H164" s="242">
        <v>2</v>
      </c>
      <c r="I164" s="243"/>
      <c r="J164" s="239"/>
      <c r="K164" s="239"/>
      <c r="L164" s="244"/>
      <c r="M164" s="245"/>
      <c r="N164" s="246"/>
      <c r="O164" s="246"/>
      <c r="P164" s="246"/>
      <c r="Q164" s="246"/>
      <c r="R164" s="246"/>
      <c r="S164" s="246"/>
      <c r="T164" s="247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8" t="s">
        <v>182</v>
      </c>
      <c r="AU164" s="248" t="s">
        <v>21</v>
      </c>
      <c r="AV164" s="14" t="s">
        <v>148</v>
      </c>
      <c r="AW164" s="14" t="s">
        <v>38</v>
      </c>
      <c r="AX164" s="14" t="s">
        <v>21</v>
      </c>
      <c r="AY164" s="248" t="s">
        <v>149</v>
      </c>
    </row>
    <row r="165" spans="1:65" s="2" customFormat="1" ht="12">
      <c r="A165" s="39"/>
      <c r="B165" s="40"/>
      <c r="C165" s="249" t="s">
        <v>251</v>
      </c>
      <c r="D165" s="249" t="s">
        <v>252</v>
      </c>
      <c r="E165" s="250" t="s">
        <v>253</v>
      </c>
      <c r="F165" s="251" t="s">
        <v>254</v>
      </c>
      <c r="G165" s="252" t="s">
        <v>232</v>
      </c>
      <c r="H165" s="253">
        <v>2</v>
      </c>
      <c r="I165" s="254"/>
      <c r="J165" s="255">
        <f>ROUND(I165*H165,2)</f>
        <v>0</v>
      </c>
      <c r="K165" s="251" t="s">
        <v>37</v>
      </c>
      <c r="L165" s="256"/>
      <c r="M165" s="257" t="s">
        <v>37</v>
      </c>
      <c r="N165" s="258" t="s">
        <v>50</v>
      </c>
      <c r="O165" s="85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164</v>
      </c>
      <c r="AT165" s="216" t="s">
        <v>252</v>
      </c>
      <c r="AU165" s="216" t="s">
        <v>21</v>
      </c>
      <c r="AY165" s="18" t="s">
        <v>149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148</v>
      </c>
      <c r="BK165" s="217">
        <f>ROUND(I165*H165,2)</f>
        <v>0</v>
      </c>
      <c r="BL165" s="18" t="s">
        <v>148</v>
      </c>
      <c r="BM165" s="216" t="s">
        <v>255</v>
      </c>
    </row>
    <row r="166" spans="1:47" s="2" customFormat="1" ht="12">
      <c r="A166" s="39"/>
      <c r="B166" s="40"/>
      <c r="C166" s="41"/>
      <c r="D166" s="218" t="s">
        <v>155</v>
      </c>
      <c r="E166" s="41"/>
      <c r="F166" s="219" t="s">
        <v>254</v>
      </c>
      <c r="G166" s="41"/>
      <c r="H166" s="41"/>
      <c r="I166" s="220"/>
      <c r="J166" s="41"/>
      <c r="K166" s="41"/>
      <c r="L166" s="45"/>
      <c r="M166" s="221"/>
      <c r="N166" s="222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155</v>
      </c>
      <c r="AU166" s="18" t="s">
        <v>21</v>
      </c>
    </row>
    <row r="167" spans="1:51" s="13" customFormat="1" ht="12">
      <c r="A167" s="13"/>
      <c r="B167" s="227"/>
      <c r="C167" s="228"/>
      <c r="D167" s="218" t="s">
        <v>182</v>
      </c>
      <c r="E167" s="229" t="s">
        <v>37</v>
      </c>
      <c r="F167" s="230" t="s">
        <v>235</v>
      </c>
      <c r="G167" s="228"/>
      <c r="H167" s="231">
        <v>2</v>
      </c>
      <c r="I167" s="232"/>
      <c r="J167" s="228"/>
      <c r="K167" s="228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182</v>
      </c>
      <c r="AU167" s="237" t="s">
        <v>21</v>
      </c>
      <c r="AV167" s="13" t="s">
        <v>86</v>
      </c>
      <c r="AW167" s="13" t="s">
        <v>38</v>
      </c>
      <c r="AX167" s="13" t="s">
        <v>77</v>
      </c>
      <c r="AY167" s="237" t="s">
        <v>149</v>
      </c>
    </row>
    <row r="168" spans="1:51" s="14" customFormat="1" ht="12">
      <c r="A168" s="14"/>
      <c r="B168" s="238"/>
      <c r="C168" s="239"/>
      <c r="D168" s="218" t="s">
        <v>182</v>
      </c>
      <c r="E168" s="240" t="s">
        <v>37</v>
      </c>
      <c r="F168" s="241" t="s">
        <v>187</v>
      </c>
      <c r="G168" s="239"/>
      <c r="H168" s="242">
        <v>2</v>
      </c>
      <c r="I168" s="243"/>
      <c r="J168" s="239"/>
      <c r="K168" s="239"/>
      <c r="L168" s="244"/>
      <c r="M168" s="245"/>
      <c r="N168" s="246"/>
      <c r="O168" s="246"/>
      <c r="P168" s="246"/>
      <c r="Q168" s="246"/>
      <c r="R168" s="246"/>
      <c r="S168" s="246"/>
      <c r="T168" s="247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8" t="s">
        <v>182</v>
      </c>
      <c r="AU168" s="248" t="s">
        <v>21</v>
      </c>
      <c r="AV168" s="14" t="s">
        <v>148</v>
      </c>
      <c r="AW168" s="14" t="s">
        <v>38</v>
      </c>
      <c r="AX168" s="14" t="s">
        <v>21</v>
      </c>
      <c r="AY168" s="248" t="s">
        <v>149</v>
      </c>
    </row>
    <row r="169" spans="1:65" s="2" customFormat="1" ht="21.75" customHeight="1">
      <c r="A169" s="39"/>
      <c r="B169" s="40"/>
      <c r="C169" s="205" t="s">
        <v>256</v>
      </c>
      <c r="D169" s="205" t="s">
        <v>151</v>
      </c>
      <c r="E169" s="206" t="s">
        <v>257</v>
      </c>
      <c r="F169" s="207" t="s">
        <v>258</v>
      </c>
      <c r="G169" s="208" t="s">
        <v>232</v>
      </c>
      <c r="H169" s="209">
        <v>4</v>
      </c>
      <c r="I169" s="210"/>
      <c r="J169" s="211">
        <f>ROUND(I169*H169,2)</f>
        <v>0</v>
      </c>
      <c r="K169" s="207" t="s">
        <v>37</v>
      </c>
      <c r="L169" s="45"/>
      <c r="M169" s="212" t="s">
        <v>37</v>
      </c>
      <c r="N169" s="213" t="s">
        <v>50</v>
      </c>
      <c r="O169" s="85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148</v>
      </c>
      <c r="AT169" s="216" t="s">
        <v>151</v>
      </c>
      <c r="AU169" s="216" t="s">
        <v>21</v>
      </c>
      <c r="AY169" s="18" t="s">
        <v>149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148</v>
      </c>
      <c r="BK169" s="217">
        <f>ROUND(I169*H169,2)</f>
        <v>0</v>
      </c>
      <c r="BL169" s="18" t="s">
        <v>148</v>
      </c>
      <c r="BM169" s="216" t="s">
        <v>259</v>
      </c>
    </row>
    <row r="170" spans="1:47" s="2" customFormat="1" ht="12">
      <c r="A170" s="39"/>
      <c r="B170" s="40"/>
      <c r="C170" s="41"/>
      <c r="D170" s="218" t="s">
        <v>155</v>
      </c>
      <c r="E170" s="41"/>
      <c r="F170" s="219" t="s">
        <v>258</v>
      </c>
      <c r="G170" s="41"/>
      <c r="H170" s="41"/>
      <c r="I170" s="220"/>
      <c r="J170" s="41"/>
      <c r="K170" s="41"/>
      <c r="L170" s="45"/>
      <c r="M170" s="221"/>
      <c r="N170" s="222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155</v>
      </c>
      <c r="AU170" s="18" t="s">
        <v>21</v>
      </c>
    </row>
    <row r="171" spans="1:51" s="13" customFormat="1" ht="12">
      <c r="A171" s="13"/>
      <c r="B171" s="227"/>
      <c r="C171" s="228"/>
      <c r="D171" s="218" t="s">
        <v>182</v>
      </c>
      <c r="E171" s="229" t="s">
        <v>37</v>
      </c>
      <c r="F171" s="230" t="s">
        <v>234</v>
      </c>
      <c r="G171" s="228"/>
      <c r="H171" s="231">
        <v>4</v>
      </c>
      <c r="I171" s="232"/>
      <c r="J171" s="228"/>
      <c r="K171" s="228"/>
      <c r="L171" s="233"/>
      <c r="M171" s="234"/>
      <c r="N171" s="235"/>
      <c r="O171" s="235"/>
      <c r="P171" s="235"/>
      <c r="Q171" s="235"/>
      <c r="R171" s="235"/>
      <c r="S171" s="235"/>
      <c r="T171" s="23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7" t="s">
        <v>182</v>
      </c>
      <c r="AU171" s="237" t="s">
        <v>21</v>
      </c>
      <c r="AV171" s="13" t="s">
        <v>86</v>
      </c>
      <c r="AW171" s="13" t="s">
        <v>38</v>
      </c>
      <c r="AX171" s="13" t="s">
        <v>77</v>
      </c>
      <c r="AY171" s="237" t="s">
        <v>149</v>
      </c>
    </row>
    <row r="172" spans="1:51" s="14" customFormat="1" ht="12">
      <c r="A172" s="14"/>
      <c r="B172" s="238"/>
      <c r="C172" s="239"/>
      <c r="D172" s="218" t="s">
        <v>182</v>
      </c>
      <c r="E172" s="240" t="s">
        <v>37</v>
      </c>
      <c r="F172" s="241" t="s">
        <v>187</v>
      </c>
      <c r="G172" s="239"/>
      <c r="H172" s="242">
        <v>4</v>
      </c>
      <c r="I172" s="243"/>
      <c r="J172" s="239"/>
      <c r="K172" s="239"/>
      <c r="L172" s="244"/>
      <c r="M172" s="245"/>
      <c r="N172" s="246"/>
      <c r="O172" s="246"/>
      <c r="P172" s="246"/>
      <c r="Q172" s="246"/>
      <c r="R172" s="246"/>
      <c r="S172" s="246"/>
      <c r="T172" s="247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8" t="s">
        <v>182</v>
      </c>
      <c r="AU172" s="248" t="s">
        <v>21</v>
      </c>
      <c r="AV172" s="14" t="s">
        <v>148</v>
      </c>
      <c r="AW172" s="14" t="s">
        <v>38</v>
      </c>
      <c r="AX172" s="14" t="s">
        <v>21</v>
      </c>
      <c r="AY172" s="248" t="s">
        <v>149</v>
      </c>
    </row>
    <row r="173" spans="1:65" s="2" customFormat="1" ht="12">
      <c r="A173" s="39"/>
      <c r="B173" s="40"/>
      <c r="C173" s="205" t="s">
        <v>7</v>
      </c>
      <c r="D173" s="205" t="s">
        <v>151</v>
      </c>
      <c r="E173" s="206" t="s">
        <v>260</v>
      </c>
      <c r="F173" s="207" t="s">
        <v>261</v>
      </c>
      <c r="G173" s="208" t="s">
        <v>232</v>
      </c>
      <c r="H173" s="209">
        <v>4</v>
      </c>
      <c r="I173" s="210"/>
      <c r="J173" s="211">
        <f>ROUND(I173*H173,2)</f>
        <v>0</v>
      </c>
      <c r="K173" s="207" t="s">
        <v>37</v>
      </c>
      <c r="L173" s="45"/>
      <c r="M173" s="212" t="s">
        <v>37</v>
      </c>
      <c r="N173" s="213" t="s">
        <v>50</v>
      </c>
      <c r="O173" s="85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148</v>
      </c>
      <c r="AT173" s="216" t="s">
        <v>151</v>
      </c>
      <c r="AU173" s="216" t="s">
        <v>21</v>
      </c>
      <c r="AY173" s="18" t="s">
        <v>149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148</v>
      </c>
      <c r="BK173" s="217">
        <f>ROUND(I173*H173,2)</f>
        <v>0</v>
      </c>
      <c r="BL173" s="18" t="s">
        <v>148</v>
      </c>
      <c r="BM173" s="216" t="s">
        <v>262</v>
      </c>
    </row>
    <row r="174" spans="1:47" s="2" customFormat="1" ht="12">
      <c r="A174" s="39"/>
      <c r="B174" s="40"/>
      <c r="C174" s="41"/>
      <c r="D174" s="218" t="s">
        <v>155</v>
      </c>
      <c r="E174" s="41"/>
      <c r="F174" s="219" t="s">
        <v>261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155</v>
      </c>
      <c r="AU174" s="18" t="s">
        <v>21</v>
      </c>
    </row>
    <row r="175" spans="1:51" s="13" customFormat="1" ht="12">
      <c r="A175" s="13"/>
      <c r="B175" s="227"/>
      <c r="C175" s="228"/>
      <c r="D175" s="218" t="s">
        <v>182</v>
      </c>
      <c r="E175" s="229" t="s">
        <v>37</v>
      </c>
      <c r="F175" s="230" t="s">
        <v>234</v>
      </c>
      <c r="G175" s="228"/>
      <c r="H175" s="231">
        <v>4</v>
      </c>
      <c r="I175" s="232"/>
      <c r="J175" s="228"/>
      <c r="K175" s="228"/>
      <c r="L175" s="233"/>
      <c r="M175" s="234"/>
      <c r="N175" s="235"/>
      <c r="O175" s="235"/>
      <c r="P175" s="235"/>
      <c r="Q175" s="235"/>
      <c r="R175" s="235"/>
      <c r="S175" s="235"/>
      <c r="T175" s="23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7" t="s">
        <v>182</v>
      </c>
      <c r="AU175" s="237" t="s">
        <v>21</v>
      </c>
      <c r="AV175" s="13" t="s">
        <v>86</v>
      </c>
      <c r="AW175" s="13" t="s">
        <v>38</v>
      </c>
      <c r="AX175" s="13" t="s">
        <v>77</v>
      </c>
      <c r="AY175" s="237" t="s">
        <v>149</v>
      </c>
    </row>
    <row r="176" spans="1:51" s="14" customFormat="1" ht="12">
      <c r="A176" s="14"/>
      <c r="B176" s="238"/>
      <c r="C176" s="239"/>
      <c r="D176" s="218" t="s">
        <v>182</v>
      </c>
      <c r="E176" s="240" t="s">
        <v>37</v>
      </c>
      <c r="F176" s="241" t="s">
        <v>187</v>
      </c>
      <c r="G176" s="239"/>
      <c r="H176" s="242">
        <v>4</v>
      </c>
      <c r="I176" s="243"/>
      <c r="J176" s="239"/>
      <c r="K176" s="239"/>
      <c r="L176" s="244"/>
      <c r="M176" s="245"/>
      <c r="N176" s="246"/>
      <c r="O176" s="246"/>
      <c r="P176" s="246"/>
      <c r="Q176" s="246"/>
      <c r="R176" s="246"/>
      <c r="S176" s="246"/>
      <c r="T176" s="247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8" t="s">
        <v>182</v>
      </c>
      <c r="AU176" s="248" t="s">
        <v>21</v>
      </c>
      <c r="AV176" s="14" t="s">
        <v>148</v>
      </c>
      <c r="AW176" s="14" t="s">
        <v>38</v>
      </c>
      <c r="AX176" s="14" t="s">
        <v>21</v>
      </c>
      <c r="AY176" s="248" t="s">
        <v>149</v>
      </c>
    </row>
    <row r="177" spans="1:65" s="2" customFormat="1" ht="12">
      <c r="A177" s="39"/>
      <c r="B177" s="40"/>
      <c r="C177" s="249" t="s">
        <v>263</v>
      </c>
      <c r="D177" s="249" t="s">
        <v>252</v>
      </c>
      <c r="E177" s="250" t="s">
        <v>264</v>
      </c>
      <c r="F177" s="251" t="s">
        <v>265</v>
      </c>
      <c r="G177" s="252" t="s">
        <v>232</v>
      </c>
      <c r="H177" s="253">
        <v>4</v>
      </c>
      <c r="I177" s="254"/>
      <c r="J177" s="255">
        <f>ROUND(I177*H177,2)</f>
        <v>0</v>
      </c>
      <c r="K177" s="251" t="s">
        <v>37</v>
      </c>
      <c r="L177" s="256"/>
      <c r="M177" s="257" t="s">
        <v>37</v>
      </c>
      <c r="N177" s="258" t="s">
        <v>50</v>
      </c>
      <c r="O177" s="85"/>
      <c r="P177" s="214">
        <f>O177*H177</f>
        <v>0</v>
      </c>
      <c r="Q177" s="214">
        <v>0</v>
      </c>
      <c r="R177" s="214">
        <f>Q177*H177</f>
        <v>0</v>
      </c>
      <c r="S177" s="214">
        <v>0</v>
      </c>
      <c r="T177" s="21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164</v>
      </c>
      <c r="AT177" s="216" t="s">
        <v>252</v>
      </c>
      <c r="AU177" s="216" t="s">
        <v>21</v>
      </c>
      <c r="AY177" s="18" t="s">
        <v>149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148</v>
      </c>
      <c r="BK177" s="217">
        <f>ROUND(I177*H177,2)</f>
        <v>0</v>
      </c>
      <c r="BL177" s="18" t="s">
        <v>148</v>
      </c>
      <c r="BM177" s="216" t="s">
        <v>266</v>
      </c>
    </row>
    <row r="178" spans="1:47" s="2" customFormat="1" ht="12">
      <c r="A178" s="39"/>
      <c r="B178" s="40"/>
      <c r="C178" s="41"/>
      <c r="D178" s="218" t="s">
        <v>155</v>
      </c>
      <c r="E178" s="41"/>
      <c r="F178" s="219" t="s">
        <v>265</v>
      </c>
      <c r="G178" s="41"/>
      <c r="H178" s="41"/>
      <c r="I178" s="220"/>
      <c r="J178" s="41"/>
      <c r="K178" s="41"/>
      <c r="L178" s="45"/>
      <c r="M178" s="221"/>
      <c r="N178" s="222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155</v>
      </c>
      <c r="AU178" s="18" t="s">
        <v>21</v>
      </c>
    </row>
    <row r="179" spans="1:51" s="13" customFormat="1" ht="12">
      <c r="A179" s="13"/>
      <c r="B179" s="227"/>
      <c r="C179" s="228"/>
      <c r="D179" s="218" t="s">
        <v>182</v>
      </c>
      <c r="E179" s="229" t="s">
        <v>37</v>
      </c>
      <c r="F179" s="230" t="s">
        <v>234</v>
      </c>
      <c r="G179" s="228"/>
      <c r="H179" s="231">
        <v>4</v>
      </c>
      <c r="I179" s="232"/>
      <c r="J179" s="228"/>
      <c r="K179" s="228"/>
      <c r="L179" s="233"/>
      <c r="M179" s="234"/>
      <c r="N179" s="235"/>
      <c r="O179" s="235"/>
      <c r="P179" s="235"/>
      <c r="Q179" s="235"/>
      <c r="R179" s="235"/>
      <c r="S179" s="235"/>
      <c r="T179" s="23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7" t="s">
        <v>182</v>
      </c>
      <c r="AU179" s="237" t="s">
        <v>21</v>
      </c>
      <c r="AV179" s="13" t="s">
        <v>86</v>
      </c>
      <c r="AW179" s="13" t="s">
        <v>38</v>
      </c>
      <c r="AX179" s="13" t="s">
        <v>77</v>
      </c>
      <c r="AY179" s="237" t="s">
        <v>149</v>
      </c>
    </row>
    <row r="180" spans="1:51" s="14" customFormat="1" ht="12">
      <c r="A180" s="14"/>
      <c r="B180" s="238"/>
      <c r="C180" s="239"/>
      <c r="D180" s="218" t="s">
        <v>182</v>
      </c>
      <c r="E180" s="240" t="s">
        <v>37</v>
      </c>
      <c r="F180" s="241" t="s">
        <v>187</v>
      </c>
      <c r="G180" s="239"/>
      <c r="H180" s="242">
        <v>4</v>
      </c>
      <c r="I180" s="243"/>
      <c r="J180" s="239"/>
      <c r="K180" s="239"/>
      <c r="L180" s="244"/>
      <c r="M180" s="245"/>
      <c r="N180" s="246"/>
      <c r="O180" s="246"/>
      <c r="P180" s="246"/>
      <c r="Q180" s="246"/>
      <c r="R180" s="246"/>
      <c r="S180" s="246"/>
      <c r="T180" s="247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8" t="s">
        <v>182</v>
      </c>
      <c r="AU180" s="248" t="s">
        <v>21</v>
      </c>
      <c r="AV180" s="14" t="s">
        <v>148</v>
      </c>
      <c r="AW180" s="14" t="s">
        <v>38</v>
      </c>
      <c r="AX180" s="14" t="s">
        <v>21</v>
      </c>
      <c r="AY180" s="248" t="s">
        <v>149</v>
      </c>
    </row>
    <row r="181" spans="1:65" s="2" customFormat="1" ht="12">
      <c r="A181" s="39"/>
      <c r="B181" s="40"/>
      <c r="C181" s="205" t="s">
        <v>267</v>
      </c>
      <c r="D181" s="205" t="s">
        <v>151</v>
      </c>
      <c r="E181" s="206" t="s">
        <v>268</v>
      </c>
      <c r="F181" s="207" t="s">
        <v>269</v>
      </c>
      <c r="G181" s="208" t="s">
        <v>232</v>
      </c>
      <c r="H181" s="209">
        <v>8</v>
      </c>
      <c r="I181" s="210"/>
      <c r="J181" s="211">
        <f>ROUND(I181*H181,2)</f>
        <v>0</v>
      </c>
      <c r="K181" s="207" t="s">
        <v>37</v>
      </c>
      <c r="L181" s="45"/>
      <c r="M181" s="212" t="s">
        <v>37</v>
      </c>
      <c r="N181" s="213" t="s">
        <v>50</v>
      </c>
      <c r="O181" s="85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148</v>
      </c>
      <c r="AT181" s="216" t="s">
        <v>151</v>
      </c>
      <c r="AU181" s="216" t="s">
        <v>21</v>
      </c>
      <c r="AY181" s="18" t="s">
        <v>149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148</v>
      </c>
      <c r="BK181" s="217">
        <f>ROUND(I181*H181,2)</f>
        <v>0</v>
      </c>
      <c r="BL181" s="18" t="s">
        <v>148</v>
      </c>
      <c r="BM181" s="216" t="s">
        <v>270</v>
      </c>
    </row>
    <row r="182" spans="1:47" s="2" customFormat="1" ht="12">
      <c r="A182" s="39"/>
      <c r="B182" s="40"/>
      <c r="C182" s="41"/>
      <c r="D182" s="218" t="s">
        <v>155</v>
      </c>
      <c r="E182" s="41"/>
      <c r="F182" s="219" t="s">
        <v>269</v>
      </c>
      <c r="G182" s="41"/>
      <c r="H182" s="41"/>
      <c r="I182" s="220"/>
      <c r="J182" s="41"/>
      <c r="K182" s="41"/>
      <c r="L182" s="45"/>
      <c r="M182" s="221"/>
      <c r="N182" s="222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155</v>
      </c>
      <c r="AU182" s="18" t="s">
        <v>21</v>
      </c>
    </row>
    <row r="183" spans="1:51" s="13" customFormat="1" ht="12">
      <c r="A183" s="13"/>
      <c r="B183" s="227"/>
      <c r="C183" s="228"/>
      <c r="D183" s="218" t="s">
        <v>182</v>
      </c>
      <c r="E183" s="229" t="s">
        <v>37</v>
      </c>
      <c r="F183" s="230" t="s">
        <v>271</v>
      </c>
      <c r="G183" s="228"/>
      <c r="H183" s="231">
        <v>8</v>
      </c>
      <c r="I183" s="232"/>
      <c r="J183" s="228"/>
      <c r="K183" s="228"/>
      <c r="L183" s="233"/>
      <c r="M183" s="234"/>
      <c r="N183" s="235"/>
      <c r="O183" s="235"/>
      <c r="P183" s="235"/>
      <c r="Q183" s="235"/>
      <c r="R183" s="235"/>
      <c r="S183" s="235"/>
      <c r="T183" s="23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7" t="s">
        <v>182</v>
      </c>
      <c r="AU183" s="237" t="s">
        <v>21</v>
      </c>
      <c r="AV183" s="13" t="s">
        <v>86</v>
      </c>
      <c r="AW183" s="13" t="s">
        <v>38</v>
      </c>
      <c r="AX183" s="13" t="s">
        <v>77</v>
      </c>
      <c r="AY183" s="237" t="s">
        <v>149</v>
      </c>
    </row>
    <row r="184" spans="1:51" s="14" customFormat="1" ht="12">
      <c r="A184" s="14"/>
      <c r="B184" s="238"/>
      <c r="C184" s="239"/>
      <c r="D184" s="218" t="s">
        <v>182</v>
      </c>
      <c r="E184" s="240" t="s">
        <v>37</v>
      </c>
      <c r="F184" s="241" t="s">
        <v>187</v>
      </c>
      <c r="G184" s="239"/>
      <c r="H184" s="242">
        <v>8</v>
      </c>
      <c r="I184" s="243"/>
      <c r="J184" s="239"/>
      <c r="K184" s="239"/>
      <c r="L184" s="244"/>
      <c r="M184" s="245"/>
      <c r="N184" s="246"/>
      <c r="O184" s="246"/>
      <c r="P184" s="246"/>
      <c r="Q184" s="246"/>
      <c r="R184" s="246"/>
      <c r="S184" s="246"/>
      <c r="T184" s="247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8" t="s">
        <v>182</v>
      </c>
      <c r="AU184" s="248" t="s">
        <v>21</v>
      </c>
      <c r="AV184" s="14" t="s">
        <v>148</v>
      </c>
      <c r="AW184" s="14" t="s">
        <v>38</v>
      </c>
      <c r="AX184" s="14" t="s">
        <v>21</v>
      </c>
      <c r="AY184" s="248" t="s">
        <v>149</v>
      </c>
    </row>
    <row r="185" spans="1:65" s="2" customFormat="1" ht="12">
      <c r="A185" s="39"/>
      <c r="B185" s="40"/>
      <c r="C185" s="205" t="s">
        <v>272</v>
      </c>
      <c r="D185" s="205" t="s">
        <v>151</v>
      </c>
      <c r="E185" s="206" t="s">
        <v>273</v>
      </c>
      <c r="F185" s="207" t="s">
        <v>274</v>
      </c>
      <c r="G185" s="208" t="s">
        <v>220</v>
      </c>
      <c r="H185" s="209">
        <v>9.6</v>
      </c>
      <c r="I185" s="210"/>
      <c r="J185" s="211">
        <f>ROUND(I185*H185,2)</f>
        <v>0</v>
      </c>
      <c r="K185" s="207" t="s">
        <v>37</v>
      </c>
      <c r="L185" s="45"/>
      <c r="M185" s="212" t="s">
        <v>37</v>
      </c>
      <c r="N185" s="213" t="s">
        <v>50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148</v>
      </c>
      <c r="AT185" s="216" t="s">
        <v>151</v>
      </c>
      <c r="AU185" s="216" t="s">
        <v>21</v>
      </c>
      <c r="AY185" s="18" t="s">
        <v>149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148</v>
      </c>
      <c r="BK185" s="217">
        <f>ROUND(I185*H185,2)</f>
        <v>0</v>
      </c>
      <c r="BL185" s="18" t="s">
        <v>148</v>
      </c>
      <c r="BM185" s="216" t="s">
        <v>275</v>
      </c>
    </row>
    <row r="186" spans="1:47" s="2" customFormat="1" ht="12">
      <c r="A186" s="39"/>
      <c r="B186" s="40"/>
      <c r="C186" s="41"/>
      <c r="D186" s="218" t="s">
        <v>155</v>
      </c>
      <c r="E186" s="41"/>
      <c r="F186" s="219" t="s">
        <v>274</v>
      </c>
      <c r="G186" s="41"/>
      <c r="H186" s="41"/>
      <c r="I186" s="220"/>
      <c r="J186" s="41"/>
      <c r="K186" s="41"/>
      <c r="L186" s="45"/>
      <c r="M186" s="221"/>
      <c r="N186" s="222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155</v>
      </c>
      <c r="AU186" s="18" t="s">
        <v>21</v>
      </c>
    </row>
    <row r="187" spans="1:51" s="13" customFormat="1" ht="12">
      <c r="A187" s="13"/>
      <c r="B187" s="227"/>
      <c r="C187" s="228"/>
      <c r="D187" s="218" t="s">
        <v>182</v>
      </c>
      <c r="E187" s="229" t="s">
        <v>37</v>
      </c>
      <c r="F187" s="230" t="s">
        <v>276</v>
      </c>
      <c r="G187" s="228"/>
      <c r="H187" s="231">
        <v>9.6</v>
      </c>
      <c r="I187" s="232"/>
      <c r="J187" s="228"/>
      <c r="K187" s="228"/>
      <c r="L187" s="233"/>
      <c r="M187" s="234"/>
      <c r="N187" s="235"/>
      <c r="O187" s="235"/>
      <c r="P187" s="235"/>
      <c r="Q187" s="235"/>
      <c r="R187" s="235"/>
      <c r="S187" s="235"/>
      <c r="T187" s="23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7" t="s">
        <v>182</v>
      </c>
      <c r="AU187" s="237" t="s">
        <v>21</v>
      </c>
      <c r="AV187" s="13" t="s">
        <v>86</v>
      </c>
      <c r="AW187" s="13" t="s">
        <v>38</v>
      </c>
      <c r="AX187" s="13" t="s">
        <v>77</v>
      </c>
      <c r="AY187" s="237" t="s">
        <v>149</v>
      </c>
    </row>
    <row r="188" spans="1:51" s="14" customFormat="1" ht="12">
      <c r="A188" s="14"/>
      <c r="B188" s="238"/>
      <c r="C188" s="239"/>
      <c r="D188" s="218" t="s">
        <v>182</v>
      </c>
      <c r="E188" s="240" t="s">
        <v>37</v>
      </c>
      <c r="F188" s="241" t="s">
        <v>187</v>
      </c>
      <c r="G188" s="239"/>
      <c r="H188" s="242">
        <v>9.6</v>
      </c>
      <c r="I188" s="243"/>
      <c r="J188" s="239"/>
      <c r="K188" s="239"/>
      <c r="L188" s="244"/>
      <c r="M188" s="245"/>
      <c r="N188" s="246"/>
      <c r="O188" s="246"/>
      <c r="P188" s="246"/>
      <c r="Q188" s="246"/>
      <c r="R188" s="246"/>
      <c r="S188" s="246"/>
      <c r="T188" s="247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8" t="s">
        <v>182</v>
      </c>
      <c r="AU188" s="248" t="s">
        <v>21</v>
      </c>
      <c r="AV188" s="14" t="s">
        <v>148</v>
      </c>
      <c r="AW188" s="14" t="s">
        <v>38</v>
      </c>
      <c r="AX188" s="14" t="s">
        <v>21</v>
      </c>
      <c r="AY188" s="248" t="s">
        <v>149</v>
      </c>
    </row>
    <row r="189" spans="1:65" s="2" customFormat="1" ht="16.5" customHeight="1">
      <c r="A189" s="39"/>
      <c r="B189" s="40"/>
      <c r="C189" s="205" t="s">
        <v>277</v>
      </c>
      <c r="D189" s="205" t="s">
        <v>151</v>
      </c>
      <c r="E189" s="206" t="s">
        <v>278</v>
      </c>
      <c r="F189" s="207" t="s">
        <v>279</v>
      </c>
      <c r="G189" s="208" t="s">
        <v>174</v>
      </c>
      <c r="H189" s="209">
        <v>91.231</v>
      </c>
      <c r="I189" s="210"/>
      <c r="J189" s="211">
        <f>ROUND(I189*H189,2)</f>
        <v>0</v>
      </c>
      <c r="K189" s="207" t="s">
        <v>37</v>
      </c>
      <c r="L189" s="45"/>
      <c r="M189" s="212" t="s">
        <v>37</v>
      </c>
      <c r="N189" s="213" t="s">
        <v>50</v>
      </c>
      <c r="O189" s="85"/>
      <c r="P189" s="214">
        <f>O189*H189</f>
        <v>0</v>
      </c>
      <c r="Q189" s="214">
        <v>0</v>
      </c>
      <c r="R189" s="214">
        <f>Q189*H189</f>
        <v>0</v>
      </c>
      <c r="S189" s="214">
        <v>0</v>
      </c>
      <c r="T189" s="21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6" t="s">
        <v>148</v>
      </c>
      <c r="AT189" s="216" t="s">
        <v>151</v>
      </c>
      <c r="AU189" s="216" t="s">
        <v>21</v>
      </c>
      <c r="AY189" s="18" t="s">
        <v>149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8" t="s">
        <v>148</v>
      </c>
      <c r="BK189" s="217">
        <f>ROUND(I189*H189,2)</f>
        <v>0</v>
      </c>
      <c r="BL189" s="18" t="s">
        <v>148</v>
      </c>
      <c r="BM189" s="216" t="s">
        <v>280</v>
      </c>
    </row>
    <row r="190" spans="1:47" s="2" customFormat="1" ht="12">
      <c r="A190" s="39"/>
      <c r="B190" s="40"/>
      <c r="C190" s="41"/>
      <c r="D190" s="218" t="s">
        <v>155</v>
      </c>
      <c r="E190" s="41"/>
      <c r="F190" s="219" t="s">
        <v>279</v>
      </c>
      <c r="G190" s="41"/>
      <c r="H190" s="41"/>
      <c r="I190" s="220"/>
      <c r="J190" s="41"/>
      <c r="K190" s="41"/>
      <c r="L190" s="45"/>
      <c r="M190" s="221"/>
      <c r="N190" s="222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155</v>
      </c>
      <c r="AU190" s="18" t="s">
        <v>21</v>
      </c>
    </row>
    <row r="191" spans="1:51" s="13" customFormat="1" ht="12">
      <c r="A191" s="13"/>
      <c r="B191" s="227"/>
      <c r="C191" s="228"/>
      <c r="D191" s="218" t="s">
        <v>182</v>
      </c>
      <c r="E191" s="229" t="s">
        <v>37</v>
      </c>
      <c r="F191" s="230" t="s">
        <v>281</v>
      </c>
      <c r="G191" s="228"/>
      <c r="H191" s="231">
        <v>91.231</v>
      </c>
      <c r="I191" s="232"/>
      <c r="J191" s="228"/>
      <c r="K191" s="228"/>
      <c r="L191" s="233"/>
      <c r="M191" s="234"/>
      <c r="N191" s="235"/>
      <c r="O191" s="235"/>
      <c r="P191" s="235"/>
      <c r="Q191" s="235"/>
      <c r="R191" s="235"/>
      <c r="S191" s="235"/>
      <c r="T191" s="23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7" t="s">
        <v>182</v>
      </c>
      <c r="AU191" s="237" t="s">
        <v>21</v>
      </c>
      <c r="AV191" s="13" t="s">
        <v>86</v>
      </c>
      <c r="AW191" s="13" t="s">
        <v>38</v>
      </c>
      <c r="AX191" s="13" t="s">
        <v>77</v>
      </c>
      <c r="AY191" s="237" t="s">
        <v>149</v>
      </c>
    </row>
    <row r="192" spans="1:51" s="14" customFormat="1" ht="12">
      <c r="A192" s="14"/>
      <c r="B192" s="238"/>
      <c r="C192" s="239"/>
      <c r="D192" s="218" t="s">
        <v>182</v>
      </c>
      <c r="E192" s="240" t="s">
        <v>37</v>
      </c>
      <c r="F192" s="241" t="s">
        <v>187</v>
      </c>
      <c r="G192" s="239"/>
      <c r="H192" s="242">
        <v>91.231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7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8" t="s">
        <v>182</v>
      </c>
      <c r="AU192" s="248" t="s">
        <v>21</v>
      </c>
      <c r="AV192" s="14" t="s">
        <v>148</v>
      </c>
      <c r="AW192" s="14" t="s">
        <v>38</v>
      </c>
      <c r="AX192" s="14" t="s">
        <v>21</v>
      </c>
      <c r="AY192" s="248" t="s">
        <v>149</v>
      </c>
    </row>
    <row r="193" spans="1:65" s="2" customFormat="1" ht="16.5" customHeight="1">
      <c r="A193" s="39"/>
      <c r="B193" s="40"/>
      <c r="C193" s="205" t="s">
        <v>282</v>
      </c>
      <c r="D193" s="205" t="s">
        <v>151</v>
      </c>
      <c r="E193" s="206" t="s">
        <v>283</v>
      </c>
      <c r="F193" s="207" t="s">
        <v>284</v>
      </c>
      <c r="G193" s="208" t="s">
        <v>174</v>
      </c>
      <c r="H193" s="209">
        <v>91.231</v>
      </c>
      <c r="I193" s="210"/>
      <c r="J193" s="211">
        <f>ROUND(I193*H193,2)</f>
        <v>0</v>
      </c>
      <c r="K193" s="207" t="s">
        <v>37</v>
      </c>
      <c r="L193" s="45"/>
      <c r="M193" s="212" t="s">
        <v>37</v>
      </c>
      <c r="N193" s="213" t="s">
        <v>50</v>
      </c>
      <c r="O193" s="85"/>
      <c r="P193" s="214">
        <f>O193*H193</f>
        <v>0</v>
      </c>
      <c r="Q193" s="214">
        <v>0</v>
      </c>
      <c r="R193" s="214">
        <f>Q193*H193</f>
        <v>0</v>
      </c>
      <c r="S193" s="214">
        <v>0</v>
      </c>
      <c r="T193" s="21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6" t="s">
        <v>148</v>
      </c>
      <c r="AT193" s="216" t="s">
        <v>151</v>
      </c>
      <c r="AU193" s="216" t="s">
        <v>21</v>
      </c>
      <c r="AY193" s="18" t="s">
        <v>149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8" t="s">
        <v>148</v>
      </c>
      <c r="BK193" s="217">
        <f>ROUND(I193*H193,2)</f>
        <v>0</v>
      </c>
      <c r="BL193" s="18" t="s">
        <v>148</v>
      </c>
      <c r="BM193" s="216" t="s">
        <v>285</v>
      </c>
    </row>
    <row r="194" spans="1:47" s="2" customFormat="1" ht="12">
      <c r="A194" s="39"/>
      <c r="B194" s="40"/>
      <c r="C194" s="41"/>
      <c r="D194" s="218" t="s">
        <v>155</v>
      </c>
      <c r="E194" s="41"/>
      <c r="F194" s="219" t="s">
        <v>284</v>
      </c>
      <c r="G194" s="41"/>
      <c r="H194" s="41"/>
      <c r="I194" s="220"/>
      <c r="J194" s="41"/>
      <c r="K194" s="41"/>
      <c r="L194" s="45"/>
      <c r="M194" s="221"/>
      <c r="N194" s="222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155</v>
      </c>
      <c r="AU194" s="18" t="s">
        <v>21</v>
      </c>
    </row>
    <row r="195" spans="1:51" s="13" customFormat="1" ht="12">
      <c r="A195" s="13"/>
      <c r="B195" s="227"/>
      <c r="C195" s="228"/>
      <c r="D195" s="218" t="s">
        <v>182</v>
      </c>
      <c r="E195" s="229" t="s">
        <v>37</v>
      </c>
      <c r="F195" s="230" t="s">
        <v>281</v>
      </c>
      <c r="G195" s="228"/>
      <c r="H195" s="231">
        <v>91.231</v>
      </c>
      <c r="I195" s="232"/>
      <c r="J195" s="228"/>
      <c r="K195" s="228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182</v>
      </c>
      <c r="AU195" s="237" t="s">
        <v>21</v>
      </c>
      <c r="AV195" s="13" t="s">
        <v>86</v>
      </c>
      <c r="AW195" s="13" t="s">
        <v>38</v>
      </c>
      <c r="AX195" s="13" t="s">
        <v>77</v>
      </c>
      <c r="AY195" s="237" t="s">
        <v>149</v>
      </c>
    </row>
    <row r="196" spans="1:51" s="14" customFormat="1" ht="12">
      <c r="A196" s="14"/>
      <c r="B196" s="238"/>
      <c r="C196" s="239"/>
      <c r="D196" s="218" t="s">
        <v>182</v>
      </c>
      <c r="E196" s="240" t="s">
        <v>37</v>
      </c>
      <c r="F196" s="241" t="s">
        <v>187</v>
      </c>
      <c r="G196" s="239"/>
      <c r="H196" s="242">
        <v>91.231</v>
      </c>
      <c r="I196" s="243"/>
      <c r="J196" s="239"/>
      <c r="K196" s="239"/>
      <c r="L196" s="244"/>
      <c r="M196" s="245"/>
      <c r="N196" s="246"/>
      <c r="O196" s="246"/>
      <c r="P196" s="246"/>
      <c r="Q196" s="246"/>
      <c r="R196" s="246"/>
      <c r="S196" s="246"/>
      <c r="T196" s="247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8" t="s">
        <v>182</v>
      </c>
      <c r="AU196" s="248" t="s">
        <v>21</v>
      </c>
      <c r="AV196" s="14" t="s">
        <v>148</v>
      </c>
      <c r="AW196" s="14" t="s">
        <v>38</v>
      </c>
      <c r="AX196" s="14" t="s">
        <v>21</v>
      </c>
      <c r="AY196" s="248" t="s">
        <v>149</v>
      </c>
    </row>
    <row r="197" spans="1:65" s="2" customFormat="1" ht="12">
      <c r="A197" s="39"/>
      <c r="B197" s="40"/>
      <c r="C197" s="205" t="s">
        <v>286</v>
      </c>
      <c r="D197" s="205" t="s">
        <v>151</v>
      </c>
      <c r="E197" s="206" t="s">
        <v>287</v>
      </c>
      <c r="F197" s="207" t="s">
        <v>288</v>
      </c>
      <c r="G197" s="208" t="s">
        <v>174</v>
      </c>
      <c r="H197" s="209">
        <v>91.231</v>
      </c>
      <c r="I197" s="210"/>
      <c r="J197" s="211">
        <f>ROUND(I197*H197,2)</f>
        <v>0</v>
      </c>
      <c r="K197" s="207" t="s">
        <v>37</v>
      </c>
      <c r="L197" s="45"/>
      <c r="M197" s="212" t="s">
        <v>37</v>
      </c>
      <c r="N197" s="213" t="s">
        <v>50</v>
      </c>
      <c r="O197" s="85"/>
      <c r="P197" s="214">
        <f>O197*H197</f>
        <v>0</v>
      </c>
      <c r="Q197" s="214">
        <v>0</v>
      </c>
      <c r="R197" s="214">
        <f>Q197*H197</f>
        <v>0</v>
      </c>
      <c r="S197" s="214">
        <v>0</v>
      </c>
      <c r="T197" s="215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6" t="s">
        <v>148</v>
      </c>
      <c r="AT197" s="216" t="s">
        <v>151</v>
      </c>
      <c r="AU197" s="216" t="s">
        <v>21</v>
      </c>
      <c r="AY197" s="18" t="s">
        <v>149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8" t="s">
        <v>148</v>
      </c>
      <c r="BK197" s="217">
        <f>ROUND(I197*H197,2)</f>
        <v>0</v>
      </c>
      <c r="BL197" s="18" t="s">
        <v>148</v>
      </c>
      <c r="BM197" s="216" t="s">
        <v>289</v>
      </c>
    </row>
    <row r="198" spans="1:47" s="2" customFormat="1" ht="12">
      <c r="A198" s="39"/>
      <c r="B198" s="40"/>
      <c r="C198" s="41"/>
      <c r="D198" s="218" t="s">
        <v>155</v>
      </c>
      <c r="E198" s="41"/>
      <c r="F198" s="219" t="s">
        <v>288</v>
      </c>
      <c r="G198" s="41"/>
      <c r="H198" s="41"/>
      <c r="I198" s="220"/>
      <c r="J198" s="41"/>
      <c r="K198" s="41"/>
      <c r="L198" s="45"/>
      <c r="M198" s="221"/>
      <c r="N198" s="222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155</v>
      </c>
      <c r="AU198" s="18" t="s">
        <v>21</v>
      </c>
    </row>
    <row r="199" spans="1:51" s="13" customFormat="1" ht="12">
      <c r="A199" s="13"/>
      <c r="B199" s="227"/>
      <c r="C199" s="228"/>
      <c r="D199" s="218" t="s">
        <v>182</v>
      </c>
      <c r="E199" s="229" t="s">
        <v>37</v>
      </c>
      <c r="F199" s="230" t="s">
        <v>281</v>
      </c>
      <c r="G199" s="228"/>
      <c r="H199" s="231">
        <v>91.231</v>
      </c>
      <c r="I199" s="232"/>
      <c r="J199" s="228"/>
      <c r="K199" s="228"/>
      <c r="L199" s="233"/>
      <c r="M199" s="234"/>
      <c r="N199" s="235"/>
      <c r="O199" s="235"/>
      <c r="P199" s="235"/>
      <c r="Q199" s="235"/>
      <c r="R199" s="235"/>
      <c r="S199" s="235"/>
      <c r="T199" s="23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7" t="s">
        <v>182</v>
      </c>
      <c r="AU199" s="237" t="s">
        <v>21</v>
      </c>
      <c r="AV199" s="13" t="s">
        <v>86</v>
      </c>
      <c r="AW199" s="13" t="s">
        <v>38</v>
      </c>
      <c r="AX199" s="13" t="s">
        <v>77</v>
      </c>
      <c r="AY199" s="237" t="s">
        <v>149</v>
      </c>
    </row>
    <row r="200" spans="1:51" s="14" customFormat="1" ht="12">
      <c r="A200" s="14"/>
      <c r="B200" s="238"/>
      <c r="C200" s="239"/>
      <c r="D200" s="218" t="s">
        <v>182</v>
      </c>
      <c r="E200" s="240" t="s">
        <v>37</v>
      </c>
      <c r="F200" s="241" t="s">
        <v>187</v>
      </c>
      <c r="G200" s="239"/>
      <c r="H200" s="242">
        <v>91.231</v>
      </c>
      <c r="I200" s="243"/>
      <c r="J200" s="239"/>
      <c r="K200" s="239"/>
      <c r="L200" s="244"/>
      <c r="M200" s="245"/>
      <c r="N200" s="246"/>
      <c r="O200" s="246"/>
      <c r="P200" s="246"/>
      <c r="Q200" s="246"/>
      <c r="R200" s="246"/>
      <c r="S200" s="246"/>
      <c r="T200" s="247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8" t="s">
        <v>182</v>
      </c>
      <c r="AU200" s="248" t="s">
        <v>21</v>
      </c>
      <c r="AV200" s="14" t="s">
        <v>148</v>
      </c>
      <c r="AW200" s="14" t="s">
        <v>38</v>
      </c>
      <c r="AX200" s="14" t="s">
        <v>21</v>
      </c>
      <c r="AY200" s="248" t="s">
        <v>149</v>
      </c>
    </row>
    <row r="201" spans="1:65" s="2" customFormat="1" ht="16.5" customHeight="1">
      <c r="A201" s="39"/>
      <c r="B201" s="40"/>
      <c r="C201" s="205" t="s">
        <v>290</v>
      </c>
      <c r="D201" s="205" t="s">
        <v>151</v>
      </c>
      <c r="E201" s="206" t="s">
        <v>291</v>
      </c>
      <c r="F201" s="207" t="s">
        <v>292</v>
      </c>
      <c r="G201" s="208" t="s">
        <v>220</v>
      </c>
      <c r="H201" s="209">
        <v>45.64</v>
      </c>
      <c r="I201" s="210"/>
      <c r="J201" s="211">
        <f>ROUND(I201*H201,2)</f>
        <v>0</v>
      </c>
      <c r="K201" s="207" t="s">
        <v>37</v>
      </c>
      <c r="L201" s="45"/>
      <c r="M201" s="212" t="s">
        <v>37</v>
      </c>
      <c r="N201" s="213" t="s">
        <v>50</v>
      </c>
      <c r="O201" s="85"/>
      <c r="P201" s="214">
        <f>O201*H201</f>
        <v>0</v>
      </c>
      <c r="Q201" s="214">
        <v>0</v>
      </c>
      <c r="R201" s="214">
        <f>Q201*H201</f>
        <v>0</v>
      </c>
      <c r="S201" s="214">
        <v>0</v>
      </c>
      <c r="T201" s="21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6" t="s">
        <v>148</v>
      </c>
      <c r="AT201" s="216" t="s">
        <v>151</v>
      </c>
      <c r="AU201" s="216" t="s">
        <v>21</v>
      </c>
      <c r="AY201" s="18" t="s">
        <v>149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148</v>
      </c>
      <c r="BK201" s="217">
        <f>ROUND(I201*H201,2)</f>
        <v>0</v>
      </c>
      <c r="BL201" s="18" t="s">
        <v>148</v>
      </c>
      <c r="BM201" s="216" t="s">
        <v>293</v>
      </c>
    </row>
    <row r="202" spans="1:47" s="2" customFormat="1" ht="12">
      <c r="A202" s="39"/>
      <c r="B202" s="40"/>
      <c r="C202" s="41"/>
      <c r="D202" s="218" t="s">
        <v>155</v>
      </c>
      <c r="E202" s="41"/>
      <c r="F202" s="219" t="s">
        <v>294</v>
      </c>
      <c r="G202" s="41"/>
      <c r="H202" s="41"/>
      <c r="I202" s="220"/>
      <c r="J202" s="41"/>
      <c r="K202" s="41"/>
      <c r="L202" s="45"/>
      <c r="M202" s="221"/>
      <c r="N202" s="222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155</v>
      </c>
      <c r="AU202" s="18" t="s">
        <v>21</v>
      </c>
    </row>
    <row r="203" spans="1:51" s="13" customFormat="1" ht="12">
      <c r="A203" s="13"/>
      <c r="B203" s="227"/>
      <c r="C203" s="228"/>
      <c r="D203" s="218" t="s">
        <v>182</v>
      </c>
      <c r="E203" s="229" t="s">
        <v>37</v>
      </c>
      <c r="F203" s="230" t="s">
        <v>295</v>
      </c>
      <c r="G203" s="228"/>
      <c r="H203" s="231">
        <v>45.64</v>
      </c>
      <c r="I203" s="232"/>
      <c r="J203" s="228"/>
      <c r="K203" s="228"/>
      <c r="L203" s="233"/>
      <c r="M203" s="234"/>
      <c r="N203" s="235"/>
      <c r="O203" s="235"/>
      <c r="P203" s="235"/>
      <c r="Q203" s="235"/>
      <c r="R203" s="235"/>
      <c r="S203" s="235"/>
      <c r="T203" s="23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7" t="s">
        <v>182</v>
      </c>
      <c r="AU203" s="237" t="s">
        <v>21</v>
      </c>
      <c r="AV203" s="13" t="s">
        <v>86</v>
      </c>
      <c r="AW203" s="13" t="s">
        <v>38</v>
      </c>
      <c r="AX203" s="13" t="s">
        <v>77</v>
      </c>
      <c r="AY203" s="237" t="s">
        <v>149</v>
      </c>
    </row>
    <row r="204" spans="1:51" s="14" customFormat="1" ht="12">
      <c r="A204" s="14"/>
      <c r="B204" s="238"/>
      <c r="C204" s="239"/>
      <c r="D204" s="218" t="s">
        <v>182</v>
      </c>
      <c r="E204" s="240" t="s">
        <v>37</v>
      </c>
      <c r="F204" s="241" t="s">
        <v>187</v>
      </c>
      <c r="G204" s="239"/>
      <c r="H204" s="242">
        <v>45.64</v>
      </c>
      <c r="I204" s="243"/>
      <c r="J204" s="239"/>
      <c r="K204" s="239"/>
      <c r="L204" s="244"/>
      <c r="M204" s="245"/>
      <c r="N204" s="246"/>
      <c r="O204" s="246"/>
      <c r="P204" s="246"/>
      <c r="Q204" s="246"/>
      <c r="R204" s="246"/>
      <c r="S204" s="246"/>
      <c r="T204" s="247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8" t="s">
        <v>182</v>
      </c>
      <c r="AU204" s="248" t="s">
        <v>21</v>
      </c>
      <c r="AV204" s="14" t="s">
        <v>148</v>
      </c>
      <c r="AW204" s="14" t="s">
        <v>38</v>
      </c>
      <c r="AX204" s="14" t="s">
        <v>21</v>
      </c>
      <c r="AY204" s="248" t="s">
        <v>149</v>
      </c>
    </row>
    <row r="205" spans="1:65" s="2" customFormat="1" ht="12">
      <c r="A205" s="39"/>
      <c r="B205" s="40"/>
      <c r="C205" s="205" t="s">
        <v>296</v>
      </c>
      <c r="D205" s="205" t="s">
        <v>151</v>
      </c>
      <c r="E205" s="206" t="s">
        <v>297</v>
      </c>
      <c r="F205" s="207" t="s">
        <v>298</v>
      </c>
      <c r="G205" s="208" t="s">
        <v>220</v>
      </c>
      <c r="H205" s="209">
        <v>18.45</v>
      </c>
      <c r="I205" s="210"/>
      <c r="J205" s="211">
        <f>ROUND(I205*H205,2)</f>
        <v>0</v>
      </c>
      <c r="K205" s="207" t="s">
        <v>37</v>
      </c>
      <c r="L205" s="45"/>
      <c r="M205" s="212" t="s">
        <v>37</v>
      </c>
      <c r="N205" s="213" t="s">
        <v>50</v>
      </c>
      <c r="O205" s="85"/>
      <c r="P205" s="214">
        <f>O205*H205</f>
        <v>0</v>
      </c>
      <c r="Q205" s="214">
        <v>0</v>
      </c>
      <c r="R205" s="214">
        <f>Q205*H205</f>
        <v>0</v>
      </c>
      <c r="S205" s="214">
        <v>0</v>
      </c>
      <c r="T205" s="215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6" t="s">
        <v>148</v>
      </c>
      <c r="AT205" s="216" t="s">
        <v>151</v>
      </c>
      <c r="AU205" s="216" t="s">
        <v>21</v>
      </c>
      <c r="AY205" s="18" t="s">
        <v>149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8" t="s">
        <v>148</v>
      </c>
      <c r="BK205" s="217">
        <f>ROUND(I205*H205,2)</f>
        <v>0</v>
      </c>
      <c r="BL205" s="18" t="s">
        <v>148</v>
      </c>
      <c r="BM205" s="216" t="s">
        <v>299</v>
      </c>
    </row>
    <row r="206" spans="1:47" s="2" customFormat="1" ht="12">
      <c r="A206" s="39"/>
      <c r="B206" s="40"/>
      <c r="C206" s="41"/>
      <c r="D206" s="218" t="s">
        <v>155</v>
      </c>
      <c r="E206" s="41"/>
      <c r="F206" s="219" t="s">
        <v>300</v>
      </c>
      <c r="G206" s="41"/>
      <c r="H206" s="41"/>
      <c r="I206" s="220"/>
      <c r="J206" s="41"/>
      <c r="K206" s="41"/>
      <c r="L206" s="45"/>
      <c r="M206" s="221"/>
      <c r="N206" s="222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155</v>
      </c>
      <c r="AU206" s="18" t="s">
        <v>21</v>
      </c>
    </row>
    <row r="207" spans="1:51" s="13" customFormat="1" ht="12">
      <c r="A207" s="13"/>
      <c r="B207" s="227"/>
      <c r="C207" s="228"/>
      <c r="D207" s="218" t="s">
        <v>182</v>
      </c>
      <c r="E207" s="229" t="s">
        <v>37</v>
      </c>
      <c r="F207" s="230" t="s">
        <v>301</v>
      </c>
      <c r="G207" s="228"/>
      <c r="H207" s="231">
        <v>18.45</v>
      </c>
      <c r="I207" s="232"/>
      <c r="J207" s="228"/>
      <c r="K207" s="228"/>
      <c r="L207" s="233"/>
      <c r="M207" s="234"/>
      <c r="N207" s="235"/>
      <c r="O207" s="235"/>
      <c r="P207" s="235"/>
      <c r="Q207" s="235"/>
      <c r="R207" s="235"/>
      <c r="S207" s="235"/>
      <c r="T207" s="23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7" t="s">
        <v>182</v>
      </c>
      <c r="AU207" s="237" t="s">
        <v>21</v>
      </c>
      <c r="AV207" s="13" t="s">
        <v>86</v>
      </c>
      <c r="AW207" s="13" t="s">
        <v>38</v>
      </c>
      <c r="AX207" s="13" t="s">
        <v>77</v>
      </c>
      <c r="AY207" s="237" t="s">
        <v>149</v>
      </c>
    </row>
    <row r="208" spans="1:51" s="14" customFormat="1" ht="12">
      <c r="A208" s="14"/>
      <c r="B208" s="238"/>
      <c r="C208" s="239"/>
      <c r="D208" s="218" t="s">
        <v>182</v>
      </c>
      <c r="E208" s="240" t="s">
        <v>37</v>
      </c>
      <c r="F208" s="241" t="s">
        <v>187</v>
      </c>
      <c r="G208" s="239"/>
      <c r="H208" s="242">
        <v>18.45</v>
      </c>
      <c r="I208" s="243"/>
      <c r="J208" s="239"/>
      <c r="K208" s="239"/>
      <c r="L208" s="244"/>
      <c r="M208" s="245"/>
      <c r="N208" s="246"/>
      <c r="O208" s="246"/>
      <c r="P208" s="246"/>
      <c r="Q208" s="246"/>
      <c r="R208" s="246"/>
      <c r="S208" s="246"/>
      <c r="T208" s="247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8" t="s">
        <v>182</v>
      </c>
      <c r="AU208" s="248" t="s">
        <v>21</v>
      </c>
      <c r="AV208" s="14" t="s">
        <v>148</v>
      </c>
      <c r="AW208" s="14" t="s">
        <v>38</v>
      </c>
      <c r="AX208" s="14" t="s">
        <v>21</v>
      </c>
      <c r="AY208" s="248" t="s">
        <v>149</v>
      </c>
    </row>
    <row r="209" spans="1:65" s="2" customFormat="1" ht="12">
      <c r="A209" s="39"/>
      <c r="B209" s="40"/>
      <c r="C209" s="205" t="s">
        <v>302</v>
      </c>
      <c r="D209" s="205" t="s">
        <v>151</v>
      </c>
      <c r="E209" s="206" t="s">
        <v>303</v>
      </c>
      <c r="F209" s="207" t="s">
        <v>304</v>
      </c>
      <c r="G209" s="208" t="s">
        <v>220</v>
      </c>
      <c r="H209" s="209">
        <v>27.19</v>
      </c>
      <c r="I209" s="210"/>
      <c r="J209" s="211">
        <f>ROUND(I209*H209,2)</f>
        <v>0</v>
      </c>
      <c r="K209" s="207" t="s">
        <v>37</v>
      </c>
      <c r="L209" s="45"/>
      <c r="M209" s="212" t="s">
        <v>37</v>
      </c>
      <c r="N209" s="213" t="s">
        <v>50</v>
      </c>
      <c r="O209" s="85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6" t="s">
        <v>148</v>
      </c>
      <c r="AT209" s="216" t="s">
        <v>151</v>
      </c>
      <c r="AU209" s="216" t="s">
        <v>21</v>
      </c>
      <c r="AY209" s="18" t="s">
        <v>149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148</v>
      </c>
      <c r="BK209" s="217">
        <f>ROUND(I209*H209,2)</f>
        <v>0</v>
      </c>
      <c r="BL209" s="18" t="s">
        <v>148</v>
      </c>
      <c r="BM209" s="216" t="s">
        <v>305</v>
      </c>
    </row>
    <row r="210" spans="1:47" s="2" customFormat="1" ht="12">
      <c r="A210" s="39"/>
      <c r="B210" s="40"/>
      <c r="C210" s="41"/>
      <c r="D210" s="218" t="s">
        <v>155</v>
      </c>
      <c r="E210" s="41"/>
      <c r="F210" s="219" t="s">
        <v>306</v>
      </c>
      <c r="G210" s="41"/>
      <c r="H210" s="41"/>
      <c r="I210" s="220"/>
      <c r="J210" s="41"/>
      <c r="K210" s="41"/>
      <c r="L210" s="45"/>
      <c r="M210" s="221"/>
      <c r="N210" s="222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155</v>
      </c>
      <c r="AU210" s="18" t="s">
        <v>21</v>
      </c>
    </row>
    <row r="211" spans="1:51" s="13" customFormat="1" ht="12">
      <c r="A211" s="13"/>
      <c r="B211" s="227"/>
      <c r="C211" s="228"/>
      <c r="D211" s="218" t="s">
        <v>182</v>
      </c>
      <c r="E211" s="229" t="s">
        <v>37</v>
      </c>
      <c r="F211" s="230" t="s">
        <v>307</v>
      </c>
      <c r="G211" s="228"/>
      <c r="H211" s="231">
        <v>27.19</v>
      </c>
      <c r="I211" s="232"/>
      <c r="J211" s="228"/>
      <c r="K211" s="228"/>
      <c r="L211" s="233"/>
      <c r="M211" s="234"/>
      <c r="N211" s="235"/>
      <c r="O211" s="235"/>
      <c r="P211" s="235"/>
      <c r="Q211" s="235"/>
      <c r="R211" s="235"/>
      <c r="S211" s="235"/>
      <c r="T211" s="23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7" t="s">
        <v>182</v>
      </c>
      <c r="AU211" s="237" t="s">
        <v>21</v>
      </c>
      <c r="AV211" s="13" t="s">
        <v>86</v>
      </c>
      <c r="AW211" s="13" t="s">
        <v>38</v>
      </c>
      <c r="AX211" s="13" t="s">
        <v>77</v>
      </c>
      <c r="AY211" s="237" t="s">
        <v>149</v>
      </c>
    </row>
    <row r="212" spans="1:51" s="14" customFormat="1" ht="12">
      <c r="A212" s="14"/>
      <c r="B212" s="238"/>
      <c r="C212" s="239"/>
      <c r="D212" s="218" t="s">
        <v>182</v>
      </c>
      <c r="E212" s="240" t="s">
        <v>37</v>
      </c>
      <c r="F212" s="241" t="s">
        <v>187</v>
      </c>
      <c r="G212" s="239"/>
      <c r="H212" s="242">
        <v>27.19</v>
      </c>
      <c r="I212" s="243"/>
      <c r="J212" s="239"/>
      <c r="K212" s="239"/>
      <c r="L212" s="244"/>
      <c r="M212" s="245"/>
      <c r="N212" s="246"/>
      <c r="O212" s="246"/>
      <c r="P212" s="246"/>
      <c r="Q212" s="246"/>
      <c r="R212" s="246"/>
      <c r="S212" s="246"/>
      <c r="T212" s="247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8" t="s">
        <v>182</v>
      </c>
      <c r="AU212" s="248" t="s">
        <v>21</v>
      </c>
      <c r="AV212" s="14" t="s">
        <v>148</v>
      </c>
      <c r="AW212" s="14" t="s">
        <v>38</v>
      </c>
      <c r="AX212" s="14" t="s">
        <v>21</v>
      </c>
      <c r="AY212" s="248" t="s">
        <v>149</v>
      </c>
    </row>
    <row r="213" spans="1:65" s="2" customFormat="1" ht="16.5" customHeight="1">
      <c r="A213" s="39"/>
      <c r="B213" s="40"/>
      <c r="C213" s="205" t="s">
        <v>308</v>
      </c>
      <c r="D213" s="205" t="s">
        <v>151</v>
      </c>
      <c r="E213" s="206" t="s">
        <v>309</v>
      </c>
      <c r="F213" s="207" t="s">
        <v>310</v>
      </c>
      <c r="G213" s="208" t="s">
        <v>220</v>
      </c>
      <c r="H213" s="209">
        <v>18.96</v>
      </c>
      <c r="I213" s="210"/>
      <c r="J213" s="211">
        <f>ROUND(I213*H213,2)</f>
        <v>0</v>
      </c>
      <c r="K213" s="207" t="s">
        <v>37</v>
      </c>
      <c r="L213" s="45"/>
      <c r="M213" s="212" t="s">
        <v>37</v>
      </c>
      <c r="N213" s="213" t="s">
        <v>50</v>
      </c>
      <c r="O213" s="85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6" t="s">
        <v>148</v>
      </c>
      <c r="AT213" s="216" t="s">
        <v>151</v>
      </c>
      <c r="AU213" s="216" t="s">
        <v>21</v>
      </c>
      <c r="AY213" s="18" t="s">
        <v>149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148</v>
      </c>
      <c r="BK213" s="217">
        <f>ROUND(I213*H213,2)</f>
        <v>0</v>
      </c>
      <c r="BL213" s="18" t="s">
        <v>148</v>
      </c>
      <c r="BM213" s="216" t="s">
        <v>311</v>
      </c>
    </row>
    <row r="214" spans="1:47" s="2" customFormat="1" ht="12">
      <c r="A214" s="39"/>
      <c r="B214" s="40"/>
      <c r="C214" s="41"/>
      <c r="D214" s="218" t="s">
        <v>155</v>
      </c>
      <c r="E214" s="41"/>
      <c r="F214" s="219" t="s">
        <v>310</v>
      </c>
      <c r="G214" s="41"/>
      <c r="H214" s="41"/>
      <c r="I214" s="220"/>
      <c r="J214" s="41"/>
      <c r="K214" s="41"/>
      <c r="L214" s="45"/>
      <c r="M214" s="221"/>
      <c r="N214" s="222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155</v>
      </c>
      <c r="AU214" s="18" t="s">
        <v>21</v>
      </c>
    </row>
    <row r="215" spans="1:51" s="13" customFormat="1" ht="12">
      <c r="A215" s="13"/>
      <c r="B215" s="227"/>
      <c r="C215" s="228"/>
      <c r="D215" s="218" t="s">
        <v>182</v>
      </c>
      <c r="E215" s="229" t="s">
        <v>37</v>
      </c>
      <c r="F215" s="230" t="s">
        <v>312</v>
      </c>
      <c r="G215" s="228"/>
      <c r="H215" s="231">
        <v>18.96</v>
      </c>
      <c r="I215" s="232"/>
      <c r="J215" s="228"/>
      <c r="K215" s="228"/>
      <c r="L215" s="233"/>
      <c r="M215" s="234"/>
      <c r="N215" s="235"/>
      <c r="O215" s="235"/>
      <c r="P215" s="235"/>
      <c r="Q215" s="235"/>
      <c r="R215" s="235"/>
      <c r="S215" s="235"/>
      <c r="T215" s="23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7" t="s">
        <v>182</v>
      </c>
      <c r="AU215" s="237" t="s">
        <v>21</v>
      </c>
      <c r="AV215" s="13" t="s">
        <v>86</v>
      </c>
      <c r="AW215" s="13" t="s">
        <v>38</v>
      </c>
      <c r="AX215" s="13" t="s">
        <v>77</v>
      </c>
      <c r="AY215" s="237" t="s">
        <v>149</v>
      </c>
    </row>
    <row r="216" spans="1:51" s="14" customFormat="1" ht="12">
      <c r="A216" s="14"/>
      <c r="B216" s="238"/>
      <c r="C216" s="239"/>
      <c r="D216" s="218" t="s">
        <v>182</v>
      </c>
      <c r="E216" s="240" t="s">
        <v>37</v>
      </c>
      <c r="F216" s="241" t="s">
        <v>187</v>
      </c>
      <c r="G216" s="239"/>
      <c r="H216" s="242">
        <v>18.96</v>
      </c>
      <c r="I216" s="243"/>
      <c r="J216" s="239"/>
      <c r="K216" s="239"/>
      <c r="L216" s="244"/>
      <c r="M216" s="245"/>
      <c r="N216" s="246"/>
      <c r="O216" s="246"/>
      <c r="P216" s="246"/>
      <c r="Q216" s="246"/>
      <c r="R216" s="246"/>
      <c r="S216" s="246"/>
      <c r="T216" s="247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8" t="s">
        <v>182</v>
      </c>
      <c r="AU216" s="248" t="s">
        <v>21</v>
      </c>
      <c r="AV216" s="14" t="s">
        <v>148</v>
      </c>
      <c r="AW216" s="14" t="s">
        <v>38</v>
      </c>
      <c r="AX216" s="14" t="s">
        <v>21</v>
      </c>
      <c r="AY216" s="248" t="s">
        <v>149</v>
      </c>
    </row>
    <row r="217" spans="1:65" s="2" customFormat="1" ht="16.5" customHeight="1">
      <c r="A217" s="39"/>
      <c r="B217" s="40"/>
      <c r="C217" s="205" t="s">
        <v>313</v>
      </c>
      <c r="D217" s="205" t="s">
        <v>151</v>
      </c>
      <c r="E217" s="206" t="s">
        <v>314</v>
      </c>
      <c r="F217" s="207" t="s">
        <v>315</v>
      </c>
      <c r="G217" s="208" t="s">
        <v>220</v>
      </c>
      <c r="H217" s="209">
        <v>18.96</v>
      </c>
      <c r="I217" s="210"/>
      <c r="J217" s="211">
        <f>ROUND(I217*H217,2)</f>
        <v>0</v>
      </c>
      <c r="K217" s="207" t="s">
        <v>37</v>
      </c>
      <c r="L217" s="45"/>
      <c r="M217" s="212" t="s">
        <v>37</v>
      </c>
      <c r="N217" s="213" t="s">
        <v>50</v>
      </c>
      <c r="O217" s="85"/>
      <c r="P217" s="214">
        <f>O217*H217</f>
        <v>0</v>
      </c>
      <c r="Q217" s="214">
        <v>0</v>
      </c>
      <c r="R217" s="214">
        <f>Q217*H217</f>
        <v>0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148</v>
      </c>
      <c r="AT217" s="216" t="s">
        <v>151</v>
      </c>
      <c r="AU217" s="216" t="s">
        <v>21</v>
      </c>
      <c r="AY217" s="18" t="s">
        <v>149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148</v>
      </c>
      <c r="BK217" s="217">
        <f>ROUND(I217*H217,2)</f>
        <v>0</v>
      </c>
      <c r="BL217" s="18" t="s">
        <v>148</v>
      </c>
      <c r="BM217" s="216" t="s">
        <v>316</v>
      </c>
    </row>
    <row r="218" spans="1:47" s="2" customFormat="1" ht="12">
      <c r="A218" s="39"/>
      <c r="B218" s="40"/>
      <c r="C218" s="41"/>
      <c r="D218" s="218" t="s">
        <v>155</v>
      </c>
      <c r="E218" s="41"/>
      <c r="F218" s="219" t="s">
        <v>315</v>
      </c>
      <c r="G218" s="41"/>
      <c r="H218" s="41"/>
      <c r="I218" s="220"/>
      <c r="J218" s="41"/>
      <c r="K218" s="41"/>
      <c r="L218" s="45"/>
      <c r="M218" s="221"/>
      <c r="N218" s="222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155</v>
      </c>
      <c r="AU218" s="18" t="s">
        <v>21</v>
      </c>
    </row>
    <row r="219" spans="1:51" s="13" customFormat="1" ht="12">
      <c r="A219" s="13"/>
      <c r="B219" s="227"/>
      <c r="C219" s="228"/>
      <c r="D219" s="218" t="s">
        <v>182</v>
      </c>
      <c r="E219" s="229" t="s">
        <v>37</v>
      </c>
      <c r="F219" s="230" t="s">
        <v>312</v>
      </c>
      <c r="G219" s="228"/>
      <c r="H219" s="231">
        <v>18.96</v>
      </c>
      <c r="I219" s="232"/>
      <c r="J219" s="228"/>
      <c r="K219" s="228"/>
      <c r="L219" s="233"/>
      <c r="M219" s="234"/>
      <c r="N219" s="235"/>
      <c r="O219" s="235"/>
      <c r="P219" s="235"/>
      <c r="Q219" s="235"/>
      <c r="R219" s="235"/>
      <c r="S219" s="235"/>
      <c r="T219" s="23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7" t="s">
        <v>182</v>
      </c>
      <c r="AU219" s="237" t="s">
        <v>21</v>
      </c>
      <c r="AV219" s="13" t="s">
        <v>86</v>
      </c>
      <c r="AW219" s="13" t="s">
        <v>38</v>
      </c>
      <c r="AX219" s="13" t="s">
        <v>77</v>
      </c>
      <c r="AY219" s="237" t="s">
        <v>149</v>
      </c>
    </row>
    <row r="220" spans="1:51" s="14" customFormat="1" ht="12">
      <c r="A220" s="14"/>
      <c r="B220" s="238"/>
      <c r="C220" s="239"/>
      <c r="D220" s="218" t="s">
        <v>182</v>
      </c>
      <c r="E220" s="240" t="s">
        <v>37</v>
      </c>
      <c r="F220" s="241" t="s">
        <v>187</v>
      </c>
      <c r="G220" s="239"/>
      <c r="H220" s="242">
        <v>18.96</v>
      </c>
      <c r="I220" s="243"/>
      <c r="J220" s="239"/>
      <c r="K220" s="239"/>
      <c r="L220" s="244"/>
      <c r="M220" s="245"/>
      <c r="N220" s="246"/>
      <c r="O220" s="246"/>
      <c r="P220" s="246"/>
      <c r="Q220" s="246"/>
      <c r="R220" s="246"/>
      <c r="S220" s="246"/>
      <c r="T220" s="247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8" t="s">
        <v>182</v>
      </c>
      <c r="AU220" s="248" t="s">
        <v>21</v>
      </c>
      <c r="AV220" s="14" t="s">
        <v>148</v>
      </c>
      <c r="AW220" s="14" t="s">
        <v>38</v>
      </c>
      <c r="AX220" s="14" t="s">
        <v>21</v>
      </c>
      <c r="AY220" s="248" t="s">
        <v>149</v>
      </c>
    </row>
    <row r="221" spans="1:65" s="2" customFormat="1" ht="16.5" customHeight="1">
      <c r="A221" s="39"/>
      <c r="B221" s="40"/>
      <c r="C221" s="205" t="s">
        <v>317</v>
      </c>
      <c r="D221" s="205" t="s">
        <v>151</v>
      </c>
      <c r="E221" s="206" t="s">
        <v>318</v>
      </c>
      <c r="F221" s="207" t="s">
        <v>319</v>
      </c>
      <c r="G221" s="208" t="s">
        <v>320</v>
      </c>
      <c r="H221" s="209">
        <v>1</v>
      </c>
      <c r="I221" s="210"/>
      <c r="J221" s="211">
        <f>ROUND(I221*H221,2)</f>
        <v>0</v>
      </c>
      <c r="K221" s="207" t="s">
        <v>37</v>
      </c>
      <c r="L221" s="45"/>
      <c r="M221" s="212" t="s">
        <v>37</v>
      </c>
      <c r="N221" s="213" t="s">
        <v>50</v>
      </c>
      <c r="O221" s="85"/>
      <c r="P221" s="214">
        <f>O221*H221</f>
        <v>0</v>
      </c>
      <c r="Q221" s="214">
        <v>0</v>
      </c>
      <c r="R221" s="214">
        <f>Q221*H221</f>
        <v>0</v>
      </c>
      <c r="S221" s="214">
        <v>0</v>
      </c>
      <c r="T221" s="21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6" t="s">
        <v>148</v>
      </c>
      <c r="AT221" s="216" t="s">
        <v>151</v>
      </c>
      <c r="AU221" s="216" t="s">
        <v>21</v>
      </c>
      <c r="AY221" s="18" t="s">
        <v>149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8" t="s">
        <v>148</v>
      </c>
      <c r="BK221" s="217">
        <f>ROUND(I221*H221,2)</f>
        <v>0</v>
      </c>
      <c r="BL221" s="18" t="s">
        <v>148</v>
      </c>
      <c r="BM221" s="216" t="s">
        <v>321</v>
      </c>
    </row>
    <row r="222" spans="1:47" s="2" customFormat="1" ht="12">
      <c r="A222" s="39"/>
      <c r="B222" s="40"/>
      <c r="C222" s="41"/>
      <c r="D222" s="218" t="s">
        <v>155</v>
      </c>
      <c r="E222" s="41"/>
      <c r="F222" s="219" t="s">
        <v>319</v>
      </c>
      <c r="G222" s="41"/>
      <c r="H222" s="41"/>
      <c r="I222" s="220"/>
      <c r="J222" s="41"/>
      <c r="K222" s="41"/>
      <c r="L222" s="45"/>
      <c r="M222" s="221"/>
      <c r="N222" s="222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155</v>
      </c>
      <c r="AU222" s="18" t="s">
        <v>21</v>
      </c>
    </row>
    <row r="223" spans="1:51" s="13" customFormat="1" ht="12">
      <c r="A223" s="13"/>
      <c r="B223" s="227"/>
      <c r="C223" s="228"/>
      <c r="D223" s="218" t="s">
        <v>182</v>
      </c>
      <c r="E223" s="229" t="s">
        <v>37</v>
      </c>
      <c r="F223" s="230" t="s">
        <v>322</v>
      </c>
      <c r="G223" s="228"/>
      <c r="H223" s="231">
        <v>1</v>
      </c>
      <c r="I223" s="232"/>
      <c r="J223" s="228"/>
      <c r="K223" s="228"/>
      <c r="L223" s="233"/>
      <c r="M223" s="234"/>
      <c r="N223" s="235"/>
      <c r="O223" s="235"/>
      <c r="P223" s="235"/>
      <c r="Q223" s="235"/>
      <c r="R223" s="235"/>
      <c r="S223" s="235"/>
      <c r="T223" s="23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7" t="s">
        <v>182</v>
      </c>
      <c r="AU223" s="237" t="s">
        <v>21</v>
      </c>
      <c r="AV223" s="13" t="s">
        <v>86</v>
      </c>
      <c r="AW223" s="13" t="s">
        <v>38</v>
      </c>
      <c r="AX223" s="13" t="s">
        <v>77</v>
      </c>
      <c r="AY223" s="237" t="s">
        <v>149</v>
      </c>
    </row>
    <row r="224" spans="1:51" s="14" customFormat="1" ht="12">
      <c r="A224" s="14"/>
      <c r="B224" s="238"/>
      <c r="C224" s="239"/>
      <c r="D224" s="218" t="s">
        <v>182</v>
      </c>
      <c r="E224" s="240" t="s">
        <v>37</v>
      </c>
      <c r="F224" s="241" t="s">
        <v>187</v>
      </c>
      <c r="G224" s="239"/>
      <c r="H224" s="242">
        <v>1</v>
      </c>
      <c r="I224" s="243"/>
      <c r="J224" s="239"/>
      <c r="K224" s="239"/>
      <c r="L224" s="244"/>
      <c r="M224" s="245"/>
      <c r="N224" s="246"/>
      <c r="O224" s="246"/>
      <c r="P224" s="246"/>
      <c r="Q224" s="246"/>
      <c r="R224" s="246"/>
      <c r="S224" s="246"/>
      <c r="T224" s="247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8" t="s">
        <v>182</v>
      </c>
      <c r="AU224" s="248" t="s">
        <v>21</v>
      </c>
      <c r="AV224" s="14" t="s">
        <v>148</v>
      </c>
      <c r="AW224" s="14" t="s">
        <v>38</v>
      </c>
      <c r="AX224" s="14" t="s">
        <v>21</v>
      </c>
      <c r="AY224" s="248" t="s">
        <v>149</v>
      </c>
    </row>
    <row r="225" spans="1:65" s="2" customFormat="1" ht="16.5" customHeight="1">
      <c r="A225" s="39"/>
      <c r="B225" s="40"/>
      <c r="C225" s="205" t="s">
        <v>323</v>
      </c>
      <c r="D225" s="205" t="s">
        <v>151</v>
      </c>
      <c r="E225" s="206" t="s">
        <v>324</v>
      </c>
      <c r="F225" s="207" t="s">
        <v>325</v>
      </c>
      <c r="G225" s="208" t="s">
        <v>220</v>
      </c>
      <c r="H225" s="209">
        <v>36.49</v>
      </c>
      <c r="I225" s="210"/>
      <c r="J225" s="211">
        <f>ROUND(I225*H225,2)</f>
        <v>0</v>
      </c>
      <c r="K225" s="207" t="s">
        <v>37</v>
      </c>
      <c r="L225" s="45"/>
      <c r="M225" s="212" t="s">
        <v>37</v>
      </c>
      <c r="N225" s="213" t="s">
        <v>50</v>
      </c>
      <c r="O225" s="85"/>
      <c r="P225" s="214">
        <f>O225*H225</f>
        <v>0</v>
      </c>
      <c r="Q225" s="214">
        <v>0</v>
      </c>
      <c r="R225" s="214">
        <f>Q225*H225</f>
        <v>0</v>
      </c>
      <c r="S225" s="214">
        <v>0</v>
      </c>
      <c r="T225" s="215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6" t="s">
        <v>148</v>
      </c>
      <c r="AT225" s="216" t="s">
        <v>151</v>
      </c>
      <c r="AU225" s="216" t="s">
        <v>21</v>
      </c>
      <c r="AY225" s="18" t="s">
        <v>149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8" t="s">
        <v>148</v>
      </c>
      <c r="BK225" s="217">
        <f>ROUND(I225*H225,2)</f>
        <v>0</v>
      </c>
      <c r="BL225" s="18" t="s">
        <v>148</v>
      </c>
      <c r="BM225" s="216" t="s">
        <v>326</v>
      </c>
    </row>
    <row r="226" spans="1:47" s="2" customFormat="1" ht="12">
      <c r="A226" s="39"/>
      <c r="B226" s="40"/>
      <c r="C226" s="41"/>
      <c r="D226" s="218" t="s">
        <v>155</v>
      </c>
      <c r="E226" s="41"/>
      <c r="F226" s="219" t="s">
        <v>325</v>
      </c>
      <c r="G226" s="41"/>
      <c r="H226" s="41"/>
      <c r="I226" s="220"/>
      <c r="J226" s="41"/>
      <c r="K226" s="41"/>
      <c r="L226" s="45"/>
      <c r="M226" s="221"/>
      <c r="N226" s="222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155</v>
      </c>
      <c r="AU226" s="18" t="s">
        <v>21</v>
      </c>
    </row>
    <row r="227" spans="1:51" s="13" customFormat="1" ht="12">
      <c r="A227" s="13"/>
      <c r="B227" s="227"/>
      <c r="C227" s="228"/>
      <c r="D227" s="218" t="s">
        <v>182</v>
      </c>
      <c r="E227" s="229" t="s">
        <v>37</v>
      </c>
      <c r="F227" s="230" t="s">
        <v>327</v>
      </c>
      <c r="G227" s="228"/>
      <c r="H227" s="231">
        <v>36.49</v>
      </c>
      <c r="I227" s="232"/>
      <c r="J227" s="228"/>
      <c r="K227" s="228"/>
      <c r="L227" s="233"/>
      <c r="M227" s="234"/>
      <c r="N227" s="235"/>
      <c r="O227" s="235"/>
      <c r="P227" s="235"/>
      <c r="Q227" s="235"/>
      <c r="R227" s="235"/>
      <c r="S227" s="235"/>
      <c r="T227" s="23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7" t="s">
        <v>182</v>
      </c>
      <c r="AU227" s="237" t="s">
        <v>21</v>
      </c>
      <c r="AV227" s="13" t="s">
        <v>86</v>
      </c>
      <c r="AW227" s="13" t="s">
        <v>38</v>
      </c>
      <c r="AX227" s="13" t="s">
        <v>77</v>
      </c>
      <c r="AY227" s="237" t="s">
        <v>149</v>
      </c>
    </row>
    <row r="228" spans="1:51" s="14" customFormat="1" ht="12">
      <c r="A228" s="14"/>
      <c r="B228" s="238"/>
      <c r="C228" s="239"/>
      <c r="D228" s="218" t="s">
        <v>182</v>
      </c>
      <c r="E228" s="240" t="s">
        <v>37</v>
      </c>
      <c r="F228" s="241" t="s">
        <v>187</v>
      </c>
      <c r="G228" s="239"/>
      <c r="H228" s="242">
        <v>36.49</v>
      </c>
      <c r="I228" s="243"/>
      <c r="J228" s="239"/>
      <c r="K228" s="239"/>
      <c r="L228" s="244"/>
      <c r="M228" s="245"/>
      <c r="N228" s="246"/>
      <c r="O228" s="246"/>
      <c r="P228" s="246"/>
      <c r="Q228" s="246"/>
      <c r="R228" s="246"/>
      <c r="S228" s="246"/>
      <c r="T228" s="247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8" t="s">
        <v>182</v>
      </c>
      <c r="AU228" s="248" t="s">
        <v>21</v>
      </c>
      <c r="AV228" s="14" t="s">
        <v>148</v>
      </c>
      <c r="AW228" s="14" t="s">
        <v>38</v>
      </c>
      <c r="AX228" s="14" t="s">
        <v>21</v>
      </c>
      <c r="AY228" s="248" t="s">
        <v>149</v>
      </c>
    </row>
    <row r="229" spans="1:65" s="2" customFormat="1" ht="16.5" customHeight="1">
      <c r="A229" s="39"/>
      <c r="B229" s="40"/>
      <c r="C229" s="205" t="s">
        <v>328</v>
      </c>
      <c r="D229" s="205" t="s">
        <v>151</v>
      </c>
      <c r="E229" s="206" t="s">
        <v>329</v>
      </c>
      <c r="F229" s="207" t="s">
        <v>330</v>
      </c>
      <c r="G229" s="208" t="s">
        <v>320</v>
      </c>
      <c r="H229" s="209">
        <v>1</v>
      </c>
      <c r="I229" s="210"/>
      <c r="J229" s="211">
        <f>ROUND(I229*H229,2)</f>
        <v>0</v>
      </c>
      <c r="K229" s="207" t="s">
        <v>37</v>
      </c>
      <c r="L229" s="45"/>
      <c r="M229" s="212" t="s">
        <v>37</v>
      </c>
      <c r="N229" s="213" t="s">
        <v>50</v>
      </c>
      <c r="O229" s="85"/>
      <c r="P229" s="214">
        <f>O229*H229</f>
        <v>0</v>
      </c>
      <c r="Q229" s="214">
        <v>0</v>
      </c>
      <c r="R229" s="214">
        <f>Q229*H229</f>
        <v>0</v>
      </c>
      <c r="S229" s="214">
        <v>0</v>
      </c>
      <c r="T229" s="215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6" t="s">
        <v>148</v>
      </c>
      <c r="AT229" s="216" t="s">
        <v>151</v>
      </c>
      <c r="AU229" s="216" t="s">
        <v>21</v>
      </c>
      <c r="AY229" s="18" t="s">
        <v>149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8" t="s">
        <v>148</v>
      </c>
      <c r="BK229" s="217">
        <f>ROUND(I229*H229,2)</f>
        <v>0</v>
      </c>
      <c r="BL229" s="18" t="s">
        <v>148</v>
      </c>
      <c r="BM229" s="216" t="s">
        <v>331</v>
      </c>
    </row>
    <row r="230" spans="1:47" s="2" customFormat="1" ht="12">
      <c r="A230" s="39"/>
      <c r="B230" s="40"/>
      <c r="C230" s="41"/>
      <c r="D230" s="218" t="s">
        <v>155</v>
      </c>
      <c r="E230" s="41"/>
      <c r="F230" s="219" t="s">
        <v>330</v>
      </c>
      <c r="G230" s="41"/>
      <c r="H230" s="41"/>
      <c r="I230" s="220"/>
      <c r="J230" s="41"/>
      <c r="K230" s="41"/>
      <c r="L230" s="45"/>
      <c r="M230" s="221"/>
      <c r="N230" s="222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155</v>
      </c>
      <c r="AU230" s="18" t="s">
        <v>21</v>
      </c>
    </row>
    <row r="231" spans="1:51" s="13" customFormat="1" ht="12">
      <c r="A231" s="13"/>
      <c r="B231" s="227"/>
      <c r="C231" s="228"/>
      <c r="D231" s="218" t="s">
        <v>182</v>
      </c>
      <c r="E231" s="229" t="s">
        <v>37</v>
      </c>
      <c r="F231" s="230" t="s">
        <v>322</v>
      </c>
      <c r="G231" s="228"/>
      <c r="H231" s="231">
        <v>1</v>
      </c>
      <c r="I231" s="232"/>
      <c r="J231" s="228"/>
      <c r="K231" s="228"/>
      <c r="L231" s="233"/>
      <c r="M231" s="234"/>
      <c r="N231" s="235"/>
      <c r="O231" s="235"/>
      <c r="P231" s="235"/>
      <c r="Q231" s="235"/>
      <c r="R231" s="235"/>
      <c r="S231" s="235"/>
      <c r="T231" s="23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7" t="s">
        <v>182</v>
      </c>
      <c r="AU231" s="237" t="s">
        <v>21</v>
      </c>
      <c r="AV231" s="13" t="s">
        <v>86</v>
      </c>
      <c r="AW231" s="13" t="s">
        <v>38</v>
      </c>
      <c r="AX231" s="13" t="s">
        <v>77</v>
      </c>
      <c r="AY231" s="237" t="s">
        <v>149</v>
      </c>
    </row>
    <row r="232" spans="1:51" s="14" customFormat="1" ht="12">
      <c r="A232" s="14"/>
      <c r="B232" s="238"/>
      <c r="C232" s="239"/>
      <c r="D232" s="218" t="s">
        <v>182</v>
      </c>
      <c r="E232" s="240" t="s">
        <v>37</v>
      </c>
      <c r="F232" s="241" t="s">
        <v>187</v>
      </c>
      <c r="G232" s="239"/>
      <c r="H232" s="242">
        <v>1</v>
      </c>
      <c r="I232" s="243"/>
      <c r="J232" s="239"/>
      <c r="K232" s="239"/>
      <c r="L232" s="244"/>
      <c r="M232" s="245"/>
      <c r="N232" s="246"/>
      <c r="O232" s="246"/>
      <c r="P232" s="246"/>
      <c r="Q232" s="246"/>
      <c r="R232" s="246"/>
      <c r="S232" s="246"/>
      <c r="T232" s="247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8" t="s">
        <v>182</v>
      </c>
      <c r="AU232" s="248" t="s">
        <v>21</v>
      </c>
      <c r="AV232" s="14" t="s">
        <v>148</v>
      </c>
      <c r="AW232" s="14" t="s">
        <v>38</v>
      </c>
      <c r="AX232" s="14" t="s">
        <v>21</v>
      </c>
      <c r="AY232" s="248" t="s">
        <v>149</v>
      </c>
    </row>
    <row r="233" spans="1:65" s="2" customFormat="1" ht="12">
      <c r="A233" s="39"/>
      <c r="B233" s="40"/>
      <c r="C233" s="205" t="s">
        <v>332</v>
      </c>
      <c r="D233" s="205" t="s">
        <v>151</v>
      </c>
      <c r="E233" s="206" t="s">
        <v>333</v>
      </c>
      <c r="F233" s="207" t="s">
        <v>334</v>
      </c>
      <c r="G233" s="208" t="s">
        <v>220</v>
      </c>
      <c r="H233" s="209">
        <v>46.02</v>
      </c>
      <c r="I233" s="210"/>
      <c r="J233" s="211">
        <f>ROUND(I233*H233,2)</f>
        <v>0</v>
      </c>
      <c r="K233" s="207" t="s">
        <v>37</v>
      </c>
      <c r="L233" s="45"/>
      <c r="M233" s="212" t="s">
        <v>37</v>
      </c>
      <c r="N233" s="213" t="s">
        <v>50</v>
      </c>
      <c r="O233" s="85"/>
      <c r="P233" s="214">
        <f>O233*H233</f>
        <v>0</v>
      </c>
      <c r="Q233" s="214">
        <v>0</v>
      </c>
      <c r="R233" s="214">
        <f>Q233*H233</f>
        <v>0</v>
      </c>
      <c r="S233" s="214">
        <v>0</v>
      </c>
      <c r="T233" s="215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6" t="s">
        <v>148</v>
      </c>
      <c r="AT233" s="216" t="s">
        <v>151</v>
      </c>
      <c r="AU233" s="216" t="s">
        <v>21</v>
      </c>
      <c r="AY233" s="18" t="s">
        <v>149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8" t="s">
        <v>148</v>
      </c>
      <c r="BK233" s="217">
        <f>ROUND(I233*H233,2)</f>
        <v>0</v>
      </c>
      <c r="BL233" s="18" t="s">
        <v>148</v>
      </c>
      <c r="BM233" s="216" t="s">
        <v>335</v>
      </c>
    </row>
    <row r="234" spans="1:47" s="2" customFormat="1" ht="12">
      <c r="A234" s="39"/>
      <c r="B234" s="40"/>
      <c r="C234" s="41"/>
      <c r="D234" s="218" t="s">
        <v>155</v>
      </c>
      <c r="E234" s="41"/>
      <c r="F234" s="219" t="s">
        <v>334</v>
      </c>
      <c r="G234" s="41"/>
      <c r="H234" s="41"/>
      <c r="I234" s="220"/>
      <c r="J234" s="41"/>
      <c r="K234" s="41"/>
      <c r="L234" s="45"/>
      <c r="M234" s="221"/>
      <c r="N234" s="222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155</v>
      </c>
      <c r="AU234" s="18" t="s">
        <v>21</v>
      </c>
    </row>
    <row r="235" spans="1:51" s="13" customFormat="1" ht="12">
      <c r="A235" s="13"/>
      <c r="B235" s="227"/>
      <c r="C235" s="228"/>
      <c r="D235" s="218" t="s">
        <v>182</v>
      </c>
      <c r="E235" s="229" t="s">
        <v>37</v>
      </c>
      <c r="F235" s="230" t="s">
        <v>336</v>
      </c>
      <c r="G235" s="228"/>
      <c r="H235" s="231">
        <v>46.02</v>
      </c>
      <c r="I235" s="232"/>
      <c r="J235" s="228"/>
      <c r="K235" s="228"/>
      <c r="L235" s="233"/>
      <c r="M235" s="234"/>
      <c r="N235" s="235"/>
      <c r="O235" s="235"/>
      <c r="P235" s="235"/>
      <c r="Q235" s="235"/>
      <c r="R235" s="235"/>
      <c r="S235" s="235"/>
      <c r="T235" s="23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7" t="s">
        <v>182</v>
      </c>
      <c r="AU235" s="237" t="s">
        <v>21</v>
      </c>
      <c r="AV235" s="13" t="s">
        <v>86</v>
      </c>
      <c r="AW235" s="13" t="s">
        <v>38</v>
      </c>
      <c r="AX235" s="13" t="s">
        <v>77</v>
      </c>
      <c r="AY235" s="237" t="s">
        <v>149</v>
      </c>
    </row>
    <row r="236" spans="1:51" s="14" customFormat="1" ht="12">
      <c r="A236" s="14"/>
      <c r="B236" s="238"/>
      <c r="C236" s="239"/>
      <c r="D236" s="218" t="s">
        <v>182</v>
      </c>
      <c r="E236" s="240" t="s">
        <v>37</v>
      </c>
      <c r="F236" s="241" t="s">
        <v>187</v>
      </c>
      <c r="G236" s="239"/>
      <c r="H236" s="242">
        <v>46.02</v>
      </c>
      <c r="I236" s="243"/>
      <c r="J236" s="239"/>
      <c r="K236" s="239"/>
      <c r="L236" s="244"/>
      <c r="M236" s="245"/>
      <c r="N236" s="246"/>
      <c r="O236" s="246"/>
      <c r="P236" s="246"/>
      <c r="Q236" s="246"/>
      <c r="R236" s="246"/>
      <c r="S236" s="246"/>
      <c r="T236" s="247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8" t="s">
        <v>182</v>
      </c>
      <c r="AU236" s="248" t="s">
        <v>21</v>
      </c>
      <c r="AV236" s="14" t="s">
        <v>148</v>
      </c>
      <c r="AW236" s="14" t="s">
        <v>38</v>
      </c>
      <c r="AX236" s="14" t="s">
        <v>21</v>
      </c>
      <c r="AY236" s="248" t="s">
        <v>149</v>
      </c>
    </row>
    <row r="237" spans="1:65" s="2" customFormat="1" ht="16.5" customHeight="1">
      <c r="A237" s="39"/>
      <c r="B237" s="40"/>
      <c r="C237" s="205" t="s">
        <v>337</v>
      </c>
      <c r="D237" s="205" t="s">
        <v>151</v>
      </c>
      <c r="E237" s="206" t="s">
        <v>338</v>
      </c>
      <c r="F237" s="207" t="s">
        <v>339</v>
      </c>
      <c r="G237" s="208" t="s">
        <v>340</v>
      </c>
      <c r="H237" s="209">
        <v>8.274</v>
      </c>
      <c r="I237" s="210"/>
      <c r="J237" s="211">
        <f>ROUND(I237*H237,2)</f>
        <v>0</v>
      </c>
      <c r="K237" s="207" t="s">
        <v>37</v>
      </c>
      <c r="L237" s="45"/>
      <c r="M237" s="212" t="s">
        <v>37</v>
      </c>
      <c r="N237" s="213" t="s">
        <v>50</v>
      </c>
      <c r="O237" s="85"/>
      <c r="P237" s="214">
        <f>O237*H237</f>
        <v>0</v>
      </c>
      <c r="Q237" s="214">
        <v>0</v>
      </c>
      <c r="R237" s="214">
        <f>Q237*H237</f>
        <v>0</v>
      </c>
      <c r="S237" s="214">
        <v>0</v>
      </c>
      <c r="T237" s="215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6" t="s">
        <v>148</v>
      </c>
      <c r="AT237" s="216" t="s">
        <v>151</v>
      </c>
      <c r="AU237" s="216" t="s">
        <v>21</v>
      </c>
      <c r="AY237" s="18" t="s">
        <v>149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8" t="s">
        <v>148</v>
      </c>
      <c r="BK237" s="217">
        <f>ROUND(I237*H237,2)</f>
        <v>0</v>
      </c>
      <c r="BL237" s="18" t="s">
        <v>148</v>
      </c>
      <c r="BM237" s="216" t="s">
        <v>341</v>
      </c>
    </row>
    <row r="238" spans="1:47" s="2" customFormat="1" ht="12">
      <c r="A238" s="39"/>
      <c r="B238" s="40"/>
      <c r="C238" s="41"/>
      <c r="D238" s="218" t="s">
        <v>155</v>
      </c>
      <c r="E238" s="41"/>
      <c r="F238" s="219" t="s">
        <v>339</v>
      </c>
      <c r="G238" s="41"/>
      <c r="H238" s="41"/>
      <c r="I238" s="220"/>
      <c r="J238" s="41"/>
      <c r="K238" s="41"/>
      <c r="L238" s="45"/>
      <c r="M238" s="221"/>
      <c r="N238" s="222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155</v>
      </c>
      <c r="AU238" s="18" t="s">
        <v>21</v>
      </c>
    </row>
    <row r="239" spans="1:65" s="2" customFormat="1" ht="16.5" customHeight="1">
      <c r="A239" s="39"/>
      <c r="B239" s="40"/>
      <c r="C239" s="205" t="s">
        <v>342</v>
      </c>
      <c r="D239" s="205" t="s">
        <v>151</v>
      </c>
      <c r="E239" s="206" t="s">
        <v>343</v>
      </c>
      <c r="F239" s="207" t="s">
        <v>344</v>
      </c>
      <c r="G239" s="208" t="s">
        <v>320</v>
      </c>
      <c r="H239" s="209">
        <v>1</v>
      </c>
      <c r="I239" s="210"/>
      <c r="J239" s="211">
        <f>ROUND(I239*H239,2)</f>
        <v>0</v>
      </c>
      <c r="K239" s="207" t="s">
        <v>37</v>
      </c>
      <c r="L239" s="45"/>
      <c r="M239" s="212" t="s">
        <v>37</v>
      </c>
      <c r="N239" s="213" t="s">
        <v>50</v>
      </c>
      <c r="O239" s="85"/>
      <c r="P239" s="214">
        <f>O239*H239</f>
        <v>0</v>
      </c>
      <c r="Q239" s="214">
        <v>0</v>
      </c>
      <c r="R239" s="214">
        <f>Q239*H239</f>
        <v>0</v>
      </c>
      <c r="S239" s="214">
        <v>0</v>
      </c>
      <c r="T239" s="215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6" t="s">
        <v>148</v>
      </c>
      <c r="AT239" s="216" t="s">
        <v>151</v>
      </c>
      <c r="AU239" s="216" t="s">
        <v>21</v>
      </c>
      <c r="AY239" s="18" t="s">
        <v>149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8" t="s">
        <v>148</v>
      </c>
      <c r="BK239" s="217">
        <f>ROUND(I239*H239,2)</f>
        <v>0</v>
      </c>
      <c r="BL239" s="18" t="s">
        <v>148</v>
      </c>
      <c r="BM239" s="216" t="s">
        <v>345</v>
      </c>
    </row>
    <row r="240" spans="1:47" s="2" customFormat="1" ht="12">
      <c r="A240" s="39"/>
      <c r="B240" s="40"/>
      <c r="C240" s="41"/>
      <c r="D240" s="218" t="s">
        <v>155</v>
      </c>
      <c r="E240" s="41"/>
      <c r="F240" s="219" t="s">
        <v>344</v>
      </c>
      <c r="G240" s="41"/>
      <c r="H240" s="41"/>
      <c r="I240" s="220"/>
      <c r="J240" s="41"/>
      <c r="K240" s="41"/>
      <c r="L240" s="45"/>
      <c r="M240" s="221"/>
      <c r="N240" s="222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155</v>
      </c>
      <c r="AU240" s="18" t="s">
        <v>21</v>
      </c>
    </row>
    <row r="241" spans="1:63" s="12" customFormat="1" ht="25.9" customHeight="1">
      <c r="A241" s="12"/>
      <c r="B241" s="189"/>
      <c r="C241" s="190"/>
      <c r="D241" s="191" t="s">
        <v>76</v>
      </c>
      <c r="E241" s="192" t="s">
        <v>146</v>
      </c>
      <c r="F241" s="192" t="s">
        <v>147</v>
      </c>
      <c r="G241" s="190"/>
      <c r="H241" s="190"/>
      <c r="I241" s="193"/>
      <c r="J241" s="194">
        <f>BK241</f>
        <v>0</v>
      </c>
      <c r="K241" s="190"/>
      <c r="L241" s="195"/>
      <c r="M241" s="196"/>
      <c r="N241" s="197"/>
      <c r="O241" s="197"/>
      <c r="P241" s="198">
        <f>SUM(P242:P248)</f>
        <v>0</v>
      </c>
      <c r="Q241" s="197"/>
      <c r="R241" s="198">
        <f>SUM(R242:R248)</f>
        <v>0</v>
      </c>
      <c r="S241" s="197"/>
      <c r="T241" s="199">
        <f>SUM(T242:T248)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00" t="s">
        <v>148</v>
      </c>
      <c r="AT241" s="201" t="s">
        <v>76</v>
      </c>
      <c r="AU241" s="201" t="s">
        <v>77</v>
      </c>
      <c r="AY241" s="200" t="s">
        <v>149</v>
      </c>
      <c r="BK241" s="202">
        <f>SUM(BK242:BK248)</f>
        <v>0</v>
      </c>
    </row>
    <row r="242" spans="1:65" s="2" customFormat="1" ht="16.5" customHeight="1">
      <c r="A242" s="39"/>
      <c r="B242" s="40"/>
      <c r="C242" s="205" t="s">
        <v>346</v>
      </c>
      <c r="D242" s="205" t="s">
        <v>151</v>
      </c>
      <c r="E242" s="206" t="s">
        <v>347</v>
      </c>
      <c r="F242" s="207" t="s">
        <v>348</v>
      </c>
      <c r="G242" s="208" t="s">
        <v>174</v>
      </c>
      <c r="H242" s="209">
        <v>202.059</v>
      </c>
      <c r="I242" s="210"/>
      <c r="J242" s="211">
        <f>ROUND(I242*H242,2)</f>
        <v>0</v>
      </c>
      <c r="K242" s="207" t="s">
        <v>37</v>
      </c>
      <c r="L242" s="45"/>
      <c r="M242" s="212" t="s">
        <v>37</v>
      </c>
      <c r="N242" s="213" t="s">
        <v>50</v>
      </c>
      <c r="O242" s="85"/>
      <c r="P242" s="214">
        <f>O242*H242</f>
        <v>0</v>
      </c>
      <c r="Q242" s="214">
        <v>0</v>
      </c>
      <c r="R242" s="214">
        <f>Q242*H242</f>
        <v>0</v>
      </c>
      <c r="S242" s="214">
        <v>0</v>
      </c>
      <c r="T242" s="215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6" t="s">
        <v>349</v>
      </c>
      <c r="AT242" s="216" t="s">
        <v>151</v>
      </c>
      <c r="AU242" s="216" t="s">
        <v>21</v>
      </c>
      <c r="AY242" s="18" t="s">
        <v>149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8" t="s">
        <v>148</v>
      </c>
      <c r="BK242" s="217">
        <f>ROUND(I242*H242,2)</f>
        <v>0</v>
      </c>
      <c r="BL242" s="18" t="s">
        <v>349</v>
      </c>
      <c r="BM242" s="216" t="s">
        <v>350</v>
      </c>
    </row>
    <row r="243" spans="1:47" s="2" customFormat="1" ht="12">
      <c r="A243" s="39"/>
      <c r="B243" s="40"/>
      <c r="C243" s="41"/>
      <c r="D243" s="218" t="s">
        <v>155</v>
      </c>
      <c r="E243" s="41"/>
      <c r="F243" s="219" t="s">
        <v>348</v>
      </c>
      <c r="G243" s="41"/>
      <c r="H243" s="41"/>
      <c r="I243" s="220"/>
      <c r="J243" s="41"/>
      <c r="K243" s="41"/>
      <c r="L243" s="45"/>
      <c r="M243" s="221"/>
      <c r="N243" s="222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155</v>
      </c>
      <c r="AU243" s="18" t="s">
        <v>21</v>
      </c>
    </row>
    <row r="244" spans="1:51" s="13" customFormat="1" ht="12">
      <c r="A244" s="13"/>
      <c r="B244" s="227"/>
      <c r="C244" s="228"/>
      <c r="D244" s="218" t="s">
        <v>182</v>
      </c>
      <c r="E244" s="229" t="s">
        <v>37</v>
      </c>
      <c r="F244" s="230" t="s">
        <v>351</v>
      </c>
      <c r="G244" s="228"/>
      <c r="H244" s="231">
        <v>61.017</v>
      </c>
      <c r="I244" s="232"/>
      <c r="J244" s="228"/>
      <c r="K244" s="228"/>
      <c r="L244" s="233"/>
      <c r="M244" s="234"/>
      <c r="N244" s="235"/>
      <c r="O244" s="235"/>
      <c r="P244" s="235"/>
      <c r="Q244" s="235"/>
      <c r="R244" s="235"/>
      <c r="S244" s="235"/>
      <c r="T244" s="23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7" t="s">
        <v>182</v>
      </c>
      <c r="AU244" s="237" t="s">
        <v>21</v>
      </c>
      <c r="AV244" s="13" t="s">
        <v>86</v>
      </c>
      <c r="AW244" s="13" t="s">
        <v>38</v>
      </c>
      <c r="AX244" s="13" t="s">
        <v>77</v>
      </c>
      <c r="AY244" s="237" t="s">
        <v>149</v>
      </c>
    </row>
    <row r="245" spans="1:51" s="13" customFormat="1" ht="12">
      <c r="A245" s="13"/>
      <c r="B245" s="227"/>
      <c r="C245" s="228"/>
      <c r="D245" s="218" t="s">
        <v>182</v>
      </c>
      <c r="E245" s="229" t="s">
        <v>37</v>
      </c>
      <c r="F245" s="230" t="s">
        <v>352</v>
      </c>
      <c r="G245" s="228"/>
      <c r="H245" s="231">
        <v>32.043</v>
      </c>
      <c r="I245" s="232"/>
      <c r="J245" s="228"/>
      <c r="K245" s="228"/>
      <c r="L245" s="233"/>
      <c r="M245" s="234"/>
      <c r="N245" s="235"/>
      <c r="O245" s="235"/>
      <c r="P245" s="235"/>
      <c r="Q245" s="235"/>
      <c r="R245" s="235"/>
      <c r="S245" s="235"/>
      <c r="T245" s="23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7" t="s">
        <v>182</v>
      </c>
      <c r="AU245" s="237" t="s">
        <v>21</v>
      </c>
      <c r="AV245" s="13" t="s">
        <v>86</v>
      </c>
      <c r="AW245" s="13" t="s">
        <v>38</v>
      </c>
      <c r="AX245" s="13" t="s">
        <v>77</v>
      </c>
      <c r="AY245" s="237" t="s">
        <v>149</v>
      </c>
    </row>
    <row r="246" spans="1:51" s="13" customFormat="1" ht="12">
      <c r="A246" s="13"/>
      <c r="B246" s="227"/>
      <c r="C246" s="228"/>
      <c r="D246" s="218" t="s">
        <v>182</v>
      </c>
      <c r="E246" s="229" t="s">
        <v>37</v>
      </c>
      <c r="F246" s="230" t="s">
        <v>353</v>
      </c>
      <c r="G246" s="228"/>
      <c r="H246" s="231">
        <v>65.934</v>
      </c>
      <c r="I246" s="232"/>
      <c r="J246" s="228"/>
      <c r="K246" s="228"/>
      <c r="L246" s="233"/>
      <c r="M246" s="234"/>
      <c r="N246" s="235"/>
      <c r="O246" s="235"/>
      <c r="P246" s="235"/>
      <c r="Q246" s="235"/>
      <c r="R246" s="235"/>
      <c r="S246" s="235"/>
      <c r="T246" s="23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7" t="s">
        <v>182</v>
      </c>
      <c r="AU246" s="237" t="s">
        <v>21</v>
      </c>
      <c r="AV246" s="13" t="s">
        <v>86</v>
      </c>
      <c r="AW246" s="13" t="s">
        <v>38</v>
      </c>
      <c r="AX246" s="13" t="s">
        <v>77</v>
      </c>
      <c r="AY246" s="237" t="s">
        <v>149</v>
      </c>
    </row>
    <row r="247" spans="1:51" s="13" customFormat="1" ht="12">
      <c r="A247" s="13"/>
      <c r="B247" s="227"/>
      <c r="C247" s="228"/>
      <c r="D247" s="218" t="s">
        <v>182</v>
      </c>
      <c r="E247" s="229" t="s">
        <v>37</v>
      </c>
      <c r="F247" s="230" t="s">
        <v>354</v>
      </c>
      <c r="G247" s="228"/>
      <c r="H247" s="231">
        <v>43.065</v>
      </c>
      <c r="I247" s="232"/>
      <c r="J247" s="228"/>
      <c r="K247" s="228"/>
      <c r="L247" s="233"/>
      <c r="M247" s="234"/>
      <c r="N247" s="235"/>
      <c r="O247" s="235"/>
      <c r="P247" s="235"/>
      <c r="Q247" s="235"/>
      <c r="R247" s="235"/>
      <c r="S247" s="235"/>
      <c r="T247" s="236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7" t="s">
        <v>182</v>
      </c>
      <c r="AU247" s="237" t="s">
        <v>21</v>
      </c>
      <c r="AV247" s="13" t="s">
        <v>86</v>
      </c>
      <c r="AW247" s="13" t="s">
        <v>38</v>
      </c>
      <c r="AX247" s="13" t="s">
        <v>77</v>
      </c>
      <c r="AY247" s="237" t="s">
        <v>149</v>
      </c>
    </row>
    <row r="248" spans="1:51" s="14" customFormat="1" ht="12">
      <c r="A248" s="14"/>
      <c r="B248" s="238"/>
      <c r="C248" s="239"/>
      <c r="D248" s="218" t="s">
        <v>182</v>
      </c>
      <c r="E248" s="240" t="s">
        <v>37</v>
      </c>
      <c r="F248" s="241" t="s">
        <v>187</v>
      </c>
      <c r="G248" s="239"/>
      <c r="H248" s="242">
        <v>202.059</v>
      </c>
      <c r="I248" s="243"/>
      <c r="J248" s="239"/>
      <c r="K248" s="239"/>
      <c r="L248" s="244"/>
      <c r="M248" s="259"/>
      <c r="N248" s="260"/>
      <c r="O248" s="260"/>
      <c r="P248" s="260"/>
      <c r="Q248" s="260"/>
      <c r="R248" s="260"/>
      <c r="S248" s="260"/>
      <c r="T248" s="261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8" t="s">
        <v>182</v>
      </c>
      <c r="AU248" s="248" t="s">
        <v>21</v>
      </c>
      <c r="AV248" s="14" t="s">
        <v>148</v>
      </c>
      <c r="AW248" s="14" t="s">
        <v>38</v>
      </c>
      <c r="AX248" s="14" t="s">
        <v>21</v>
      </c>
      <c r="AY248" s="248" t="s">
        <v>149</v>
      </c>
    </row>
    <row r="249" spans="1:31" s="2" customFormat="1" ht="6.95" customHeight="1">
      <c r="A249" s="39"/>
      <c r="B249" s="60"/>
      <c r="C249" s="61"/>
      <c r="D249" s="61"/>
      <c r="E249" s="61"/>
      <c r="F249" s="61"/>
      <c r="G249" s="61"/>
      <c r="H249" s="61"/>
      <c r="I249" s="61"/>
      <c r="J249" s="61"/>
      <c r="K249" s="61"/>
      <c r="L249" s="45"/>
      <c r="M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</row>
  </sheetData>
  <sheetProtection password="CC35" sheet="1" objects="1" scenarios="1" formatColumns="0" formatRows="0" autoFilter="0"/>
  <autoFilter ref="C81:K248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pans="2:46" s="1" customFormat="1" ht="24.95" customHeight="1">
      <c r="B4" s="21"/>
      <c r="D4" s="131" t="s">
        <v>123</v>
      </c>
      <c r="L4" s="21"/>
      <c r="M4" s="132" t="s">
        <v>10</v>
      </c>
      <c r="AT4" s="18" t="s">
        <v>38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Objekty Z3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124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355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37</v>
      </c>
      <c r="G11" s="39"/>
      <c r="H11" s="39"/>
      <c r="I11" s="133" t="s">
        <v>20</v>
      </c>
      <c r="J11" s="137" t="s">
        <v>37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4. 3. 2021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26</v>
      </c>
      <c r="E14" s="39"/>
      <c r="F14" s="39"/>
      <c r="G14" s="39"/>
      <c r="H14" s="39"/>
      <c r="I14" s="133" t="s">
        <v>27</v>
      </c>
      <c r="J14" s="137" t="s">
        <v>28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29</v>
      </c>
      <c r="F15" s="39"/>
      <c r="G15" s="39"/>
      <c r="H15" s="39"/>
      <c r="I15" s="133" t="s">
        <v>30</v>
      </c>
      <c r="J15" s="137" t="s">
        <v>31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32</v>
      </c>
      <c r="E17" s="39"/>
      <c r="F17" s="39"/>
      <c r="G17" s="39"/>
      <c r="H17" s="39"/>
      <c r="I17" s="133" t="s">
        <v>27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30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34</v>
      </c>
      <c r="E20" s="39"/>
      <c r="F20" s="39"/>
      <c r="G20" s="39"/>
      <c r="H20" s="39"/>
      <c r="I20" s="133" t="s">
        <v>27</v>
      </c>
      <c r="J20" s="137" t="s">
        <v>35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36</v>
      </c>
      <c r="F21" s="39"/>
      <c r="G21" s="39"/>
      <c r="H21" s="39"/>
      <c r="I21" s="133" t="s">
        <v>30</v>
      </c>
      <c r="J21" s="137" t="s">
        <v>37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39</v>
      </c>
      <c r="E23" s="39"/>
      <c r="F23" s="39"/>
      <c r="G23" s="39"/>
      <c r="H23" s="39"/>
      <c r="I23" s="133" t="s">
        <v>27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30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41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39"/>
      <c r="B27" s="140"/>
      <c r="C27" s="139"/>
      <c r="D27" s="139"/>
      <c r="E27" s="141" t="s">
        <v>126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43</v>
      </c>
      <c r="E30" s="39"/>
      <c r="F30" s="39"/>
      <c r="G30" s="39"/>
      <c r="H30" s="39"/>
      <c r="I30" s="39"/>
      <c r="J30" s="145">
        <f>ROUND(J82,2)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45</v>
      </c>
      <c r="G32" s="39"/>
      <c r="H32" s="39"/>
      <c r="I32" s="146" t="s">
        <v>44</v>
      </c>
      <c r="J32" s="146" t="s">
        <v>46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47</v>
      </c>
      <c r="E33" s="133" t="s">
        <v>48</v>
      </c>
      <c r="F33" s="148">
        <f>ROUND((SUM(BE82:BE132)),2)</f>
        <v>0</v>
      </c>
      <c r="G33" s="39"/>
      <c r="H33" s="39"/>
      <c r="I33" s="149">
        <v>0.21</v>
      </c>
      <c r="J33" s="148">
        <f>ROUND(((SUM(BE82:BE132))*I33),2)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49</v>
      </c>
      <c r="F34" s="148">
        <f>ROUND((SUM(BF82:BF132)),2)</f>
        <v>0</v>
      </c>
      <c r="G34" s="39"/>
      <c r="H34" s="39"/>
      <c r="I34" s="149">
        <v>0.15</v>
      </c>
      <c r="J34" s="148">
        <f>ROUND(((SUM(BF82:BF132))*I34),2)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50</v>
      </c>
      <c r="F35" s="148">
        <f>ROUND((SUM(BG82:BG132)),2)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51</v>
      </c>
      <c r="F36" s="148">
        <f>ROUND((SUM(BH82:BH132)),2)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52</v>
      </c>
      <c r="F37" s="148">
        <f>ROUND((SUM(BI82:BI132)),2)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53</v>
      </c>
      <c r="E39" s="152"/>
      <c r="F39" s="152"/>
      <c r="G39" s="153" t="s">
        <v>54</v>
      </c>
      <c r="H39" s="154" t="s">
        <v>55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Objekty Z3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124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02 - Přístřešek PTU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22</v>
      </c>
      <c r="D52" s="41"/>
      <c r="E52" s="41"/>
      <c r="F52" s="28" t="str">
        <f>F12</f>
        <v>Jablonec nad Nisou</v>
      </c>
      <c r="G52" s="41"/>
      <c r="H52" s="41"/>
      <c r="I52" s="33" t="s">
        <v>24</v>
      </c>
      <c r="J52" s="73" t="str">
        <f>IF(J12="","",J12)</f>
        <v>4. 3. 2021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26</v>
      </c>
      <c r="D54" s="41"/>
      <c r="E54" s="41"/>
      <c r="F54" s="28" t="str">
        <f>E15</f>
        <v>Povodí Labe, státní podnik, OIČ, Hradec Králové</v>
      </c>
      <c r="G54" s="41"/>
      <c r="H54" s="41"/>
      <c r="I54" s="33" t="s">
        <v>34</v>
      </c>
      <c r="J54" s="37" t="str">
        <f>E21</f>
        <v>LHOTA - Stavitelství, B. Lhota, Ing. Lhota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32</v>
      </c>
      <c r="D55" s="41"/>
      <c r="E55" s="41"/>
      <c r="F55" s="28" t="str">
        <f>IF(E18="","",E18)</f>
        <v>Vyplň údaj</v>
      </c>
      <c r="G55" s="41"/>
      <c r="H55" s="41"/>
      <c r="I55" s="33" t="s">
        <v>39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128</v>
      </c>
      <c r="D57" s="163"/>
      <c r="E57" s="163"/>
      <c r="F57" s="163"/>
      <c r="G57" s="163"/>
      <c r="H57" s="163"/>
      <c r="I57" s="163"/>
      <c r="J57" s="164" t="s">
        <v>129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75</v>
      </c>
      <c r="D59" s="41"/>
      <c r="E59" s="41"/>
      <c r="F59" s="41"/>
      <c r="G59" s="41"/>
      <c r="H59" s="41"/>
      <c r="I59" s="41"/>
      <c r="J59" s="103">
        <f>J82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130</v>
      </c>
    </row>
    <row r="60" spans="1:31" s="9" customFormat="1" ht="24.95" customHeight="1">
      <c r="A60" s="9"/>
      <c r="B60" s="166"/>
      <c r="C60" s="167"/>
      <c r="D60" s="168" t="s">
        <v>166</v>
      </c>
      <c r="E60" s="169"/>
      <c r="F60" s="169"/>
      <c r="G60" s="169"/>
      <c r="H60" s="169"/>
      <c r="I60" s="169"/>
      <c r="J60" s="170">
        <f>J83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6"/>
      <c r="C61" s="167"/>
      <c r="D61" s="168" t="s">
        <v>167</v>
      </c>
      <c r="E61" s="169"/>
      <c r="F61" s="169"/>
      <c r="G61" s="169"/>
      <c r="H61" s="169"/>
      <c r="I61" s="169"/>
      <c r="J61" s="170">
        <f>J84</f>
        <v>0</v>
      </c>
      <c r="K61" s="167"/>
      <c r="L61" s="17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6"/>
      <c r="C62" s="167"/>
      <c r="D62" s="168" t="s">
        <v>131</v>
      </c>
      <c r="E62" s="169"/>
      <c r="F62" s="169"/>
      <c r="G62" s="169"/>
      <c r="H62" s="169"/>
      <c r="I62" s="169"/>
      <c r="J62" s="170">
        <f>J125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2" customFormat="1" ht="21.8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6.95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pans="1:31" s="2" customFormat="1" ht="6.95" customHeight="1">
      <c r="A68" s="39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24.95" customHeight="1">
      <c r="A69" s="39"/>
      <c r="B69" s="40"/>
      <c r="C69" s="24" t="s">
        <v>133</v>
      </c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16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161" t="str">
        <f>E7</f>
        <v>Objekty Z3</v>
      </c>
      <c r="F72" s="33"/>
      <c r="G72" s="33"/>
      <c r="H72" s="33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124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70" t="str">
        <f>E9</f>
        <v>SO 02 - Přístřešek PTU</v>
      </c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22</v>
      </c>
      <c r="D76" s="41"/>
      <c r="E76" s="41"/>
      <c r="F76" s="28" t="str">
        <f>F12</f>
        <v>Jablonec nad Nisou</v>
      </c>
      <c r="G76" s="41"/>
      <c r="H76" s="41"/>
      <c r="I76" s="33" t="s">
        <v>24</v>
      </c>
      <c r="J76" s="73" t="str">
        <f>IF(J12="","",J12)</f>
        <v>4. 3. 2021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5.65" customHeight="1">
      <c r="A78" s="39"/>
      <c r="B78" s="40"/>
      <c r="C78" s="33" t="s">
        <v>26</v>
      </c>
      <c r="D78" s="41"/>
      <c r="E78" s="41"/>
      <c r="F78" s="28" t="str">
        <f>E15</f>
        <v>Povodí Labe, státní podnik, OIČ, Hradec Králové</v>
      </c>
      <c r="G78" s="41"/>
      <c r="H78" s="41"/>
      <c r="I78" s="33" t="s">
        <v>34</v>
      </c>
      <c r="J78" s="37" t="str">
        <f>E21</f>
        <v>LHOTA - Stavitelství, B. Lhota, Ing. Lhota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32</v>
      </c>
      <c r="D79" s="41"/>
      <c r="E79" s="41"/>
      <c r="F79" s="28" t="str">
        <f>IF(E18="","",E18)</f>
        <v>Vyplň údaj</v>
      </c>
      <c r="G79" s="41"/>
      <c r="H79" s="41"/>
      <c r="I79" s="33" t="s">
        <v>39</v>
      </c>
      <c r="J79" s="37" t="str">
        <f>E24</f>
        <v xml:space="preserve"> 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0.3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11" customFormat="1" ht="29.25" customHeight="1">
      <c r="A81" s="178"/>
      <c r="B81" s="179"/>
      <c r="C81" s="180" t="s">
        <v>134</v>
      </c>
      <c r="D81" s="181" t="s">
        <v>62</v>
      </c>
      <c r="E81" s="181" t="s">
        <v>58</v>
      </c>
      <c r="F81" s="181" t="s">
        <v>59</v>
      </c>
      <c r="G81" s="181" t="s">
        <v>135</v>
      </c>
      <c r="H81" s="181" t="s">
        <v>136</v>
      </c>
      <c r="I81" s="181" t="s">
        <v>137</v>
      </c>
      <c r="J81" s="181" t="s">
        <v>129</v>
      </c>
      <c r="K81" s="182" t="s">
        <v>138</v>
      </c>
      <c r="L81" s="183"/>
      <c r="M81" s="93" t="s">
        <v>37</v>
      </c>
      <c r="N81" s="94" t="s">
        <v>47</v>
      </c>
      <c r="O81" s="94" t="s">
        <v>139</v>
      </c>
      <c r="P81" s="94" t="s">
        <v>140</v>
      </c>
      <c r="Q81" s="94" t="s">
        <v>141</v>
      </c>
      <c r="R81" s="94" t="s">
        <v>142</v>
      </c>
      <c r="S81" s="94" t="s">
        <v>143</v>
      </c>
      <c r="T81" s="95" t="s">
        <v>144</v>
      </c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</row>
    <row r="82" spans="1:63" s="2" customFormat="1" ht="22.8" customHeight="1">
      <c r="A82" s="39"/>
      <c r="B82" s="40"/>
      <c r="C82" s="100" t="s">
        <v>145</v>
      </c>
      <c r="D82" s="41"/>
      <c r="E82" s="41"/>
      <c r="F82" s="41"/>
      <c r="G82" s="41"/>
      <c r="H82" s="41"/>
      <c r="I82" s="41"/>
      <c r="J82" s="184">
        <f>BK82</f>
        <v>0</v>
      </c>
      <c r="K82" s="41"/>
      <c r="L82" s="45"/>
      <c r="M82" s="96"/>
      <c r="N82" s="185"/>
      <c r="O82" s="97"/>
      <c r="P82" s="186">
        <f>P83+P84+P125</f>
        <v>0</v>
      </c>
      <c r="Q82" s="97"/>
      <c r="R82" s="186">
        <f>R83+R84+R125</f>
        <v>0</v>
      </c>
      <c r="S82" s="97"/>
      <c r="T82" s="187">
        <f>T83+T84+T125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8" t="s">
        <v>76</v>
      </c>
      <c r="AU82" s="18" t="s">
        <v>130</v>
      </c>
      <c r="BK82" s="188">
        <f>BK83+BK84+BK125</f>
        <v>0</v>
      </c>
    </row>
    <row r="83" spans="1:63" s="12" customFormat="1" ht="25.9" customHeight="1">
      <c r="A83" s="12"/>
      <c r="B83" s="189"/>
      <c r="C83" s="190"/>
      <c r="D83" s="191" t="s">
        <v>76</v>
      </c>
      <c r="E83" s="192" t="s">
        <v>168</v>
      </c>
      <c r="F83" s="192" t="s">
        <v>169</v>
      </c>
      <c r="G83" s="190"/>
      <c r="H83" s="190"/>
      <c r="I83" s="193"/>
      <c r="J83" s="194">
        <f>BK83</f>
        <v>0</v>
      </c>
      <c r="K83" s="190"/>
      <c r="L83" s="195"/>
      <c r="M83" s="196"/>
      <c r="N83" s="197"/>
      <c r="O83" s="197"/>
      <c r="P83" s="198">
        <v>0</v>
      </c>
      <c r="Q83" s="197"/>
      <c r="R83" s="198">
        <v>0</v>
      </c>
      <c r="S83" s="197"/>
      <c r="T83" s="199"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21</v>
      </c>
      <c r="AT83" s="201" t="s">
        <v>76</v>
      </c>
      <c r="AU83" s="201" t="s">
        <v>77</v>
      </c>
      <c r="AY83" s="200" t="s">
        <v>149</v>
      </c>
      <c r="BK83" s="202">
        <v>0</v>
      </c>
    </row>
    <row r="84" spans="1:63" s="12" customFormat="1" ht="25.9" customHeight="1">
      <c r="A84" s="12"/>
      <c r="B84" s="189"/>
      <c r="C84" s="190"/>
      <c r="D84" s="191" t="s">
        <v>76</v>
      </c>
      <c r="E84" s="192" t="s">
        <v>170</v>
      </c>
      <c r="F84" s="192" t="s">
        <v>171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SUM(P85:P124)</f>
        <v>0</v>
      </c>
      <c r="Q84" s="197"/>
      <c r="R84" s="198">
        <f>SUM(R85:R124)</f>
        <v>0</v>
      </c>
      <c r="S84" s="197"/>
      <c r="T84" s="199">
        <f>SUM(T85:T124)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21</v>
      </c>
      <c r="AT84" s="201" t="s">
        <v>76</v>
      </c>
      <c r="AU84" s="201" t="s">
        <v>77</v>
      </c>
      <c r="AY84" s="200" t="s">
        <v>149</v>
      </c>
      <c r="BK84" s="202">
        <f>SUM(BK85:BK124)</f>
        <v>0</v>
      </c>
    </row>
    <row r="85" spans="1:65" s="2" customFormat="1" ht="16.5" customHeight="1">
      <c r="A85" s="39"/>
      <c r="B85" s="40"/>
      <c r="C85" s="205" t="s">
        <v>21</v>
      </c>
      <c r="D85" s="205" t="s">
        <v>151</v>
      </c>
      <c r="E85" s="206" t="s">
        <v>291</v>
      </c>
      <c r="F85" s="207" t="s">
        <v>356</v>
      </c>
      <c r="G85" s="208" t="s">
        <v>174</v>
      </c>
      <c r="H85" s="209">
        <v>7.809</v>
      </c>
      <c r="I85" s="210"/>
      <c r="J85" s="211">
        <f>ROUND(I85*H85,2)</f>
        <v>0</v>
      </c>
      <c r="K85" s="207" t="s">
        <v>37</v>
      </c>
      <c r="L85" s="45"/>
      <c r="M85" s="212" t="s">
        <v>37</v>
      </c>
      <c r="N85" s="213" t="s">
        <v>50</v>
      </c>
      <c r="O85" s="85"/>
      <c r="P85" s="214">
        <f>O85*H85</f>
        <v>0</v>
      </c>
      <c r="Q85" s="214">
        <v>0</v>
      </c>
      <c r="R85" s="214">
        <f>Q85*H85</f>
        <v>0</v>
      </c>
      <c r="S85" s="214">
        <v>0</v>
      </c>
      <c r="T85" s="215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6" t="s">
        <v>148</v>
      </c>
      <c r="AT85" s="216" t="s">
        <v>151</v>
      </c>
      <c r="AU85" s="216" t="s">
        <v>21</v>
      </c>
      <c r="AY85" s="18" t="s">
        <v>149</v>
      </c>
      <c r="BE85" s="217">
        <f>IF(N85="základní",J85,0)</f>
        <v>0</v>
      </c>
      <c r="BF85" s="217">
        <f>IF(N85="snížená",J85,0)</f>
        <v>0</v>
      </c>
      <c r="BG85" s="217">
        <f>IF(N85="zákl. přenesená",J85,0)</f>
        <v>0</v>
      </c>
      <c r="BH85" s="217">
        <f>IF(N85="sníž. přenesená",J85,0)</f>
        <v>0</v>
      </c>
      <c r="BI85" s="217">
        <f>IF(N85="nulová",J85,0)</f>
        <v>0</v>
      </c>
      <c r="BJ85" s="18" t="s">
        <v>148</v>
      </c>
      <c r="BK85" s="217">
        <f>ROUND(I85*H85,2)</f>
        <v>0</v>
      </c>
      <c r="BL85" s="18" t="s">
        <v>148</v>
      </c>
      <c r="BM85" s="216" t="s">
        <v>86</v>
      </c>
    </row>
    <row r="86" spans="1:47" s="2" customFormat="1" ht="12">
      <c r="A86" s="39"/>
      <c r="B86" s="40"/>
      <c r="C86" s="41"/>
      <c r="D86" s="218" t="s">
        <v>155</v>
      </c>
      <c r="E86" s="41"/>
      <c r="F86" s="219" t="s">
        <v>356</v>
      </c>
      <c r="G86" s="41"/>
      <c r="H86" s="41"/>
      <c r="I86" s="220"/>
      <c r="J86" s="41"/>
      <c r="K86" s="41"/>
      <c r="L86" s="45"/>
      <c r="M86" s="221"/>
      <c r="N86" s="222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155</v>
      </c>
      <c r="AU86" s="18" t="s">
        <v>21</v>
      </c>
    </row>
    <row r="87" spans="1:51" s="13" customFormat="1" ht="12">
      <c r="A87" s="13"/>
      <c r="B87" s="227"/>
      <c r="C87" s="228"/>
      <c r="D87" s="218" t="s">
        <v>182</v>
      </c>
      <c r="E87" s="229" t="s">
        <v>37</v>
      </c>
      <c r="F87" s="230" t="s">
        <v>357</v>
      </c>
      <c r="G87" s="228"/>
      <c r="H87" s="231">
        <v>7.809</v>
      </c>
      <c r="I87" s="232"/>
      <c r="J87" s="228"/>
      <c r="K87" s="228"/>
      <c r="L87" s="233"/>
      <c r="M87" s="234"/>
      <c r="N87" s="235"/>
      <c r="O87" s="235"/>
      <c r="P87" s="235"/>
      <c r="Q87" s="235"/>
      <c r="R87" s="235"/>
      <c r="S87" s="235"/>
      <c r="T87" s="236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7" t="s">
        <v>182</v>
      </c>
      <c r="AU87" s="237" t="s">
        <v>21</v>
      </c>
      <c r="AV87" s="13" t="s">
        <v>86</v>
      </c>
      <c r="AW87" s="13" t="s">
        <v>38</v>
      </c>
      <c r="AX87" s="13" t="s">
        <v>77</v>
      </c>
      <c r="AY87" s="237" t="s">
        <v>149</v>
      </c>
    </row>
    <row r="88" spans="1:51" s="14" customFormat="1" ht="12">
      <c r="A88" s="14"/>
      <c r="B88" s="238"/>
      <c r="C88" s="239"/>
      <c r="D88" s="218" t="s">
        <v>182</v>
      </c>
      <c r="E88" s="240" t="s">
        <v>37</v>
      </c>
      <c r="F88" s="241" t="s">
        <v>187</v>
      </c>
      <c r="G88" s="239"/>
      <c r="H88" s="242">
        <v>7.809</v>
      </c>
      <c r="I88" s="243"/>
      <c r="J88" s="239"/>
      <c r="K88" s="239"/>
      <c r="L88" s="244"/>
      <c r="M88" s="245"/>
      <c r="N88" s="246"/>
      <c r="O88" s="246"/>
      <c r="P88" s="246"/>
      <c r="Q88" s="246"/>
      <c r="R88" s="246"/>
      <c r="S88" s="246"/>
      <c r="T88" s="247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48" t="s">
        <v>182</v>
      </c>
      <c r="AU88" s="248" t="s">
        <v>21</v>
      </c>
      <c r="AV88" s="14" t="s">
        <v>148</v>
      </c>
      <c r="AW88" s="14" t="s">
        <v>38</v>
      </c>
      <c r="AX88" s="14" t="s">
        <v>21</v>
      </c>
      <c r="AY88" s="248" t="s">
        <v>149</v>
      </c>
    </row>
    <row r="89" spans="1:65" s="2" customFormat="1" ht="16.5" customHeight="1">
      <c r="A89" s="39"/>
      <c r="B89" s="40"/>
      <c r="C89" s="205" t="s">
        <v>86</v>
      </c>
      <c r="D89" s="205" t="s">
        <v>151</v>
      </c>
      <c r="E89" s="206" t="s">
        <v>172</v>
      </c>
      <c r="F89" s="207" t="s">
        <v>358</v>
      </c>
      <c r="G89" s="208" t="s">
        <v>174</v>
      </c>
      <c r="H89" s="209">
        <v>31.935</v>
      </c>
      <c r="I89" s="210"/>
      <c r="J89" s="211">
        <f>ROUND(I89*H89,2)</f>
        <v>0</v>
      </c>
      <c r="K89" s="207" t="s">
        <v>37</v>
      </c>
      <c r="L89" s="45"/>
      <c r="M89" s="212" t="s">
        <v>37</v>
      </c>
      <c r="N89" s="213" t="s">
        <v>50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148</v>
      </c>
      <c r="AT89" s="216" t="s">
        <v>151</v>
      </c>
      <c r="AU89" s="216" t="s">
        <v>21</v>
      </c>
      <c r="AY89" s="18" t="s">
        <v>149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148</v>
      </c>
      <c r="BK89" s="217">
        <f>ROUND(I89*H89,2)</f>
        <v>0</v>
      </c>
      <c r="BL89" s="18" t="s">
        <v>148</v>
      </c>
      <c r="BM89" s="216" t="s">
        <v>148</v>
      </c>
    </row>
    <row r="90" spans="1:47" s="2" customFormat="1" ht="12">
      <c r="A90" s="39"/>
      <c r="B90" s="40"/>
      <c r="C90" s="41"/>
      <c r="D90" s="218" t="s">
        <v>155</v>
      </c>
      <c r="E90" s="41"/>
      <c r="F90" s="219" t="s">
        <v>358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155</v>
      </c>
      <c r="AU90" s="18" t="s">
        <v>21</v>
      </c>
    </row>
    <row r="91" spans="1:51" s="13" customFormat="1" ht="12">
      <c r="A91" s="13"/>
      <c r="B91" s="227"/>
      <c r="C91" s="228"/>
      <c r="D91" s="218" t="s">
        <v>182</v>
      </c>
      <c r="E91" s="229" t="s">
        <v>37</v>
      </c>
      <c r="F91" s="230" t="s">
        <v>359</v>
      </c>
      <c r="G91" s="228"/>
      <c r="H91" s="231">
        <v>31.935</v>
      </c>
      <c r="I91" s="232"/>
      <c r="J91" s="228"/>
      <c r="K91" s="228"/>
      <c r="L91" s="233"/>
      <c r="M91" s="234"/>
      <c r="N91" s="235"/>
      <c r="O91" s="235"/>
      <c r="P91" s="235"/>
      <c r="Q91" s="235"/>
      <c r="R91" s="235"/>
      <c r="S91" s="235"/>
      <c r="T91" s="236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7" t="s">
        <v>182</v>
      </c>
      <c r="AU91" s="237" t="s">
        <v>21</v>
      </c>
      <c r="AV91" s="13" t="s">
        <v>86</v>
      </c>
      <c r="AW91" s="13" t="s">
        <v>38</v>
      </c>
      <c r="AX91" s="13" t="s">
        <v>77</v>
      </c>
      <c r="AY91" s="237" t="s">
        <v>149</v>
      </c>
    </row>
    <row r="92" spans="1:51" s="14" customFormat="1" ht="12">
      <c r="A92" s="14"/>
      <c r="B92" s="238"/>
      <c r="C92" s="239"/>
      <c r="D92" s="218" t="s">
        <v>182</v>
      </c>
      <c r="E92" s="240" t="s">
        <v>37</v>
      </c>
      <c r="F92" s="241" t="s">
        <v>187</v>
      </c>
      <c r="G92" s="239"/>
      <c r="H92" s="242">
        <v>31.935</v>
      </c>
      <c r="I92" s="243"/>
      <c r="J92" s="239"/>
      <c r="K92" s="239"/>
      <c r="L92" s="244"/>
      <c r="M92" s="245"/>
      <c r="N92" s="246"/>
      <c r="O92" s="246"/>
      <c r="P92" s="246"/>
      <c r="Q92" s="246"/>
      <c r="R92" s="246"/>
      <c r="S92" s="246"/>
      <c r="T92" s="247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8" t="s">
        <v>182</v>
      </c>
      <c r="AU92" s="248" t="s">
        <v>21</v>
      </c>
      <c r="AV92" s="14" t="s">
        <v>148</v>
      </c>
      <c r="AW92" s="14" t="s">
        <v>38</v>
      </c>
      <c r="AX92" s="14" t="s">
        <v>21</v>
      </c>
      <c r="AY92" s="248" t="s">
        <v>149</v>
      </c>
    </row>
    <row r="93" spans="1:65" s="2" customFormat="1" ht="16.5" customHeight="1">
      <c r="A93" s="39"/>
      <c r="B93" s="40"/>
      <c r="C93" s="205" t="s">
        <v>158</v>
      </c>
      <c r="D93" s="205" t="s">
        <v>151</v>
      </c>
      <c r="E93" s="206" t="s">
        <v>188</v>
      </c>
      <c r="F93" s="207" t="s">
        <v>360</v>
      </c>
      <c r="G93" s="208" t="s">
        <v>174</v>
      </c>
      <c r="H93" s="209">
        <v>10.922</v>
      </c>
      <c r="I93" s="210"/>
      <c r="J93" s="211">
        <f>ROUND(I93*H93,2)</f>
        <v>0</v>
      </c>
      <c r="K93" s="207" t="s">
        <v>37</v>
      </c>
      <c r="L93" s="45"/>
      <c r="M93" s="212" t="s">
        <v>37</v>
      </c>
      <c r="N93" s="213" t="s">
        <v>50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148</v>
      </c>
      <c r="AT93" s="216" t="s">
        <v>151</v>
      </c>
      <c r="AU93" s="216" t="s">
        <v>21</v>
      </c>
      <c r="AY93" s="18" t="s">
        <v>149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148</v>
      </c>
      <c r="BK93" s="217">
        <f>ROUND(I93*H93,2)</f>
        <v>0</v>
      </c>
      <c r="BL93" s="18" t="s">
        <v>148</v>
      </c>
      <c r="BM93" s="216" t="s">
        <v>161</v>
      </c>
    </row>
    <row r="94" spans="1:47" s="2" customFormat="1" ht="12">
      <c r="A94" s="39"/>
      <c r="B94" s="40"/>
      <c r="C94" s="41"/>
      <c r="D94" s="218" t="s">
        <v>155</v>
      </c>
      <c r="E94" s="41"/>
      <c r="F94" s="219" t="s">
        <v>360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155</v>
      </c>
      <c r="AU94" s="18" t="s">
        <v>21</v>
      </c>
    </row>
    <row r="95" spans="1:65" s="2" customFormat="1" ht="12">
      <c r="A95" s="39"/>
      <c r="B95" s="40"/>
      <c r="C95" s="205" t="s">
        <v>148</v>
      </c>
      <c r="D95" s="205" t="s">
        <v>151</v>
      </c>
      <c r="E95" s="206" t="s">
        <v>361</v>
      </c>
      <c r="F95" s="207" t="s">
        <v>362</v>
      </c>
      <c r="G95" s="208" t="s">
        <v>363</v>
      </c>
      <c r="H95" s="209">
        <v>146.025</v>
      </c>
      <c r="I95" s="210"/>
      <c r="J95" s="211">
        <f>ROUND(I95*H95,2)</f>
        <v>0</v>
      </c>
      <c r="K95" s="207" t="s">
        <v>37</v>
      </c>
      <c r="L95" s="45"/>
      <c r="M95" s="212" t="s">
        <v>37</v>
      </c>
      <c r="N95" s="213" t="s">
        <v>50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148</v>
      </c>
      <c r="AT95" s="216" t="s">
        <v>151</v>
      </c>
      <c r="AU95" s="216" t="s">
        <v>21</v>
      </c>
      <c r="AY95" s="18" t="s">
        <v>149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148</v>
      </c>
      <c r="BK95" s="217">
        <f>ROUND(I95*H95,2)</f>
        <v>0</v>
      </c>
      <c r="BL95" s="18" t="s">
        <v>148</v>
      </c>
      <c r="BM95" s="216" t="s">
        <v>164</v>
      </c>
    </row>
    <row r="96" spans="1:47" s="2" customFormat="1" ht="12">
      <c r="A96" s="39"/>
      <c r="B96" s="40"/>
      <c r="C96" s="41"/>
      <c r="D96" s="218" t="s">
        <v>155</v>
      </c>
      <c r="E96" s="41"/>
      <c r="F96" s="219" t="s">
        <v>364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155</v>
      </c>
      <c r="AU96" s="18" t="s">
        <v>21</v>
      </c>
    </row>
    <row r="97" spans="1:51" s="13" customFormat="1" ht="12">
      <c r="A97" s="13"/>
      <c r="B97" s="227"/>
      <c r="C97" s="228"/>
      <c r="D97" s="218" t="s">
        <v>182</v>
      </c>
      <c r="E97" s="229" t="s">
        <v>37</v>
      </c>
      <c r="F97" s="230" t="s">
        <v>365</v>
      </c>
      <c r="G97" s="228"/>
      <c r="H97" s="231">
        <v>146.025</v>
      </c>
      <c r="I97" s="232"/>
      <c r="J97" s="228"/>
      <c r="K97" s="228"/>
      <c r="L97" s="233"/>
      <c r="M97" s="234"/>
      <c r="N97" s="235"/>
      <c r="O97" s="235"/>
      <c r="P97" s="235"/>
      <c r="Q97" s="235"/>
      <c r="R97" s="235"/>
      <c r="S97" s="235"/>
      <c r="T97" s="23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7" t="s">
        <v>182</v>
      </c>
      <c r="AU97" s="237" t="s">
        <v>21</v>
      </c>
      <c r="AV97" s="13" t="s">
        <v>86</v>
      </c>
      <c r="AW97" s="13" t="s">
        <v>38</v>
      </c>
      <c r="AX97" s="13" t="s">
        <v>77</v>
      </c>
      <c r="AY97" s="237" t="s">
        <v>149</v>
      </c>
    </row>
    <row r="98" spans="1:51" s="14" customFormat="1" ht="12">
      <c r="A98" s="14"/>
      <c r="B98" s="238"/>
      <c r="C98" s="239"/>
      <c r="D98" s="218" t="s">
        <v>182</v>
      </c>
      <c r="E98" s="240" t="s">
        <v>37</v>
      </c>
      <c r="F98" s="241" t="s">
        <v>187</v>
      </c>
      <c r="G98" s="239"/>
      <c r="H98" s="242">
        <v>146.025</v>
      </c>
      <c r="I98" s="243"/>
      <c r="J98" s="239"/>
      <c r="K98" s="239"/>
      <c r="L98" s="244"/>
      <c r="M98" s="245"/>
      <c r="N98" s="246"/>
      <c r="O98" s="246"/>
      <c r="P98" s="246"/>
      <c r="Q98" s="246"/>
      <c r="R98" s="246"/>
      <c r="S98" s="246"/>
      <c r="T98" s="247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8" t="s">
        <v>182</v>
      </c>
      <c r="AU98" s="248" t="s">
        <v>21</v>
      </c>
      <c r="AV98" s="14" t="s">
        <v>148</v>
      </c>
      <c r="AW98" s="14" t="s">
        <v>38</v>
      </c>
      <c r="AX98" s="14" t="s">
        <v>21</v>
      </c>
      <c r="AY98" s="248" t="s">
        <v>149</v>
      </c>
    </row>
    <row r="99" spans="1:65" s="2" customFormat="1" ht="12">
      <c r="A99" s="39"/>
      <c r="B99" s="40"/>
      <c r="C99" s="205" t="s">
        <v>191</v>
      </c>
      <c r="D99" s="205" t="s">
        <v>151</v>
      </c>
      <c r="E99" s="206" t="s">
        <v>214</v>
      </c>
      <c r="F99" s="207" t="s">
        <v>366</v>
      </c>
      <c r="G99" s="208" t="s">
        <v>174</v>
      </c>
      <c r="H99" s="209">
        <v>31.935</v>
      </c>
      <c r="I99" s="210"/>
      <c r="J99" s="211">
        <f>ROUND(I99*H99,2)</f>
        <v>0</v>
      </c>
      <c r="K99" s="207" t="s">
        <v>37</v>
      </c>
      <c r="L99" s="45"/>
      <c r="M99" s="212" t="s">
        <v>37</v>
      </c>
      <c r="N99" s="213" t="s">
        <v>50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148</v>
      </c>
      <c r="AT99" s="216" t="s">
        <v>151</v>
      </c>
      <c r="AU99" s="216" t="s">
        <v>21</v>
      </c>
      <c r="AY99" s="18" t="s">
        <v>149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148</v>
      </c>
      <c r="BK99" s="217">
        <f>ROUND(I99*H99,2)</f>
        <v>0</v>
      </c>
      <c r="BL99" s="18" t="s">
        <v>148</v>
      </c>
      <c r="BM99" s="216" t="s">
        <v>209</v>
      </c>
    </row>
    <row r="100" spans="1:47" s="2" customFormat="1" ht="12">
      <c r="A100" s="39"/>
      <c r="B100" s="40"/>
      <c r="C100" s="41"/>
      <c r="D100" s="218" t="s">
        <v>155</v>
      </c>
      <c r="E100" s="41"/>
      <c r="F100" s="219" t="s">
        <v>366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155</v>
      </c>
      <c r="AU100" s="18" t="s">
        <v>21</v>
      </c>
    </row>
    <row r="101" spans="1:51" s="13" customFormat="1" ht="12">
      <c r="A101" s="13"/>
      <c r="B101" s="227"/>
      <c r="C101" s="228"/>
      <c r="D101" s="218" t="s">
        <v>182</v>
      </c>
      <c r="E101" s="229" t="s">
        <v>37</v>
      </c>
      <c r="F101" s="230" t="s">
        <v>359</v>
      </c>
      <c r="G101" s="228"/>
      <c r="H101" s="231">
        <v>31.935</v>
      </c>
      <c r="I101" s="232"/>
      <c r="J101" s="228"/>
      <c r="K101" s="228"/>
      <c r="L101" s="233"/>
      <c r="M101" s="234"/>
      <c r="N101" s="235"/>
      <c r="O101" s="235"/>
      <c r="P101" s="235"/>
      <c r="Q101" s="235"/>
      <c r="R101" s="235"/>
      <c r="S101" s="235"/>
      <c r="T101" s="23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7" t="s">
        <v>182</v>
      </c>
      <c r="AU101" s="237" t="s">
        <v>21</v>
      </c>
      <c r="AV101" s="13" t="s">
        <v>86</v>
      </c>
      <c r="AW101" s="13" t="s">
        <v>38</v>
      </c>
      <c r="AX101" s="13" t="s">
        <v>77</v>
      </c>
      <c r="AY101" s="237" t="s">
        <v>149</v>
      </c>
    </row>
    <row r="102" spans="1:51" s="14" customFormat="1" ht="12">
      <c r="A102" s="14"/>
      <c r="B102" s="238"/>
      <c r="C102" s="239"/>
      <c r="D102" s="218" t="s">
        <v>182</v>
      </c>
      <c r="E102" s="240" t="s">
        <v>37</v>
      </c>
      <c r="F102" s="241" t="s">
        <v>187</v>
      </c>
      <c r="G102" s="239"/>
      <c r="H102" s="242">
        <v>31.935</v>
      </c>
      <c r="I102" s="243"/>
      <c r="J102" s="239"/>
      <c r="K102" s="239"/>
      <c r="L102" s="244"/>
      <c r="M102" s="245"/>
      <c r="N102" s="246"/>
      <c r="O102" s="246"/>
      <c r="P102" s="246"/>
      <c r="Q102" s="246"/>
      <c r="R102" s="246"/>
      <c r="S102" s="246"/>
      <c r="T102" s="247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8" t="s">
        <v>182</v>
      </c>
      <c r="AU102" s="248" t="s">
        <v>21</v>
      </c>
      <c r="AV102" s="14" t="s">
        <v>148</v>
      </c>
      <c r="AW102" s="14" t="s">
        <v>38</v>
      </c>
      <c r="AX102" s="14" t="s">
        <v>21</v>
      </c>
      <c r="AY102" s="248" t="s">
        <v>149</v>
      </c>
    </row>
    <row r="103" spans="1:65" s="2" customFormat="1" ht="16.5" customHeight="1">
      <c r="A103" s="39"/>
      <c r="B103" s="40"/>
      <c r="C103" s="205" t="s">
        <v>161</v>
      </c>
      <c r="D103" s="205" t="s">
        <v>151</v>
      </c>
      <c r="E103" s="206" t="s">
        <v>324</v>
      </c>
      <c r="F103" s="207" t="s">
        <v>325</v>
      </c>
      <c r="G103" s="208" t="s">
        <v>220</v>
      </c>
      <c r="H103" s="209">
        <v>11.35</v>
      </c>
      <c r="I103" s="210"/>
      <c r="J103" s="211">
        <f>ROUND(I103*H103,2)</f>
        <v>0</v>
      </c>
      <c r="K103" s="207" t="s">
        <v>37</v>
      </c>
      <c r="L103" s="45"/>
      <c r="M103" s="212" t="s">
        <v>37</v>
      </c>
      <c r="N103" s="213" t="s">
        <v>50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148</v>
      </c>
      <c r="AT103" s="216" t="s">
        <v>151</v>
      </c>
      <c r="AU103" s="216" t="s">
        <v>21</v>
      </c>
      <c r="AY103" s="18" t="s">
        <v>149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148</v>
      </c>
      <c r="BK103" s="217">
        <f>ROUND(I103*H103,2)</f>
        <v>0</v>
      </c>
      <c r="BL103" s="18" t="s">
        <v>148</v>
      </c>
      <c r="BM103" s="216" t="s">
        <v>217</v>
      </c>
    </row>
    <row r="104" spans="1:47" s="2" customFormat="1" ht="12">
      <c r="A104" s="39"/>
      <c r="B104" s="40"/>
      <c r="C104" s="41"/>
      <c r="D104" s="218" t="s">
        <v>155</v>
      </c>
      <c r="E104" s="41"/>
      <c r="F104" s="219" t="s">
        <v>325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155</v>
      </c>
      <c r="AU104" s="18" t="s">
        <v>21</v>
      </c>
    </row>
    <row r="105" spans="1:51" s="13" customFormat="1" ht="12">
      <c r="A105" s="13"/>
      <c r="B105" s="227"/>
      <c r="C105" s="228"/>
      <c r="D105" s="218" t="s">
        <v>182</v>
      </c>
      <c r="E105" s="229" t="s">
        <v>37</v>
      </c>
      <c r="F105" s="230" t="s">
        <v>367</v>
      </c>
      <c r="G105" s="228"/>
      <c r="H105" s="231">
        <v>11.35</v>
      </c>
      <c r="I105" s="232"/>
      <c r="J105" s="228"/>
      <c r="K105" s="228"/>
      <c r="L105" s="233"/>
      <c r="M105" s="234"/>
      <c r="N105" s="235"/>
      <c r="O105" s="235"/>
      <c r="P105" s="235"/>
      <c r="Q105" s="235"/>
      <c r="R105" s="235"/>
      <c r="S105" s="235"/>
      <c r="T105" s="23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7" t="s">
        <v>182</v>
      </c>
      <c r="AU105" s="237" t="s">
        <v>21</v>
      </c>
      <c r="AV105" s="13" t="s">
        <v>86</v>
      </c>
      <c r="AW105" s="13" t="s">
        <v>38</v>
      </c>
      <c r="AX105" s="13" t="s">
        <v>77</v>
      </c>
      <c r="AY105" s="237" t="s">
        <v>149</v>
      </c>
    </row>
    <row r="106" spans="1:51" s="14" customFormat="1" ht="12">
      <c r="A106" s="14"/>
      <c r="B106" s="238"/>
      <c r="C106" s="239"/>
      <c r="D106" s="218" t="s">
        <v>182</v>
      </c>
      <c r="E106" s="240" t="s">
        <v>37</v>
      </c>
      <c r="F106" s="241" t="s">
        <v>187</v>
      </c>
      <c r="G106" s="239"/>
      <c r="H106" s="242">
        <v>11.35</v>
      </c>
      <c r="I106" s="243"/>
      <c r="J106" s="239"/>
      <c r="K106" s="239"/>
      <c r="L106" s="244"/>
      <c r="M106" s="245"/>
      <c r="N106" s="246"/>
      <c r="O106" s="246"/>
      <c r="P106" s="246"/>
      <c r="Q106" s="246"/>
      <c r="R106" s="246"/>
      <c r="S106" s="246"/>
      <c r="T106" s="247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8" t="s">
        <v>182</v>
      </c>
      <c r="AU106" s="248" t="s">
        <v>21</v>
      </c>
      <c r="AV106" s="14" t="s">
        <v>148</v>
      </c>
      <c r="AW106" s="14" t="s">
        <v>38</v>
      </c>
      <c r="AX106" s="14" t="s">
        <v>21</v>
      </c>
      <c r="AY106" s="248" t="s">
        <v>149</v>
      </c>
    </row>
    <row r="107" spans="1:65" s="2" customFormat="1" ht="16.5" customHeight="1">
      <c r="A107" s="39"/>
      <c r="B107" s="40"/>
      <c r="C107" s="205" t="s">
        <v>198</v>
      </c>
      <c r="D107" s="205" t="s">
        <v>151</v>
      </c>
      <c r="E107" s="206" t="s">
        <v>329</v>
      </c>
      <c r="F107" s="207" t="s">
        <v>330</v>
      </c>
      <c r="G107" s="208" t="s">
        <v>320</v>
      </c>
      <c r="H107" s="209">
        <v>1</v>
      </c>
      <c r="I107" s="210"/>
      <c r="J107" s="211">
        <f>ROUND(I107*H107,2)</f>
        <v>0</v>
      </c>
      <c r="K107" s="207" t="s">
        <v>37</v>
      </c>
      <c r="L107" s="45"/>
      <c r="M107" s="212" t="s">
        <v>37</v>
      </c>
      <c r="N107" s="213" t="s">
        <v>50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148</v>
      </c>
      <c r="AT107" s="216" t="s">
        <v>151</v>
      </c>
      <c r="AU107" s="216" t="s">
        <v>21</v>
      </c>
      <c r="AY107" s="18" t="s">
        <v>149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148</v>
      </c>
      <c r="BK107" s="217">
        <f>ROUND(I107*H107,2)</f>
        <v>0</v>
      </c>
      <c r="BL107" s="18" t="s">
        <v>148</v>
      </c>
      <c r="BM107" s="216" t="s">
        <v>229</v>
      </c>
    </row>
    <row r="108" spans="1:47" s="2" customFormat="1" ht="12">
      <c r="A108" s="39"/>
      <c r="B108" s="40"/>
      <c r="C108" s="41"/>
      <c r="D108" s="218" t="s">
        <v>155</v>
      </c>
      <c r="E108" s="41"/>
      <c r="F108" s="219" t="s">
        <v>330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155</v>
      </c>
      <c r="AU108" s="18" t="s">
        <v>21</v>
      </c>
    </row>
    <row r="109" spans="1:51" s="13" customFormat="1" ht="12">
      <c r="A109" s="13"/>
      <c r="B109" s="227"/>
      <c r="C109" s="228"/>
      <c r="D109" s="218" t="s">
        <v>182</v>
      </c>
      <c r="E109" s="229" t="s">
        <v>37</v>
      </c>
      <c r="F109" s="230" t="s">
        <v>322</v>
      </c>
      <c r="G109" s="228"/>
      <c r="H109" s="231">
        <v>1</v>
      </c>
      <c r="I109" s="232"/>
      <c r="J109" s="228"/>
      <c r="K109" s="228"/>
      <c r="L109" s="233"/>
      <c r="M109" s="234"/>
      <c r="N109" s="235"/>
      <c r="O109" s="235"/>
      <c r="P109" s="235"/>
      <c r="Q109" s="235"/>
      <c r="R109" s="235"/>
      <c r="S109" s="235"/>
      <c r="T109" s="236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7" t="s">
        <v>182</v>
      </c>
      <c r="AU109" s="237" t="s">
        <v>21</v>
      </c>
      <c r="AV109" s="13" t="s">
        <v>86</v>
      </c>
      <c r="AW109" s="13" t="s">
        <v>38</v>
      </c>
      <c r="AX109" s="13" t="s">
        <v>77</v>
      </c>
      <c r="AY109" s="237" t="s">
        <v>149</v>
      </c>
    </row>
    <row r="110" spans="1:51" s="14" customFormat="1" ht="12">
      <c r="A110" s="14"/>
      <c r="B110" s="238"/>
      <c r="C110" s="239"/>
      <c r="D110" s="218" t="s">
        <v>182</v>
      </c>
      <c r="E110" s="240" t="s">
        <v>37</v>
      </c>
      <c r="F110" s="241" t="s">
        <v>187</v>
      </c>
      <c r="G110" s="239"/>
      <c r="H110" s="242">
        <v>1</v>
      </c>
      <c r="I110" s="243"/>
      <c r="J110" s="239"/>
      <c r="K110" s="239"/>
      <c r="L110" s="244"/>
      <c r="M110" s="245"/>
      <c r="N110" s="246"/>
      <c r="O110" s="246"/>
      <c r="P110" s="246"/>
      <c r="Q110" s="246"/>
      <c r="R110" s="246"/>
      <c r="S110" s="246"/>
      <c r="T110" s="247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8" t="s">
        <v>182</v>
      </c>
      <c r="AU110" s="248" t="s">
        <v>21</v>
      </c>
      <c r="AV110" s="14" t="s">
        <v>148</v>
      </c>
      <c r="AW110" s="14" t="s">
        <v>38</v>
      </c>
      <c r="AX110" s="14" t="s">
        <v>21</v>
      </c>
      <c r="AY110" s="248" t="s">
        <v>149</v>
      </c>
    </row>
    <row r="111" spans="1:65" s="2" customFormat="1" ht="16.5" customHeight="1">
      <c r="A111" s="39"/>
      <c r="B111" s="40"/>
      <c r="C111" s="205" t="s">
        <v>164</v>
      </c>
      <c r="D111" s="205" t="s">
        <v>151</v>
      </c>
      <c r="E111" s="206" t="s">
        <v>368</v>
      </c>
      <c r="F111" s="207" t="s">
        <v>369</v>
      </c>
      <c r="G111" s="208" t="s">
        <v>232</v>
      </c>
      <c r="H111" s="209">
        <v>3</v>
      </c>
      <c r="I111" s="210"/>
      <c r="J111" s="211">
        <f>ROUND(I111*H111,2)</f>
        <v>0</v>
      </c>
      <c r="K111" s="207" t="s">
        <v>37</v>
      </c>
      <c r="L111" s="45"/>
      <c r="M111" s="212" t="s">
        <v>37</v>
      </c>
      <c r="N111" s="213" t="s">
        <v>50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148</v>
      </c>
      <c r="AT111" s="216" t="s">
        <v>151</v>
      </c>
      <c r="AU111" s="216" t="s">
        <v>21</v>
      </c>
      <c r="AY111" s="18" t="s">
        <v>149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148</v>
      </c>
      <c r="BK111" s="217">
        <f>ROUND(I111*H111,2)</f>
        <v>0</v>
      </c>
      <c r="BL111" s="18" t="s">
        <v>148</v>
      </c>
      <c r="BM111" s="216" t="s">
        <v>239</v>
      </c>
    </row>
    <row r="112" spans="1:47" s="2" customFormat="1" ht="12">
      <c r="A112" s="39"/>
      <c r="B112" s="40"/>
      <c r="C112" s="41"/>
      <c r="D112" s="218" t="s">
        <v>155</v>
      </c>
      <c r="E112" s="41"/>
      <c r="F112" s="219" t="s">
        <v>369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155</v>
      </c>
      <c r="AU112" s="18" t="s">
        <v>21</v>
      </c>
    </row>
    <row r="113" spans="1:51" s="13" customFormat="1" ht="12">
      <c r="A113" s="13"/>
      <c r="B113" s="227"/>
      <c r="C113" s="228"/>
      <c r="D113" s="218" t="s">
        <v>182</v>
      </c>
      <c r="E113" s="229" t="s">
        <v>37</v>
      </c>
      <c r="F113" s="230" t="s">
        <v>370</v>
      </c>
      <c r="G113" s="228"/>
      <c r="H113" s="231">
        <v>3</v>
      </c>
      <c r="I113" s="232"/>
      <c r="J113" s="228"/>
      <c r="K113" s="228"/>
      <c r="L113" s="233"/>
      <c r="M113" s="234"/>
      <c r="N113" s="235"/>
      <c r="O113" s="235"/>
      <c r="P113" s="235"/>
      <c r="Q113" s="235"/>
      <c r="R113" s="235"/>
      <c r="S113" s="235"/>
      <c r="T113" s="23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7" t="s">
        <v>182</v>
      </c>
      <c r="AU113" s="237" t="s">
        <v>21</v>
      </c>
      <c r="AV113" s="13" t="s">
        <v>86</v>
      </c>
      <c r="AW113" s="13" t="s">
        <v>38</v>
      </c>
      <c r="AX113" s="13" t="s">
        <v>77</v>
      </c>
      <c r="AY113" s="237" t="s">
        <v>149</v>
      </c>
    </row>
    <row r="114" spans="1:51" s="14" customFormat="1" ht="12">
      <c r="A114" s="14"/>
      <c r="B114" s="238"/>
      <c r="C114" s="239"/>
      <c r="D114" s="218" t="s">
        <v>182</v>
      </c>
      <c r="E114" s="240" t="s">
        <v>37</v>
      </c>
      <c r="F114" s="241" t="s">
        <v>187</v>
      </c>
      <c r="G114" s="239"/>
      <c r="H114" s="242">
        <v>3</v>
      </c>
      <c r="I114" s="243"/>
      <c r="J114" s="239"/>
      <c r="K114" s="239"/>
      <c r="L114" s="244"/>
      <c r="M114" s="245"/>
      <c r="N114" s="246"/>
      <c r="O114" s="246"/>
      <c r="P114" s="246"/>
      <c r="Q114" s="246"/>
      <c r="R114" s="246"/>
      <c r="S114" s="246"/>
      <c r="T114" s="247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8" t="s">
        <v>182</v>
      </c>
      <c r="AU114" s="248" t="s">
        <v>21</v>
      </c>
      <c r="AV114" s="14" t="s">
        <v>148</v>
      </c>
      <c r="AW114" s="14" t="s">
        <v>38</v>
      </c>
      <c r="AX114" s="14" t="s">
        <v>21</v>
      </c>
      <c r="AY114" s="248" t="s">
        <v>149</v>
      </c>
    </row>
    <row r="115" spans="1:65" s="2" customFormat="1" ht="12">
      <c r="A115" s="39"/>
      <c r="B115" s="40"/>
      <c r="C115" s="249" t="s">
        <v>205</v>
      </c>
      <c r="D115" s="249" t="s">
        <v>252</v>
      </c>
      <c r="E115" s="250" t="s">
        <v>371</v>
      </c>
      <c r="F115" s="251" t="s">
        <v>372</v>
      </c>
      <c r="G115" s="252" t="s">
        <v>232</v>
      </c>
      <c r="H115" s="253">
        <v>3</v>
      </c>
      <c r="I115" s="254"/>
      <c r="J115" s="255">
        <f>ROUND(I115*H115,2)</f>
        <v>0</v>
      </c>
      <c r="K115" s="251" t="s">
        <v>37</v>
      </c>
      <c r="L115" s="256"/>
      <c r="M115" s="257" t="s">
        <v>37</v>
      </c>
      <c r="N115" s="258" t="s">
        <v>50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164</v>
      </c>
      <c r="AT115" s="216" t="s">
        <v>252</v>
      </c>
      <c r="AU115" s="216" t="s">
        <v>21</v>
      </c>
      <c r="AY115" s="18" t="s">
        <v>149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148</v>
      </c>
      <c r="BK115" s="217">
        <f>ROUND(I115*H115,2)</f>
        <v>0</v>
      </c>
      <c r="BL115" s="18" t="s">
        <v>148</v>
      </c>
      <c r="BM115" s="216" t="s">
        <v>247</v>
      </c>
    </row>
    <row r="116" spans="1:47" s="2" customFormat="1" ht="12">
      <c r="A116" s="39"/>
      <c r="B116" s="40"/>
      <c r="C116" s="41"/>
      <c r="D116" s="218" t="s">
        <v>155</v>
      </c>
      <c r="E116" s="41"/>
      <c r="F116" s="219" t="s">
        <v>372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155</v>
      </c>
      <c r="AU116" s="18" t="s">
        <v>21</v>
      </c>
    </row>
    <row r="117" spans="1:65" s="2" customFormat="1" ht="12">
      <c r="A117" s="39"/>
      <c r="B117" s="40"/>
      <c r="C117" s="205" t="s">
        <v>209</v>
      </c>
      <c r="D117" s="205" t="s">
        <v>151</v>
      </c>
      <c r="E117" s="206" t="s">
        <v>373</v>
      </c>
      <c r="F117" s="207" t="s">
        <v>374</v>
      </c>
      <c r="G117" s="208" t="s">
        <v>363</v>
      </c>
      <c r="H117" s="209">
        <v>213.462</v>
      </c>
      <c r="I117" s="210"/>
      <c r="J117" s="211">
        <f>ROUND(I117*H117,2)</f>
        <v>0</v>
      </c>
      <c r="K117" s="207" t="s">
        <v>37</v>
      </c>
      <c r="L117" s="45"/>
      <c r="M117" s="212" t="s">
        <v>37</v>
      </c>
      <c r="N117" s="213" t="s">
        <v>50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148</v>
      </c>
      <c r="AT117" s="216" t="s">
        <v>151</v>
      </c>
      <c r="AU117" s="216" t="s">
        <v>21</v>
      </c>
      <c r="AY117" s="18" t="s">
        <v>149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148</v>
      </c>
      <c r="BK117" s="217">
        <f>ROUND(I117*H117,2)</f>
        <v>0</v>
      </c>
      <c r="BL117" s="18" t="s">
        <v>148</v>
      </c>
      <c r="BM117" s="216" t="s">
        <v>256</v>
      </c>
    </row>
    <row r="118" spans="1:47" s="2" customFormat="1" ht="12">
      <c r="A118" s="39"/>
      <c r="B118" s="40"/>
      <c r="C118" s="41"/>
      <c r="D118" s="218" t="s">
        <v>155</v>
      </c>
      <c r="E118" s="41"/>
      <c r="F118" s="219" t="s">
        <v>374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155</v>
      </c>
      <c r="AU118" s="18" t="s">
        <v>21</v>
      </c>
    </row>
    <row r="119" spans="1:51" s="13" customFormat="1" ht="12">
      <c r="A119" s="13"/>
      <c r="B119" s="227"/>
      <c r="C119" s="228"/>
      <c r="D119" s="218" t="s">
        <v>182</v>
      </c>
      <c r="E119" s="229" t="s">
        <v>37</v>
      </c>
      <c r="F119" s="230" t="s">
        <v>375</v>
      </c>
      <c r="G119" s="228"/>
      <c r="H119" s="231">
        <v>213.462</v>
      </c>
      <c r="I119" s="232"/>
      <c r="J119" s="228"/>
      <c r="K119" s="228"/>
      <c r="L119" s="233"/>
      <c r="M119" s="234"/>
      <c r="N119" s="235"/>
      <c r="O119" s="235"/>
      <c r="P119" s="235"/>
      <c r="Q119" s="235"/>
      <c r="R119" s="235"/>
      <c r="S119" s="235"/>
      <c r="T119" s="23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7" t="s">
        <v>182</v>
      </c>
      <c r="AU119" s="237" t="s">
        <v>21</v>
      </c>
      <c r="AV119" s="13" t="s">
        <v>86</v>
      </c>
      <c r="AW119" s="13" t="s">
        <v>38</v>
      </c>
      <c r="AX119" s="13" t="s">
        <v>77</v>
      </c>
      <c r="AY119" s="237" t="s">
        <v>149</v>
      </c>
    </row>
    <row r="120" spans="1:51" s="14" customFormat="1" ht="12">
      <c r="A120" s="14"/>
      <c r="B120" s="238"/>
      <c r="C120" s="239"/>
      <c r="D120" s="218" t="s">
        <v>182</v>
      </c>
      <c r="E120" s="240" t="s">
        <v>37</v>
      </c>
      <c r="F120" s="241" t="s">
        <v>187</v>
      </c>
      <c r="G120" s="239"/>
      <c r="H120" s="242">
        <v>213.462</v>
      </c>
      <c r="I120" s="243"/>
      <c r="J120" s="239"/>
      <c r="K120" s="239"/>
      <c r="L120" s="244"/>
      <c r="M120" s="245"/>
      <c r="N120" s="246"/>
      <c r="O120" s="246"/>
      <c r="P120" s="246"/>
      <c r="Q120" s="246"/>
      <c r="R120" s="246"/>
      <c r="S120" s="246"/>
      <c r="T120" s="247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8" t="s">
        <v>182</v>
      </c>
      <c r="AU120" s="248" t="s">
        <v>21</v>
      </c>
      <c r="AV120" s="14" t="s">
        <v>148</v>
      </c>
      <c r="AW120" s="14" t="s">
        <v>38</v>
      </c>
      <c r="AX120" s="14" t="s">
        <v>21</v>
      </c>
      <c r="AY120" s="248" t="s">
        <v>149</v>
      </c>
    </row>
    <row r="121" spans="1:65" s="2" customFormat="1" ht="16.5" customHeight="1">
      <c r="A121" s="39"/>
      <c r="B121" s="40"/>
      <c r="C121" s="205" t="s">
        <v>213</v>
      </c>
      <c r="D121" s="205" t="s">
        <v>151</v>
      </c>
      <c r="E121" s="206" t="s">
        <v>338</v>
      </c>
      <c r="F121" s="207" t="s">
        <v>339</v>
      </c>
      <c r="G121" s="208" t="s">
        <v>340</v>
      </c>
      <c r="H121" s="209">
        <v>1.423</v>
      </c>
      <c r="I121" s="210"/>
      <c r="J121" s="211">
        <f>ROUND(I121*H121,2)</f>
        <v>0</v>
      </c>
      <c r="K121" s="207" t="s">
        <v>37</v>
      </c>
      <c r="L121" s="45"/>
      <c r="M121" s="212" t="s">
        <v>37</v>
      </c>
      <c r="N121" s="213" t="s">
        <v>50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148</v>
      </c>
      <c r="AT121" s="216" t="s">
        <v>151</v>
      </c>
      <c r="AU121" s="216" t="s">
        <v>21</v>
      </c>
      <c r="AY121" s="18" t="s">
        <v>149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148</v>
      </c>
      <c r="BK121" s="217">
        <f>ROUND(I121*H121,2)</f>
        <v>0</v>
      </c>
      <c r="BL121" s="18" t="s">
        <v>148</v>
      </c>
      <c r="BM121" s="216" t="s">
        <v>263</v>
      </c>
    </row>
    <row r="122" spans="1:47" s="2" customFormat="1" ht="12">
      <c r="A122" s="39"/>
      <c r="B122" s="40"/>
      <c r="C122" s="41"/>
      <c r="D122" s="218" t="s">
        <v>155</v>
      </c>
      <c r="E122" s="41"/>
      <c r="F122" s="219" t="s">
        <v>339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155</v>
      </c>
      <c r="AU122" s="18" t="s">
        <v>21</v>
      </c>
    </row>
    <row r="123" spans="1:65" s="2" customFormat="1" ht="16.5" customHeight="1">
      <c r="A123" s="39"/>
      <c r="B123" s="40"/>
      <c r="C123" s="205" t="s">
        <v>217</v>
      </c>
      <c r="D123" s="205" t="s">
        <v>151</v>
      </c>
      <c r="E123" s="206" t="s">
        <v>343</v>
      </c>
      <c r="F123" s="207" t="s">
        <v>344</v>
      </c>
      <c r="G123" s="208" t="s">
        <v>320</v>
      </c>
      <c r="H123" s="209">
        <v>1</v>
      </c>
      <c r="I123" s="210"/>
      <c r="J123" s="211">
        <f>ROUND(I123*H123,2)</f>
        <v>0</v>
      </c>
      <c r="K123" s="207" t="s">
        <v>37</v>
      </c>
      <c r="L123" s="45"/>
      <c r="M123" s="212" t="s">
        <v>37</v>
      </c>
      <c r="N123" s="213" t="s">
        <v>50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148</v>
      </c>
      <c r="AT123" s="216" t="s">
        <v>151</v>
      </c>
      <c r="AU123" s="216" t="s">
        <v>21</v>
      </c>
      <c r="AY123" s="18" t="s">
        <v>149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148</v>
      </c>
      <c r="BK123" s="217">
        <f>ROUND(I123*H123,2)</f>
        <v>0</v>
      </c>
      <c r="BL123" s="18" t="s">
        <v>148</v>
      </c>
      <c r="BM123" s="216" t="s">
        <v>272</v>
      </c>
    </row>
    <row r="124" spans="1:47" s="2" customFormat="1" ht="12">
      <c r="A124" s="39"/>
      <c r="B124" s="40"/>
      <c r="C124" s="41"/>
      <c r="D124" s="218" t="s">
        <v>155</v>
      </c>
      <c r="E124" s="41"/>
      <c r="F124" s="219" t="s">
        <v>344</v>
      </c>
      <c r="G124" s="41"/>
      <c r="H124" s="41"/>
      <c r="I124" s="220"/>
      <c r="J124" s="41"/>
      <c r="K124" s="41"/>
      <c r="L124" s="45"/>
      <c r="M124" s="221"/>
      <c r="N124" s="22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155</v>
      </c>
      <c r="AU124" s="18" t="s">
        <v>21</v>
      </c>
    </row>
    <row r="125" spans="1:63" s="12" customFormat="1" ht="25.9" customHeight="1">
      <c r="A125" s="12"/>
      <c r="B125" s="189"/>
      <c r="C125" s="190"/>
      <c r="D125" s="191" t="s">
        <v>76</v>
      </c>
      <c r="E125" s="192" t="s">
        <v>146</v>
      </c>
      <c r="F125" s="192" t="s">
        <v>147</v>
      </c>
      <c r="G125" s="190"/>
      <c r="H125" s="190"/>
      <c r="I125" s="193"/>
      <c r="J125" s="194">
        <f>BK125</f>
        <v>0</v>
      </c>
      <c r="K125" s="190"/>
      <c r="L125" s="195"/>
      <c r="M125" s="196"/>
      <c r="N125" s="197"/>
      <c r="O125" s="197"/>
      <c r="P125" s="198">
        <f>SUM(P126:P132)</f>
        <v>0</v>
      </c>
      <c r="Q125" s="197"/>
      <c r="R125" s="198">
        <f>SUM(R126:R132)</f>
        <v>0</v>
      </c>
      <c r="S125" s="197"/>
      <c r="T125" s="199">
        <f>SUM(T126:T132)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0" t="s">
        <v>148</v>
      </c>
      <c r="AT125" s="201" t="s">
        <v>76</v>
      </c>
      <c r="AU125" s="201" t="s">
        <v>77</v>
      </c>
      <c r="AY125" s="200" t="s">
        <v>149</v>
      </c>
      <c r="BK125" s="202">
        <f>SUM(BK126:BK132)</f>
        <v>0</v>
      </c>
    </row>
    <row r="126" spans="1:65" s="2" customFormat="1" ht="16.5" customHeight="1">
      <c r="A126" s="39"/>
      <c r="B126" s="40"/>
      <c r="C126" s="205" t="s">
        <v>225</v>
      </c>
      <c r="D126" s="205" t="s">
        <v>151</v>
      </c>
      <c r="E126" s="206" t="s">
        <v>347</v>
      </c>
      <c r="F126" s="207" t="s">
        <v>348</v>
      </c>
      <c r="G126" s="208" t="s">
        <v>174</v>
      </c>
      <c r="H126" s="209">
        <v>124.395</v>
      </c>
      <c r="I126" s="210"/>
      <c r="J126" s="211">
        <f>ROUND(I126*H126,2)</f>
        <v>0</v>
      </c>
      <c r="K126" s="207" t="s">
        <v>37</v>
      </c>
      <c r="L126" s="45"/>
      <c r="M126" s="212" t="s">
        <v>37</v>
      </c>
      <c r="N126" s="213" t="s">
        <v>50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349</v>
      </c>
      <c r="AT126" s="216" t="s">
        <v>151</v>
      </c>
      <c r="AU126" s="216" t="s">
        <v>21</v>
      </c>
      <c r="AY126" s="18" t="s">
        <v>149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148</v>
      </c>
      <c r="BK126" s="217">
        <f>ROUND(I126*H126,2)</f>
        <v>0</v>
      </c>
      <c r="BL126" s="18" t="s">
        <v>349</v>
      </c>
      <c r="BM126" s="216" t="s">
        <v>286</v>
      </c>
    </row>
    <row r="127" spans="1:47" s="2" customFormat="1" ht="12">
      <c r="A127" s="39"/>
      <c r="B127" s="40"/>
      <c r="C127" s="41"/>
      <c r="D127" s="218" t="s">
        <v>155</v>
      </c>
      <c r="E127" s="41"/>
      <c r="F127" s="219" t="s">
        <v>348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155</v>
      </c>
      <c r="AU127" s="18" t="s">
        <v>21</v>
      </c>
    </row>
    <row r="128" spans="1:51" s="13" customFormat="1" ht="12">
      <c r="A128" s="13"/>
      <c r="B128" s="227"/>
      <c r="C128" s="228"/>
      <c r="D128" s="218" t="s">
        <v>182</v>
      </c>
      <c r="E128" s="229" t="s">
        <v>37</v>
      </c>
      <c r="F128" s="230" t="s">
        <v>376</v>
      </c>
      <c r="G128" s="228"/>
      <c r="H128" s="231">
        <v>24.9</v>
      </c>
      <c r="I128" s="232"/>
      <c r="J128" s="228"/>
      <c r="K128" s="228"/>
      <c r="L128" s="233"/>
      <c r="M128" s="234"/>
      <c r="N128" s="235"/>
      <c r="O128" s="235"/>
      <c r="P128" s="235"/>
      <c r="Q128" s="235"/>
      <c r="R128" s="235"/>
      <c r="S128" s="235"/>
      <c r="T128" s="23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7" t="s">
        <v>182</v>
      </c>
      <c r="AU128" s="237" t="s">
        <v>21</v>
      </c>
      <c r="AV128" s="13" t="s">
        <v>86</v>
      </c>
      <c r="AW128" s="13" t="s">
        <v>38</v>
      </c>
      <c r="AX128" s="13" t="s">
        <v>77</v>
      </c>
      <c r="AY128" s="237" t="s">
        <v>149</v>
      </c>
    </row>
    <row r="129" spans="1:51" s="13" customFormat="1" ht="12">
      <c r="A129" s="13"/>
      <c r="B129" s="227"/>
      <c r="C129" s="228"/>
      <c r="D129" s="218" t="s">
        <v>182</v>
      </c>
      <c r="E129" s="229" t="s">
        <v>37</v>
      </c>
      <c r="F129" s="230" t="s">
        <v>377</v>
      </c>
      <c r="G129" s="228"/>
      <c r="H129" s="231">
        <v>33.66</v>
      </c>
      <c r="I129" s="232"/>
      <c r="J129" s="228"/>
      <c r="K129" s="228"/>
      <c r="L129" s="233"/>
      <c r="M129" s="234"/>
      <c r="N129" s="235"/>
      <c r="O129" s="235"/>
      <c r="P129" s="235"/>
      <c r="Q129" s="235"/>
      <c r="R129" s="235"/>
      <c r="S129" s="235"/>
      <c r="T129" s="23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7" t="s">
        <v>182</v>
      </c>
      <c r="AU129" s="237" t="s">
        <v>21</v>
      </c>
      <c r="AV129" s="13" t="s">
        <v>86</v>
      </c>
      <c r="AW129" s="13" t="s">
        <v>38</v>
      </c>
      <c r="AX129" s="13" t="s">
        <v>77</v>
      </c>
      <c r="AY129" s="237" t="s">
        <v>149</v>
      </c>
    </row>
    <row r="130" spans="1:51" s="13" customFormat="1" ht="12">
      <c r="A130" s="13"/>
      <c r="B130" s="227"/>
      <c r="C130" s="228"/>
      <c r="D130" s="218" t="s">
        <v>182</v>
      </c>
      <c r="E130" s="229" t="s">
        <v>37</v>
      </c>
      <c r="F130" s="230" t="s">
        <v>376</v>
      </c>
      <c r="G130" s="228"/>
      <c r="H130" s="231">
        <v>24.9</v>
      </c>
      <c r="I130" s="232"/>
      <c r="J130" s="228"/>
      <c r="K130" s="228"/>
      <c r="L130" s="233"/>
      <c r="M130" s="234"/>
      <c r="N130" s="235"/>
      <c r="O130" s="235"/>
      <c r="P130" s="235"/>
      <c r="Q130" s="235"/>
      <c r="R130" s="235"/>
      <c r="S130" s="235"/>
      <c r="T130" s="23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7" t="s">
        <v>182</v>
      </c>
      <c r="AU130" s="237" t="s">
        <v>21</v>
      </c>
      <c r="AV130" s="13" t="s">
        <v>86</v>
      </c>
      <c r="AW130" s="13" t="s">
        <v>38</v>
      </c>
      <c r="AX130" s="13" t="s">
        <v>77</v>
      </c>
      <c r="AY130" s="237" t="s">
        <v>149</v>
      </c>
    </row>
    <row r="131" spans="1:51" s="13" customFormat="1" ht="12">
      <c r="A131" s="13"/>
      <c r="B131" s="227"/>
      <c r="C131" s="228"/>
      <c r="D131" s="218" t="s">
        <v>182</v>
      </c>
      <c r="E131" s="229" t="s">
        <v>37</v>
      </c>
      <c r="F131" s="230" t="s">
        <v>378</v>
      </c>
      <c r="G131" s="228"/>
      <c r="H131" s="231">
        <v>40.935</v>
      </c>
      <c r="I131" s="232"/>
      <c r="J131" s="228"/>
      <c r="K131" s="228"/>
      <c r="L131" s="233"/>
      <c r="M131" s="234"/>
      <c r="N131" s="235"/>
      <c r="O131" s="235"/>
      <c r="P131" s="235"/>
      <c r="Q131" s="235"/>
      <c r="R131" s="235"/>
      <c r="S131" s="235"/>
      <c r="T131" s="23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7" t="s">
        <v>182</v>
      </c>
      <c r="AU131" s="237" t="s">
        <v>21</v>
      </c>
      <c r="AV131" s="13" t="s">
        <v>86</v>
      </c>
      <c r="AW131" s="13" t="s">
        <v>38</v>
      </c>
      <c r="AX131" s="13" t="s">
        <v>77</v>
      </c>
      <c r="AY131" s="237" t="s">
        <v>149</v>
      </c>
    </row>
    <row r="132" spans="1:51" s="14" customFormat="1" ht="12">
      <c r="A132" s="14"/>
      <c r="B132" s="238"/>
      <c r="C132" s="239"/>
      <c r="D132" s="218" t="s">
        <v>182</v>
      </c>
      <c r="E132" s="240" t="s">
        <v>37</v>
      </c>
      <c r="F132" s="241" t="s">
        <v>187</v>
      </c>
      <c r="G132" s="239"/>
      <c r="H132" s="242">
        <v>124.395</v>
      </c>
      <c r="I132" s="243"/>
      <c r="J132" s="239"/>
      <c r="K132" s="239"/>
      <c r="L132" s="244"/>
      <c r="M132" s="259"/>
      <c r="N132" s="260"/>
      <c r="O132" s="260"/>
      <c r="P132" s="260"/>
      <c r="Q132" s="260"/>
      <c r="R132" s="260"/>
      <c r="S132" s="260"/>
      <c r="T132" s="261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8" t="s">
        <v>182</v>
      </c>
      <c r="AU132" s="248" t="s">
        <v>21</v>
      </c>
      <c r="AV132" s="14" t="s">
        <v>148</v>
      </c>
      <c r="AW132" s="14" t="s">
        <v>38</v>
      </c>
      <c r="AX132" s="14" t="s">
        <v>21</v>
      </c>
      <c r="AY132" s="248" t="s">
        <v>149</v>
      </c>
    </row>
    <row r="133" spans="1:31" s="2" customFormat="1" ht="6.95" customHeight="1">
      <c r="A133" s="39"/>
      <c r="B133" s="60"/>
      <c r="C133" s="61"/>
      <c r="D133" s="61"/>
      <c r="E133" s="61"/>
      <c r="F133" s="61"/>
      <c r="G133" s="61"/>
      <c r="H133" s="61"/>
      <c r="I133" s="61"/>
      <c r="J133" s="61"/>
      <c r="K133" s="61"/>
      <c r="L133" s="45"/>
      <c r="M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</sheetData>
  <sheetProtection password="CC35" sheet="1" objects="1" scenarios="1" formatColumns="0" formatRows="0" autoFilter="0"/>
  <autoFilter ref="C81:K132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pans="2:46" s="1" customFormat="1" ht="24.95" customHeight="1">
      <c r="B4" s="21"/>
      <c r="D4" s="131" t="s">
        <v>123</v>
      </c>
      <c r="L4" s="21"/>
      <c r="M4" s="132" t="s">
        <v>10</v>
      </c>
      <c r="AT4" s="18" t="s">
        <v>38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Objekty Z3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124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379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37</v>
      </c>
      <c r="G11" s="39"/>
      <c r="H11" s="39"/>
      <c r="I11" s="133" t="s">
        <v>20</v>
      </c>
      <c r="J11" s="137" t="s">
        <v>37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4. 3. 2021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26</v>
      </c>
      <c r="E14" s="39"/>
      <c r="F14" s="39"/>
      <c r="G14" s="39"/>
      <c r="H14" s="39"/>
      <c r="I14" s="133" t="s">
        <v>27</v>
      </c>
      <c r="J14" s="137" t="s">
        <v>28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29</v>
      </c>
      <c r="F15" s="39"/>
      <c r="G15" s="39"/>
      <c r="H15" s="39"/>
      <c r="I15" s="133" t="s">
        <v>30</v>
      </c>
      <c r="J15" s="137" t="s">
        <v>31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32</v>
      </c>
      <c r="E17" s="39"/>
      <c r="F17" s="39"/>
      <c r="G17" s="39"/>
      <c r="H17" s="39"/>
      <c r="I17" s="133" t="s">
        <v>27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30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34</v>
      </c>
      <c r="E20" s="39"/>
      <c r="F20" s="39"/>
      <c r="G20" s="39"/>
      <c r="H20" s="39"/>
      <c r="I20" s="133" t="s">
        <v>27</v>
      </c>
      <c r="J20" s="137" t="s">
        <v>35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36</v>
      </c>
      <c r="F21" s="39"/>
      <c r="G21" s="39"/>
      <c r="H21" s="39"/>
      <c r="I21" s="133" t="s">
        <v>30</v>
      </c>
      <c r="J21" s="137" t="s">
        <v>37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39</v>
      </c>
      <c r="E23" s="39"/>
      <c r="F23" s="39"/>
      <c r="G23" s="39"/>
      <c r="H23" s="39"/>
      <c r="I23" s="133" t="s">
        <v>27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30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41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39"/>
      <c r="B27" s="140"/>
      <c r="C27" s="139"/>
      <c r="D27" s="139"/>
      <c r="E27" s="141" t="s">
        <v>126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43</v>
      </c>
      <c r="E30" s="39"/>
      <c r="F30" s="39"/>
      <c r="G30" s="39"/>
      <c r="H30" s="39"/>
      <c r="I30" s="39"/>
      <c r="J30" s="145">
        <f>ROUND(J82,2)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45</v>
      </c>
      <c r="G32" s="39"/>
      <c r="H32" s="39"/>
      <c r="I32" s="146" t="s">
        <v>44</v>
      </c>
      <c r="J32" s="146" t="s">
        <v>46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47</v>
      </c>
      <c r="E33" s="133" t="s">
        <v>48</v>
      </c>
      <c r="F33" s="148">
        <f>ROUND((SUM(BE82:BE295)),2)</f>
        <v>0</v>
      </c>
      <c r="G33" s="39"/>
      <c r="H33" s="39"/>
      <c r="I33" s="149">
        <v>0.21</v>
      </c>
      <c r="J33" s="148">
        <f>ROUND(((SUM(BE82:BE295))*I33),2)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49</v>
      </c>
      <c r="F34" s="148">
        <f>ROUND((SUM(BF82:BF295)),2)</f>
        <v>0</v>
      </c>
      <c r="G34" s="39"/>
      <c r="H34" s="39"/>
      <c r="I34" s="149">
        <v>0.15</v>
      </c>
      <c r="J34" s="148">
        <f>ROUND(((SUM(BF82:BF295))*I34),2)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50</v>
      </c>
      <c r="F35" s="148">
        <f>ROUND((SUM(BG82:BG295)),2)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51</v>
      </c>
      <c r="F36" s="148">
        <f>ROUND((SUM(BH82:BH295)),2)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52</v>
      </c>
      <c r="F37" s="148">
        <f>ROUND((SUM(BI82:BI295)),2)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53</v>
      </c>
      <c r="E39" s="152"/>
      <c r="F39" s="152"/>
      <c r="G39" s="153" t="s">
        <v>54</v>
      </c>
      <c r="H39" s="154" t="s">
        <v>55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Objekty Z3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124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03 - Sklad hořlavin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22</v>
      </c>
      <c r="D52" s="41"/>
      <c r="E52" s="41"/>
      <c r="F52" s="28" t="str">
        <f>F12</f>
        <v>Jablonec nad Nisou</v>
      </c>
      <c r="G52" s="41"/>
      <c r="H52" s="41"/>
      <c r="I52" s="33" t="s">
        <v>24</v>
      </c>
      <c r="J52" s="73" t="str">
        <f>IF(J12="","",J12)</f>
        <v>4. 3. 2021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26</v>
      </c>
      <c r="D54" s="41"/>
      <c r="E54" s="41"/>
      <c r="F54" s="28" t="str">
        <f>E15</f>
        <v>Povodí Labe, státní podnik, OIČ, Hradec Králové</v>
      </c>
      <c r="G54" s="41"/>
      <c r="H54" s="41"/>
      <c r="I54" s="33" t="s">
        <v>34</v>
      </c>
      <c r="J54" s="37" t="str">
        <f>E21</f>
        <v>LHOTA - Stavitelství, B. Lhota, Ing. Lhota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32</v>
      </c>
      <c r="D55" s="41"/>
      <c r="E55" s="41"/>
      <c r="F55" s="28" t="str">
        <f>IF(E18="","",E18)</f>
        <v>Vyplň údaj</v>
      </c>
      <c r="G55" s="41"/>
      <c r="H55" s="41"/>
      <c r="I55" s="33" t="s">
        <v>39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128</v>
      </c>
      <c r="D57" s="163"/>
      <c r="E57" s="163"/>
      <c r="F57" s="163"/>
      <c r="G57" s="163"/>
      <c r="H57" s="163"/>
      <c r="I57" s="163"/>
      <c r="J57" s="164" t="s">
        <v>129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75</v>
      </c>
      <c r="D59" s="41"/>
      <c r="E59" s="41"/>
      <c r="F59" s="41"/>
      <c r="G59" s="41"/>
      <c r="H59" s="41"/>
      <c r="I59" s="41"/>
      <c r="J59" s="103">
        <f>J82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130</v>
      </c>
    </row>
    <row r="60" spans="1:31" s="9" customFormat="1" ht="24.95" customHeight="1">
      <c r="A60" s="9"/>
      <c r="B60" s="166"/>
      <c r="C60" s="167"/>
      <c r="D60" s="168" t="s">
        <v>166</v>
      </c>
      <c r="E60" s="169"/>
      <c r="F60" s="169"/>
      <c r="G60" s="169"/>
      <c r="H60" s="169"/>
      <c r="I60" s="169"/>
      <c r="J60" s="170">
        <f>J83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6"/>
      <c r="C61" s="167"/>
      <c r="D61" s="168" t="s">
        <v>167</v>
      </c>
      <c r="E61" s="169"/>
      <c r="F61" s="169"/>
      <c r="G61" s="169"/>
      <c r="H61" s="169"/>
      <c r="I61" s="169"/>
      <c r="J61" s="170">
        <f>J84</f>
        <v>0</v>
      </c>
      <c r="K61" s="167"/>
      <c r="L61" s="17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6"/>
      <c r="C62" s="167"/>
      <c r="D62" s="168" t="s">
        <v>131</v>
      </c>
      <c r="E62" s="169"/>
      <c r="F62" s="169"/>
      <c r="G62" s="169"/>
      <c r="H62" s="169"/>
      <c r="I62" s="169"/>
      <c r="J62" s="170">
        <f>J288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2" customFormat="1" ht="21.8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6.95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pans="1:31" s="2" customFormat="1" ht="6.95" customHeight="1">
      <c r="A68" s="39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24.95" customHeight="1">
      <c r="A69" s="39"/>
      <c r="B69" s="40"/>
      <c r="C69" s="24" t="s">
        <v>133</v>
      </c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16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161" t="str">
        <f>E7</f>
        <v>Objekty Z3</v>
      </c>
      <c r="F72" s="33"/>
      <c r="G72" s="33"/>
      <c r="H72" s="33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124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70" t="str">
        <f>E9</f>
        <v>SO 03 - Sklad hořlavin</v>
      </c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22</v>
      </c>
      <c r="D76" s="41"/>
      <c r="E76" s="41"/>
      <c r="F76" s="28" t="str">
        <f>F12</f>
        <v>Jablonec nad Nisou</v>
      </c>
      <c r="G76" s="41"/>
      <c r="H76" s="41"/>
      <c r="I76" s="33" t="s">
        <v>24</v>
      </c>
      <c r="J76" s="73" t="str">
        <f>IF(J12="","",J12)</f>
        <v>4. 3. 2021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5.65" customHeight="1">
      <c r="A78" s="39"/>
      <c r="B78" s="40"/>
      <c r="C78" s="33" t="s">
        <v>26</v>
      </c>
      <c r="D78" s="41"/>
      <c r="E78" s="41"/>
      <c r="F78" s="28" t="str">
        <f>E15</f>
        <v>Povodí Labe, státní podnik, OIČ, Hradec Králové</v>
      </c>
      <c r="G78" s="41"/>
      <c r="H78" s="41"/>
      <c r="I78" s="33" t="s">
        <v>34</v>
      </c>
      <c r="J78" s="37" t="str">
        <f>E21</f>
        <v>LHOTA - Stavitelství, B. Lhota, Ing. Lhota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32</v>
      </c>
      <c r="D79" s="41"/>
      <c r="E79" s="41"/>
      <c r="F79" s="28" t="str">
        <f>IF(E18="","",E18)</f>
        <v>Vyplň údaj</v>
      </c>
      <c r="G79" s="41"/>
      <c r="H79" s="41"/>
      <c r="I79" s="33" t="s">
        <v>39</v>
      </c>
      <c r="J79" s="37" t="str">
        <f>E24</f>
        <v xml:space="preserve"> 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0.3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11" customFormat="1" ht="29.25" customHeight="1">
      <c r="A81" s="178"/>
      <c r="B81" s="179"/>
      <c r="C81" s="180" t="s">
        <v>134</v>
      </c>
      <c r="D81" s="181" t="s">
        <v>62</v>
      </c>
      <c r="E81" s="181" t="s">
        <v>58</v>
      </c>
      <c r="F81" s="181" t="s">
        <v>59</v>
      </c>
      <c r="G81" s="181" t="s">
        <v>135</v>
      </c>
      <c r="H81" s="181" t="s">
        <v>136</v>
      </c>
      <c r="I81" s="181" t="s">
        <v>137</v>
      </c>
      <c r="J81" s="181" t="s">
        <v>129</v>
      </c>
      <c r="K81" s="182" t="s">
        <v>138</v>
      </c>
      <c r="L81" s="183"/>
      <c r="M81" s="93" t="s">
        <v>37</v>
      </c>
      <c r="N81" s="94" t="s">
        <v>47</v>
      </c>
      <c r="O81" s="94" t="s">
        <v>139</v>
      </c>
      <c r="P81" s="94" t="s">
        <v>140</v>
      </c>
      <c r="Q81" s="94" t="s">
        <v>141</v>
      </c>
      <c r="R81" s="94" t="s">
        <v>142</v>
      </c>
      <c r="S81" s="94" t="s">
        <v>143</v>
      </c>
      <c r="T81" s="95" t="s">
        <v>144</v>
      </c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</row>
    <row r="82" spans="1:63" s="2" customFormat="1" ht="22.8" customHeight="1">
      <c r="A82" s="39"/>
      <c r="B82" s="40"/>
      <c r="C82" s="100" t="s">
        <v>145</v>
      </c>
      <c r="D82" s="41"/>
      <c r="E82" s="41"/>
      <c r="F82" s="41"/>
      <c r="G82" s="41"/>
      <c r="H82" s="41"/>
      <c r="I82" s="41"/>
      <c r="J82" s="184">
        <f>BK82</f>
        <v>0</v>
      </c>
      <c r="K82" s="41"/>
      <c r="L82" s="45"/>
      <c r="M82" s="96"/>
      <c r="N82" s="185"/>
      <c r="O82" s="97"/>
      <c r="P82" s="186">
        <f>P83+P84+P288</f>
        <v>0</v>
      </c>
      <c r="Q82" s="97"/>
      <c r="R82" s="186">
        <f>R83+R84+R288</f>
        <v>0</v>
      </c>
      <c r="S82" s="97"/>
      <c r="T82" s="187">
        <f>T83+T84+T288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8" t="s">
        <v>76</v>
      </c>
      <c r="AU82" s="18" t="s">
        <v>130</v>
      </c>
      <c r="BK82" s="188">
        <f>BK83+BK84+BK288</f>
        <v>0</v>
      </c>
    </row>
    <row r="83" spans="1:63" s="12" customFormat="1" ht="25.9" customHeight="1">
      <c r="A83" s="12"/>
      <c r="B83" s="189"/>
      <c r="C83" s="190"/>
      <c r="D83" s="191" t="s">
        <v>76</v>
      </c>
      <c r="E83" s="192" t="s">
        <v>168</v>
      </c>
      <c r="F83" s="192" t="s">
        <v>169</v>
      </c>
      <c r="G83" s="190"/>
      <c r="H83" s="190"/>
      <c r="I83" s="193"/>
      <c r="J83" s="194">
        <f>BK83</f>
        <v>0</v>
      </c>
      <c r="K83" s="190"/>
      <c r="L83" s="195"/>
      <c r="M83" s="196"/>
      <c r="N83" s="197"/>
      <c r="O83" s="197"/>
      <c r="P83" s="198">
        <v>0</v>
      </c>
      <c r="Q83" s="197"/>
      <c r="R83" s="198">
        <v>0</v>
      </c>
      <c r="S83" s="197"/>
      <c r="T83" s="199"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21</v>
      </c>
      <c r="AT83" s="201" t="s">
        <v>76</v>
      </c>
      <c r="AU83" s="201" t="s">
        <v>77</v>
      </c>
      <c r="AY83" s="200" t="s">
        <v>149</v>
      </c>
      <c r="BK83" s="202">
        <v>0</v>
      </c>
    </row>
    <row r="84" spans="1:63" s="12" customFormat="1" ht="25.9" customHeight="1">
      <c r="A84" s="12"/>
      <c r="B84" s="189"/>
      <c r="C84" s="190"/>
      <c r="D84" s="191" t="s">
        <v>76</v>
      </c>
      <c r="E84" s="192" t="s">
        <v>170</v>
      </c>
      <c r="F84" s="192" t="s">
        <v>171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SUM(P85:P287)</f>
        <v>0</v>
      </c>
      <c r="Q84" s="197"/>
      <c r="R84" s="198">
        <f>SUM(R85:R287)</f>
        <v>0</v>
      </c>
      <c r="S84" s="197"/>
      <c r="T84" s="199">
        <f>SUM(T85:T287)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21</v>
      </c>
      <c r="AT84" s="201" t="s">
        <v>76</v>
      </c>
      <c r="AU84" s="201" t="s">
        <v>77</v>
      </c>
      <c r="AY84" s="200" t="s">
        <v>149</v>
      </c>
      <c r="BK84" s="202">
        <f>SUM(BK85:BK287)</f>
        <v>0</v>
      </c>
    </row>
    <row r="85" spans="1:65" s="2" customFormat="1" ht="16.5" customHeight="1">
      <c r="A85" s="39"/>
      <c r="B85" s="40"/>
      <c r="C85" s="205" t="s">
        <v>21</v>
      </c>
      <c r="D85" s="205" t="s">
        <v>151</v>
      </c>
      <c r="E85" s="206" t="s">
        <v>172</v>
      </c>
      <c r="F85" s="207" t="s">
        <v>173</v>
      </c>
      <c r="G85" s="208" t="s">
        <v>174</v>
      </c>
      <c r="H85" s="209">
        <v>102.164</v>
      </c>
      <c r="I85" s="210"/>
      <c r="J85" s="211">
        <f>ROUND(I85*H85,2)</f>
        <v>0</v>
      </c>
      <c r="K85" s="207" t="s">
        <v>37</v>
      </c>
      <c r="L85" s="45"/>
      <c r="M85" s="212" t="s">
        <v>37</v>
      </c>
      <c r="N85" s="213" t="s">
        <v>50</v>
      </c>
      <c r="O85" s="85"/>
      <c r="P85" s="214">
        <f>O85*H85</f>
        <v>0</v>
      </c>
      <c r="Q85" s="214">
        <v>0</v>
      </c>
      <c r="R85" s="214">
        <f>Q85*H85</f>
        <v>0</v>
      </c>
      <c r="S85" s="214">
        <v>0</v>
      </c>
      <c r="T85" s="215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6" t="s">
        <v>148</v>
      </c>
      <c r="AT85" s="216" t="s">
        <v>151</v>
      </c>
      <c r="AU85" s="216" t="s">
        <v>21</v>
      </c>
      <c r="AY85" s="18" t="s">
        <v>149</v>
      </c>
      <c r="BE85" s="217">
        <f>IF(N85="základní",J85,0)</f>
        <v>0</v>
      </c>
      <c r="BF85" s="217">
        <f>IF(N85="snížená",J85,0)</f>
        <v>0</v>
      </c>
      <c r="BG85" s="217">
        <f>IF(N85="zákl. přenesená",J85,0)</f>
        <v>0</v>
      </c>
      <c r="BH85" s="217">
        <f>IF(N85="sníž. přenesená",J85,0)</f>
        <v>0</v>
      </c>
      <c r="BI85" s="217">
        <f>IF(N85="nulová",J85,0)</f>
        <v>0</v>
      </c>
      <c r="BJ85" s="18" t="s">
        <v>148</v>
      </c>
      <c r="BK85" s="217">
        <f>ROUND(I85*H85,2)</f>
        <v>0</v>
      </c>
      <c r="BL85" s="18" t="s">
        <v>148</v>
      </c>
      <c r="BM85" s="216" t="s">
        <v>86</v>
      </c>
    </row>
    <row r="86" spans="1:47" s="2" customFormat="1" ht="12">
      <c r="A86" s="39"/>
      <c r="B86" s="40"/>
      <c r="C86" s="41"/>
      <c r="D86" s="218" t="s">
        <v>155</v>
      </c>
      <c r="E86" s="41"/>
      <c r="F86" s="219" t="s">
        <v>173</v>
      </c>
      <c r="G86" s="41"/>
      <c r="H86" s="41"/>
      <c r="I86" s="220"/>
      <c r="J86" s="41"/>
      <c r="K86" s="41"/>
      <c r="L86" s="45"/>
      <c r="M86" s="221"/>
      <c r="N86" s="222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155</v>
      </c>
      <c r="AU86" s="18" t="s">
        <v>21</v>
      </c>
    </row>
    <row r="87" spans="1:51" s="13" customFormat="1" ht="12">
      <c r="A87" s="13"/>
      <c r="B87" s="227"/>
      <c r="C87" s="228"/>
      <c r="D87" s="218" t="s">
        <v>182</v>
      </c>
      <c r="E87" s="229" t="s">
        <v>37</v>
      </c>
      <c r="F87" s="230" t="s">
        <v>380</v>
      </c>
      <c r="G87" s="228"/>
      <c r="H87" s="231">
        <v>38.564</v>
      </c>
      <c r="I87" s="232"/>
      <c r="J87" s="228"/>
      <c r="K87" s="228"/>
      <c r="L87" s="233"/>
      <c r="M87" s="234"/>
      <c r="N87" s="235"/>
      <c r="O87" s="235"/>
      <c r="P87" s="235"/>
      <c r="Q87" s="235"/>
      <c r="R87" s="235"/>
      <c r="S87" s="235"/>
      <c r="T87" s="236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7" t="s">
        <v>182</v>
      </c>
      <c r="AU87" s="237" t="s">
        <v>21</v>
      </c>
      <c r="AV87" s="13" t="s">
        <v>86</v>
      </c>
      <c r="AW87" s="13" t="s">
        <v>38</v>
      </c>
      <c r="AX87" s="13" t="s">
        <v>77</v>
      </c>
      <c r="AY87" s="237" t="s">
        <v>149</v>
      </c>
    </row>
    <row r="88" spans="1:51" s="13" customFormat="1" ht="12">
      <c r="A88" s="13"/>
      <c r="B88" s="227"/>
      <c r="C88" s="228"/>
      <c r="D88" s="218" t="s">
        <v>182</v>
      </c>
      <c r="E88" s="229" t="s">
        <v>37</v>
      </c>
      <c r="F88" s="230" t="s">
        <v>381</v>
      </c>
      <c r="G88" s="228"/>
      <c r="H88" s="231">
        <v>9.076</v>
      </c>
      <c r="I88" s="232"/>
      <c r="J88" s="228"/>
      <c r="K88" s="228"/>
      <c r="L88" s="233"/>
      <c r="M88" s="234"/>
      <c r="N88" s="235"/>
      <c r="O88" s="235"/>
      <c r="P88" s="235"/>
      <c r="Q88" s="235"/>
      <c r="R88" s="235"/>
      <c r="S88" s="235"/>
      <c r="T88" s="236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7" t="s">
        <v>182</v>
      </c>
      <c r="AU88" s="237" t="s">
        <v>21</v>
      </c>
      <c r="AV88" s="13" t="s">
        <v>86</v>
      </c>
      <c r="AW88" s="13" t="s">
        <v>38</v>
      </c>
      <c r="AX88" s="13" t="s">
        <v>77</v>
      </c>
      <c r="AY88" s="237" t="s">
        <v>149</v>
      </c>
    </row>
    <row r="89" spans="1:51" s="13" customFormat="1" ht="12">
      <c r="A89" s="13"/>
      <c r="B89" s="227"/>
      <c r="C89" s="228"/>
      <c r="D89" s="218" t="s">
        <v>182</v>
      </c>
      <c r="E89" s="229" t="s">
        <v>37</v>
      </c>
      <c r="F89" s="230" t="s">
        <v>382</v>
      </c>
      <c r="G89" s="228"/>
      <c r="H89" s="231">
        <v>36.105</v>
      </c>
      <c r="I89" s="232"/>
      <c r="J89" s="228"/>
      <c r="K89" s="228"/>
      <c r="L89" s="233"/>
      <c r="M89" s="234"/>
      <c r="N89" s="235"/>
      <c r="O89" s="235"/>
      <c r="P89" s="235"/>
      <c r="Q89" s="235"/>
      <c r="R89" s="235"/>
      <c r="S89" s="235"/>
      <c r="T89" s="236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7" t="s">
        <v>182</v>
      </c>
      <c r="AU89" s="237" t="s">
        <v>21</v>
      </c>
      <c r="AV89" s="13" t="s">
        <v>86</v>
      </c>
      <c r="AW89" s="13" t="s">
        <v>38</v>
      </c>
      <c r="AX89" s="13" t="s">
        <v>77</v>
      </c>
      <c r="AY89" s="237" t="s">
        <v>149</v>
      </c>
    </row>
    <row r="90" spans="1:51" s="13" customFormat="1" ht="12">
      <c r="A90" s="13"/>
      <c r="B90" s="227"/>
      <c r="C90" s="228"/>
      <c r="D90" s="218" t="s">
        <v>182</v>
      </c>
      <c r="E90" s="229" t="s">
        <v>37</v>
      </c>
      <c r="F90" s="230" t="s">
        <v>383</v>
      </c>
      <c r="G90" s="228"/>
      <c r="H90" s="231">
        <v>18.419</v>
      </c>
      <c r="I90" s="232"/>
      <c r="J90" s="228"/>
      <c r="K90" s="228"/>
      <c r="L90" s="233"/>
      <c r="M90" s="234"/>
      <c r="N90" s="235"/>
      <c r="O90" s="235"/>
      <c r="P90" s="235"/>
      <c r="Q90" s="235"/>
      <c r="R90" s="235"/>
      <c r="S90" s="235"/>
      <c r="T90" s="236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7" t="s">
        <v>182</v>
      </c>
      <c r="AU90" s="237" t="s">
        <v>21</v>
      </c>
      <c r="AV90" s="13" t="s">
        <v>86</v>
      </c>
      <c r="AW90" s="13" t="s">
        <v>38</v>
      </c>
      <c r="AX90" s="13" t="s">
        <v>77</v>
      </c>
      <c r="AY90" s="237" t="s">
        <v>149</v>
      </c>
    </row>
    <row r="91" spans="1:51" s="14" customFormat="1" ht="12">
      <c r="A91" s="14"/>
      <c r="B91" s="238"/>
      <c r="C91" s="239"/>
      <c r="D91" s="218" t="s">
        <v>182</v>
      </c>
      <c r="E91" s="240" t="s">
        <v>37</v>
      </c>
      <c r="F91" s="241" t="s">
        <v>187</v>
      </c>
      <c r="G91" s="239"/>
      <c r="H91" s="242">
        <v>102.164</v>
      </c>
      <c r="I91" s="243"/>
      <c r="J91" s="239"/>
      <c r="K91" s="239"/>
      <c r="L91" s="244"/>
      <c r="M91" s="245"/>
      <c r="N91" s="246"/>
      <c r="O91" s="246"/>
      <c r="P91" s="246"/>
      <c r="Q91" s="246"/>
      <c r="R91" s="246"/>
      <c r="S91" s="246"/>
      <c r="T91" s="247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8" t="s">
        <v>182</v>
      </c>
      <c r="AU91" s="248" t="s">
        <v>21</v>
      </c>
      <c r="AV91" s="14" t="s">
        <v>148</v>
      </c>
      <c r="AW91" s="14" t="s">
        <v>38</v>
      </c>
      <c r="AX91" s="14" t="s">
        <v>21</v>
      </c>
      <c r="AY91" s="248" t="s">
        <v>149</v>
      </c>
    </row>
    <row r="92" spans="1:65" s="2" customFormat="1" ht="21.75" customHeight="1">
      <c r="A92" s="39"/>
      <c r="B92" s="40"/>
      <c r="C92" s="205" t="s">
        <v>86</v>
      </c>
      <c r="D92" s="205" t="s">
        <v>151</v>
      </c>
      <c r="E92" s="206" t="s">
        <v>176</v>
      </c>
      <c r="F92" s="207" t="s">
        <v>177</v>
      </c>
      <c r="G92" s="208" t="s">
        <v>174</v>
      </c>
      <c r="H92" s="209">
        <v>14.448</v>
      </c>
      <c r="I92" s="210"/>
      <c r="J92" s="211">
        <f>ROUND(I92*H92,2)</f>
        <v>0</v>
      </c>
      <c r="K92" s="207" t="s">
        <v>37</v>
      </c>
      <c r="L92" s="45"/>
      <c r="M92" s="212" t="s">
        <v>37</v>
      </c>
      <c r="N92" s="213" t="s">
        <v>50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148</v>
      </c>
      <c r="AT92" s="216" t="s">
        <v>151</v>
      </c>
      <c r="AU92" s="216" t="s">
        <v>21</v>
      </c>
      <c r="AY92" s="18" t="s">
        <v>149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148</v>
      </c>
      <c r="BK92" s="217">
        <f>ROUND(I92*H92,2)</f>
        <v>0</v>
      </c>
      <c r="BL92" s="18" t="s">
        <v>148</v>
      </c>
      <c r="BM92" s="216" t="s">
        <v>148</v>
      </c>
    </row>
    <row r="93" spans="1:47" s="2" customFormat="1" ht="12">
      <c r="A93" s="39"/>
      <c r="B93" s="40"/>
      <c r="C93" s="41"/>
      <c r="D93" s="218" t="s">
        <v>155</v>
      </c>
      <c r="E93" s="41"/>
      <c r="F93" s="219" t="s">
        <v>177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155</v>
      </c>
      <c r="AU93" s="18" t="s">
        <v>21</v>
      </c>
    </row>
    <row r="94" spans="1:51" s="13" customFormat="1" ht="12">
      <c r="A94" s="13"/>
      <c r="B94" s="227"/>
      <c r="C94" s="228"/>
      <c r="D94" s="218" t="s">
        <v>182</v>
      </c>
      <c r="E94" s="229" t="s">
        <v>37</v>
      </c>
      <c r="F94" s="230" t="s">
        <v>384</v>
      </c>
      <c r="G94" s="228"/>
      <c r="H94" s="231">
        <v>14.448</v>
      </c>
      <c r="I94" s="232"/>
      <c r="J94" s="228"/>
      <c r="K94" s="228"/>
      <c r="L94" s="233"/>
      <c r="M94" s="234"/>
      <c r="N94" s="235"/>
      <c r="O94" s="235"/>
      <c r="P94" s="235"/>
      <c r="Q94" s="235"/>
      <c r="R94" s="235"/>
      <c r="S94" s="235"/>
      <c r="T94" s="236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7" t="s">
        <v>182</v>
      </c>
      <c r="AU94" s="237" t="s">
        <v>21</v>
      </c>
      <c r="AV94" s="13" t="s">
        <v>86</v>
      </c>
      <c r="AW94" s="13" t="s">
        <v>38</v>
      </c>
      <c r="AX94" s="13" t="s">
        <v>77</v>
      </c>
      <c r="AY94" s="237" t="s">
        <v>149</v>
      </c>
    </row>
    <row r="95" spans="1:51" s="14" customFormat="1" ht="12">
      <c r="A95" s="14"/>
      <c r="B95" s="238"/>
      <c r="C95" s="239"/>
      <c r="D95" s="218" t="s">
        <v>182</v>
      </c>
      <c r="E95" s="240" t="s">
        <v>37</v>
      </c>
      <c r="F95" s="241" t="s">
        <v>187</v>
      </c>
      <c r="G95" s="239"/>
      <c r="H95" s="242">
        <v>14.448</v>
      </c>
      <c r="I95" s="243"/>
      <c r="J95" s="239"/>
      <c r="K95" s="239"/>
      <c r="L95" s="244"/>
      <c r="M95" s="245"/>
      <c r="N95" s="246"/>
      <c r="O95" s="246"/>
      <c r="P95" s="246"/>
      <c r="Q95" s="246"/>
      <c r="R95" s="246"/>
      <c r="S95" s="246"/>
      <c r="T95" s="247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8" t="s">
        <v>182</v>
      </c>
      <c r="AU95" s="248" t="s">
        <v>21</v>
      </c>
      <c r="AV95" s="14" t="s">
        <v>148</v>
      </c>
      <c r="AW95" s="14" t="s">
        <v>38</v>
      </c>
      <c r="AX95" s="14" t="s">
        <v>21</v>
      </c>
      <c r="AY95" s="248" t="s">
        <v>149</v>
      </c>
    </row>
    <row r="96" spans="1:65" s="2" customFormat="1" ht="12">
      <c r="A96" s="39"/>
      <c r="B96" s="40"/>
      <c r="C96" s="205" t="s">
        <v>158</v>
      </c>
      <c r="D96" s="205" t="s">
        <v>151</v>
      </c>
      <c r="E96" s="206" t="s">
        <v>179</v>
      </c>
      <c r="F96" s="207" t="s">
        <v>180</v>
      </c>
      <c r="G96" s="208" t="s">
        <v>174</v>
      </c>
      <c r="H96" s="209">
        <v>8.321</v>
      </c>
      <c r="I96" s="210"/>
      <c r="J96" s="211">
        <f>ROUND(I96*H96,2)</f>
        <v>0</v>
      </c>
      <c r="K96" s="207" t="s">
        <v>37</v>
      </c>
      <c r="L96" s="45"/>
      <c r="M96" s="212" t="s">
        <v>37</v>
      </c>
      <c r="N96" s="213" t="s">
        <v>50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148</v>
      </c>
      <c r="AT96" s="216" t="s">
        <v>151</v>
      </c>
      <c r="AU96" s="216" t="s">
        <v>21</v>
      </c>
      <c r="AY96" s="18" t="s">
        <v>149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148</v>
      </c>
      <c r="BK96" s="217">
        <f>ROUND(I96*H96,2)</f>
        <v>0</v>
      </c>
      <c r="BL96" s="18" t="s">
        <v>148</v>
      </c>
      <c r="BM96" s="216" t="s">
        <v>161</v>
      </c>
    </row>
    <row r="97" spans="1:47" s="2" customFormat="1" ht="12">
      <c r="A97" s="39"/>
      <c r="B97" s="40"/>
      <c r="C97" s="41"/>
      <c r="D97" s="218" t="s">
        <v>155</v>
      </c>
      <c r="E97" s="41"/>
      <c r="F97" s="219" t="s">
        <v>180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155</v>
      </c>
      <c r="AU97" s="18" t="s">
        <v>21</v>
      </c>
    </row>
    <row r="98" spans="1:51" s="13" customFormat="1" ht="12">
      <c r="A98" s="13"/>
      <c r="B98" s="227"/>
      <c r="C98" s="228"/>
      <c r="D98" s="218" t="s">
        <v>182</v>
      </c>
      <c r="E98" s="229" t="s">
        <v>37</v>
      </c>
      <c r="F98" s="230" t="s">
        <v>385</v>
      </c>
      <c r="G98" s="228"/>
      <c r="H98" s="231">
        <v>8.321</v>
      </c>
      <c r="I98" s="232"/>
      <c r="J98" s="228"/>
      <c r="K98" s="228"/>
      <c r="L98" s="233"/>
      <c r="M98" s="234"/>
      <c r="N98" s="235"/>
      <c r="O98" s="235"/>
      <c r="P98" s="235"/>
      <c r="Q98" s="235"/>
      <c r="R98" s="235"/>
      <c r="S98" s="235"/>
      <c r="T98" s="23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7" t="s">
        <v>182</v>
      </c>
      <c r="AU98" s="237" t="s">
        <v>21</v>
      </c>
      <c r="AV98" s="13" t="s">
        <v>86</v>
      </c>
      <c r="AW98" s="13" t="s">
        <v>38</v>
      </c>
      <c r="AX98" s="13" t="s">
        <v>77</v>
      </c>
      <c r="AY98" s="237" t="s">
        <v>149</v>
      </c>
    </row>
    <row r="99" spans="1:51" s="14" customFormat="1" ht="12">
      <c r="A99" s="14"/>
      <c r="B99" s="238"/>
      <c r="C99" s="239"/>
      <c r="D99" s="218" t="s">
        <v>182</v>
      </c>
      <c r="E99" s="240" t="s">
        <v>37</v>
      </c>
      <c r="F99" s="241" t="s">
        <v>187</v>
      </c>
      <c r="G99" s="239"/>
      <c r="H99" s="242">
        <v>8.321</v>
      </c>
      <c r="I99" s="243"/>
      <c r="J99" s="239"/>
      <c r="K99" s="239"/>
      <c r="L99" s="244"/>
      <c r="M99" s="245"/>
      <c r="N99" s="246"/>
      <c r="O99" s="246"/>
      <c r="P99" s="246"/>
      <c r="Q99" s="246"/>
      <c r="R99" s="246"/>
      <c r="S99" s="246"/>
      <c r="T99" s="247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8" t="s">
        <v>182</v>
      </c>
      <c r="AU99" s="248" t="s">
        <v>21</v>
      </c>
      <c r="AV99" s="14" t="s">
        <v>148</v>
      </c>
      <c r="AW99" s="14" t="s">
        <v>38</v>
      </c>
      <c r="AX99" s="14" t="s">
        <v>21</v>
      </c>
      <c r="AY99" s="248" t="s">
        <v>149</v>
      </c>
    </row>
    <row r="100" spans="1:65" s="2" customFormat="1" ht="16.5" customHeight="1">
      <c r="A100" s="39"/>
      <c r="B100" s="40"/>
      <c r="C100" s="205" t="s">
        <v>148</v>
      </c>
      <c r="D100" s="205" t="s">
        <v>151</v>
      </c>
      <c r="E100" s="206" t="s">
        <v>188</v>
      </c>
      <c r="F100" s="207" t="s">
        <v>189</v>
      </c>
      <c r="G100" s="208" t="s">
        <v>174</v>
      </c>
      <c r="H100" s="209">
        <v>102.164</v>
      </c>
      <c r="I100" s="210"/>
      <c r="J100" s="211">
        <f>ROUND(I100*H100,2)</f>
        <v>0</v>
      </c>
      <c r="K100" s="207" t="s">
        <v>37</v>
      </c>
      <c r="L100" s="45"/>
      <c r="M100" s="212" t="s">
        <v>37</v>
      </c>
      <c r="N100" s="213" t="s">
        <v>50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148</v>
      </c>
      <c r="AT100" s="216" t="s">
        <v>151</v>
      </c>
      <c r="AU100" s="216" t="s">
        <v>21</v>
      </c>
      <c r="AY100" s="18" t="s">
        <v>149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148</v>
      </c>
      <c r="BK100" s="217">
        <f>ROUND(I100*H100,2)</f>
        <v>0</v>
      </c>
      <c r="BL100" s="18" t="s">
        <v>148</v>
      </c>
      <c r="BM100" s="216" t="s">
        <v>164</v>
      </c>
    </row>
    <row r="101" spans="1:47" s="2" customFormat="1" ht="12">
      <c r="A101" s="39"/>
      <c r="B101" s="40"/>
      <c r="C101" s="41"/>
      <c r="D101" s="218" t="s">
        <v>155</v>
      </c>
      <c r="E101" s="41"/>
      <c r="F101" s="219" t="s">
        <v>189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155</v>
      </c>
      <c r="AU101" s="18" t="s">
        <v>21</v>
      </c>
    </row>
    <row r="102" spans="1:51" s="13" customFormat="1" ht="12">
      <c r="A102" s="13"/>
      <c r="B102" s="227"/>
      <c r="C102" s="228"/>
      <c r="D102" s="218" t="s">
        <v>182</v>
      </c>
      <c r="E102" s="229" t="s">
        <v>37</v>
      </c>
      <c r="F102" s="230" t="s">
        <v>380</v>
      </c>
      <c r="G102" s="228"/>
      <c r="H102" s="231">
        <v>38.564</v>
      </c>
      <c r="I102" s="232"/>
      <c r="J102" s="228"/>
      <c r="K102" s="228"/>
      <c r="L102" s="233"/>
      <c r="M102" s="234"/>
      <c r="N102" s="235"/>
      <c r="O102" s="235"/>
      <c r="P102" s="235"/>
      <c r="Q102" s="235"/>
      <c r="R102" s="235"/>
      <c r="S102" s="235"/>
      <c r="T102" s="236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7" t="s">
        <v>182</v>
      </c>
      <c r="AU102" s="237" t="s">
        <v>21</v>
      </c>
      <c r="AV102" s="13" t="s">
        <v>86</v>
      </c>
      <c r="AW102" s="13" t="s">
        <v>38</v>
      </c>
      <c r="AX102" s="13" t="s">
        <v>77</v>
      </c>
      <c r="AY102" s="237" t="s">
        <v>149</v>
      </c>
    </row>
    <row r="103" spans="1:51" s="13" customFormat="1" ht="12">
      <c r="A103" s="13"/>
      <c r="B103" s="227"/>
      <c r="C103" s="228"/>
      <c r="D103" s="218" t="s">
        <v>182</v>
      </c>
      <c r="E103" s="229" t="s">
        <v>37</v>
      </c>
      <c r="F103" s="230" t="s">
        <v>381</v>
      </c>
      <c r="G103" s="228"/>
      <c r="H103" s="231">
        <v>9.076</v>
      </c>
      <c r="I103" s="232"/>
      <c r="J103" s="228"/>
      <c r="K103" s="228"/>
      <c r="L103" s="233"/>
      <c r="M103" s="234"/>
      <c r="N103" s="235"/>
      <c r="O103" s="235"/>
      <c r="P103" s="235"/>
      <c r="Q103" s="235"/>
      <c r="R103" s="235"/>
      <c r="S103" s="235"/>
      <c r="T103" s="23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7" t="s">
        <v>182</v>
      </c>
      <c r="AU103" s="237" t="s">
        <v>21</v>
      </c>
      <c r="AV103" s="13" t="s">
        <v>86</v>
      </c>
      <c r="AW103" s="13" t="s">
        <v>38</v>
      </c>
      <c r="AX103" s="13" t="s">
        <v>77</v>
      </c>
      <c r="AY103" s="237" t="s">
        <v>149</v>
      </c>
    </row>
    <row r="104" spans="1:51" s="13" customFormat="1" ht="12">
      <c r="A104" s="13"/>
      <c r="B104" s="227"/>
      <c r="C104" s="228"/>
      <c r="D104" s="218" t="s">
        <v>182</v>
      </c>
      <c r="E104" s="229" t="s">
        <v>37</v>
      </c>
      <c r="F104" s="230" t="s">
        <v>382</v>
      </c>
      <c r="G104" s="228"/>
      <c r="H104" s="231">
        <v>36.105</v>
      </c>
      <c r="I104" s="232"/>
      <c r="J104" s="228"/>
      <c r="K104" s="228"/>
      <c r="L104" s="233"/>
      <c r="M104" s="234"/>
      <c r="N104" s="235"/>
      <c r="O104" s="235"/>
      <c r="P104" s="235"/>
      <c r="Q104" s="235"/>
      <c r="R104" s="235"/>
      <c r="S104" s="235"/>
      <c r="T104" s="23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7" t="s">
        <v>182</v>
      </c>
      <c r="AU104" s="237" t="s">
        <v>21</v>
      </c>
      <c r="AV104" s="13" t="s">
        <v>86</v>
      </c>
      <c r="AW104" s="13" t="s">
        <v>38</v>
      </c>
      <c r="AX104" s="13" t="s">
        <v>77</v>
      </c>
      <c r="AY104" s="237" t="s">
        <v>149</v>
      </c>
    </row>
    <row r="105" spans="1:51" s="13" customFormat="1" ht="12">
      <c r="A105" s="13"/>
      <c r="B105" s="227"/>
      <c r="C105" s="228"/>
      <c r="D105" s="218" t="s">
        <v>182</v>
      </c>
      <c r="E105" s="229" t="s">
        <v>37</v>
      </c>
      <c r="F105" s="230" t="s">
        <v>383</v>
      </c>
      <c r="G105" s="228"/>
      <c r="H105" s="231">
        <v>18.419</v>
      </c>
      <c r="I105" s="232"/>
      <c r="J105" s="228"/>
      <c r="K105" s="228"/>
      <c r="L105" s="233"/>
      <c r="M105" s="234"/>
      <c r="N105" s="235"/>
      <c r="O105" s="235"/>
      <c r="P105" s="235"/>
      <c r="Q105" s="235"/>
      <c r="R105" s="235"/>
      <c r="S105" s="235"/>
      <c r="T105" s="23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7" t="s">
        <v>182</v>
      </c>
      <c r="AU105" s="237" t="s">
        <v>21</v>
      </c>
      <c r="AV105" s="13" t="s">
        <v>86</v>
      </c>
      <c r="AW105" s="13" t="s">
        <v>38</v>
      </c>
      <c r="AX105" s="13" t="s">
        <v>77</v>
      </c>
      <c r="AY105" s="237" t="s">
        <v>149</v>
      </c>
    </row>
    <row r="106" spans="1:51" s="14" customFormat="1" ht="12">
      <c r="A106" s="14"/>
      <c r="B106" s="238"/>
      <c r="C106" s="239"/>
      <c r="D106" s="218" t="s">
        <v>182</v>
      </c>
      <c r="E106" s="240" t="s">
        <v>37</v>
      </c>
      <c r="F106" s="241" t="s">
        <v>187</v>
      </c>
      <c r="G106" s="239"/>
      <c r="H106" s="242">
        <v>102.164</v>
      </c>
      <c r="I106" s="243"/>
      <c r="J106" s="239"/>
      <c r="K106" s="239"/>
      <c r="L106" s="244"/>
      <c r="M106" s="245"/>
      <c r="N106" s="246"/>
      <c r="O106" s="246"/>
      <c r="P106" s="246"/>
      <c r="Q106" s="246"/>
      <c r="R106" s="246"/>
      <c r="S106" s="246"/>
      <c r="T106" s="247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8" t="s">
        <v>182</v>
      </c>
      <c r="AU106" s="248" t="s">
        <v>21</v>
      </c>
      <c r="AV106" s="14" t="s">
        <v>148</v>
      </c>
      <c r="AW106" s="14" t="s">
        <v>38</v>
      </c>
      <c r="AX106" s="14" t="s">
        <v>21</v>
      </c>
      <c r="AY106" s="248" t="s">
        <v>149</v>
      </c>
    </row>
    <row r="107" spans="1:65" s="2" customFormat="1" ht="16.5" customHeight="1">
      <c r="A107" s="39"/>
      <c r="B107" s="40"/>
      <c r="C107" s="205" t="s">
        <v>191</v>
      </c>
      <c r="D107" s="205" t="s">
        <v>151</v>
      </c>
      <c r="E107" s="206" t="s">
        <v>192</v>
      </c>
      <c r="F107" s="207" t="s">
        <v>193</v>
      </c>
      <c r="G107" s="208" t="s">
        <v>174</v>
      </c>
      <c r="H107" s="209">
        <v>30.649</v>
      </c>
      <c r="I107" s="210"/>
      <c r="J107" s="211">
        <f>ROUND(I107*H107,2)</f>
        <v>0</v>
      </c>
      <c r="K107" s="207" t="s">
        <v>37</v>
      </c>
      <c r="L107" s="45"/>
      <c r="M107" s="212" t="s">
        <v>37</v>
      </c>
      <c r="N107" s="213" t="s">
        <v>50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148</v>
      </c>
      <c r="AT107" s="216" t="s">
        <v>151</v>
      </c>
      <c r="AU107" s="216" t="s">
        <v>21</v>
      </c>
      <c r="AY107" s="18" t="s">
        <v>149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148</v>
      </c>
      <c r="BK107" s="217">
        <f>ROUND(I107*H107,2)</f>
        <v>0</v>
      </c>
      <c r="BL107" s="18" t="s">
        <v>148</v>
      </c>
      <c r="BM107" s="216" t="s">
        <v>209</v>
      </c>
    </row>
    <row r="108" spans="1:47" s="2" customFormat="1" ht="12">
      <c r="A108" s="39"/>
      <c r="B108" s="40"/>
      <c r="C108" s="41"/>
      <c r="D108" s="218" t="s">
        <v>155</v>
      </c>
      <c r="E108" s="41"/>
      <c r="F108" s="219" t="s">
        <v>193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155</v>
      </c>
      <c r="AU108" s="18" t="s">
        <v>21</v>
      </c>
    </row>
    <row r="109" spans="1:65" s="2" customFormat="1" ht="16.5" customHeight="1">
      <c r="A109" s="39"/>
      <c r="B109" s="40"/>
      <c r="C109" s="205" t="s">
        <v>161</v>
      </c>
      <c r="D109" s="205" t="s">
        <v>151</v>
      </c>
      <c r="E109" s="206" t="s">
        <v>195</v>
      </c>
      <c r="F109" s="207" t="s">
        <v>196</v>
      </c>
      <c r="G109" s="208" t="s">
        <v>174</v>
      </c>
      <c r="H109" s="209">
        <v>71.515</v>
      </c>
      <c r="I109" s="210"/>
      <c r="J109" s="211">
        <f>ROUND(I109*H109,2)</f>
        <v>0</v>
      </c>
      <c r="K109" s="207" t="s">
        <v>37</v>
      </c>
      <c r="L109" s="45"/>
      <c r="M109" s="212" t="s">
        <v>37</v>
      </c>
      <c r="N109" s="213" t="s">
        <v>50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148</v>
      </c>
      <c r="AT109" s="216" t="s">
        <v>151</v>
      </c>
      <c r="AU109" s="216" t="s">
        <v>21</v>
      </c>
      <c r="AY109" s="18" t="s">
        <v>149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148</v>
      </c>
      <c r="BK109" s="217">
        <f>ROUND(I109*H109,2)</f>
        <v>0</v>
      </c>
      <c r="BL109" s="18" t="s">
        <v>148</v>
      </c>
      <c r="BM109" s="216" t="s">
        <v>217</v>
      </c>
    </row>
    <row r="110" spans="1:47" s="2" customFormat="1" ht="12">
      <c r="A110" s="39"/>
      <c r="B110" s="40"/>
      <c r="C110" s="41"/>
      <c r="D110" s="218" t="s">
        <v>155</v>
      </c>
      <c r="E110" s="41"/>
      <c r="F110" s="219" t="s">
        <v>196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155</v>
      </c>
      <c r="AU110" s="18" t="s">
        <v>21</v>
      </c>
    </row>
    <row r="111" spans="1:65" s="2" customFormat="1" ht="12">
      <c r="A111" s="39"/>
      <c r="B111" s="40"/>
      <c r="C111" s="205" t="s">
        <v>198</v>
      </c>
      <c r="D111" s="205" t="s">
        <v>151</v>
      </c>
      <c r="E111" s="206" t="s">
        <v>199</v>
      </c>
      <c r="F111" s="207" t="s">
        <v>200</v>
      </c>
      <c r="G111" s="208" t="s">
        <v>174</v>
      </c>
      <c r="H111" s="209">
        <v>102.164</v>
      </c>
      <c r="I111" s="210"/>
      <c r="J111" s="211">
        <f>ROUND(I111*H111,2)</f>
        <v>0</v>
      </c>
      <c r="K111" s="207" t="s">
        <v>37</v>
      </c>
      <c r="L111" s="45"/>
      <c r="M111" s="212" t="s">
        <v>37</v>
      </c>
      <c r="N111" s="213" t="s">
        <v>50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148</v>
      </c>
      <c r="AT111" s="216" t="s">
        <v>151</v>
      </c>
      <c r="AU111" s="216" t="s">
        <v>21</v>
      </c>
      <c r="AY111" s="18" t="s">
        <v>149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148</v>
      </c>
      <c r="BK111" s="217">
        <f>ROUND(I111*H111,2)</f>
        <v>0</v>
      </c>
      <c r="BL111" s="18" t="s">
        <v>148</v>
      </c>
      <c r="BM111" s="216" t="s">
        <v>229</v>
      </c>
    </row>
    <row r="112" spans="1:47" s="2" customFormat="1" ht="12">
      <c r="A112" s="39"/>
      <c r="B112" s="40"/>
      <c r="C112" s="41"/>
      <c r="D112" s="218" t="s">
        <v>155</v>
      </c>
      <c r="E112" s="41"/>
      <c r="F112" s="219" t="s">
        <v>200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155</v>
      </c>
      <c r="AU112" s="18" t="s">
        <v>21</v>
      </c>
    </row>
    <row r="113" spans="1:51" s="13" customFormat="1" ht="12">
      <c r="A113" s="13"/>
      <c r="B113" s="227"/>
      <c r="C113" s="228"/>
      <c r="D113" s="218" t="s">
        <v>182</v>
      </c>
      <c r="E113" s="229" t="s">
        <v>37</v>
      </c>
      <c r="F113" s="230" t="s">
        <v>380</v>
      </c>
      <c r="G113" s="228"/>
      <c r="H113" s="231">
        <v>38.564</v>
      </c>
      <c r="I113" s="232"/>
      <c r="J113" s="228"/>
      <c r="K113" s="228"/>
      <c r="L113" s="233"/>
      <c r="M113" s="234"/>
      <c r="N113" s="235"/>
      <c r="O113" s="235"/>
      <c r="P113" s="235"/>
      <c r="Q113" s="235"/>
      <c r="R113" s="235"/>
      <c r="S113" s="235"/>
      <c r="T113" s="23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7" t="s">
        <v>182</v>
      </c>
      <c r="AU113" s="237" t="s">
        <v>21</v>
      </c>
      <c r="AV113" s="13" t="s">
        <v>86</v>
      </c>
      <c r="AW113" s="13" t="s">
        <v>38</v>
      </c>
      <c r="AX113" s="13" t="s">
        <v>77</v>
      </c>
      <c r="AY113" s="237" t="s">
        <v>149</v>
      </c>
    </row>
    <row r="114" spans="1:51" s="13" customFormat="1" ht="12">
      <c r="A114" s="13"/>
      <c r="B114" s="227"/>
      <c r="C114" s="228"/>
      <c r="D114" s="218" t="s">
        <v>182</v>
      </c>
      <c r="E114" s="229" t="s">
        <v>37</v>
      </c>
      <c r="F114" s="230" t="s">
        <v>381</v>
      </c>
      <c r="G114" s="228"/>
      <c r="H114" s="231">
        <v>9.076</v>
      </c>
      <c r="I114" s="232"/>
      <c r="J114" s="228"/>
      <c r="K114" s="228"/>
      <c r="L114" s="233"/>
      <c r="M114" s="234"/>
      <c r="N114" s="235"/>
      <c r="O114" s="235"/>
      <c r="P114" s="235"/>
      <c r="Q114" s="235"/>
      <c r="R114" s="235"/>
      <c r="S114" s="235"/>
      <c r="T114" s="23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7" t="s">
        <v>182</v>
      </c>
      <c r="AU114" s="237" t="s">
        <v>21</v>
      </c>
      <c r="AV114" s="13" t="s">
        <v>86</v>
      </c>
      <c r="AW114" s="13" t="s">
        <v>38</v>
      </c>
      <c r="AX114" s="13" t="s">
        <v>77</v>
      </c>
      <c r="AY114" s="237" t="s">
        <v>149</v>
      </c>
    </row>
    <row r="115" spans="1:51" s="13" customFormat="1" ht="12">
      <c r="A115" s="13"/>
      <c r="B115" s="227"/>
      <c r="C115" s="228"/>
      <c r="D115" s="218" t="s">
        <v>182</v>
      </c>
      <c r="E115" s="229" t="s">
        <v>37</v>
      </c>
      <c r="F115" s="230" t="s">
        <v>382</v>
      </c>
      <c r="G115" s="228"/>
      <c r="H115" s="231">
        <v>36.105</v>
      </c>
      <c r="I115" s="232"/>
      <c r="J115" s="228"/>
      <c r="K115" s="228"/>
      <c r="L115" s="233"/>
      <c r="M115" s="234"/>
      <c r="N115" s="235"/>
      <c r="O115" s="235"/>
      <c r="P115" s="235"/>
      <c r="Q115" s="235"/>
      <c r="R115" s="235"/>
      <c r="S115" s="235"/>
      <c r="T115" s="23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7" t="s">
        <v>182</v>
      </c>
      <c r="AU115" s="237" t="s">
        <v>21</v>
      </c>
      <c r="AV115" s="13" t="s">
        <v>86</v>
      </c>
      <c r="AW115" s="13" t="s">
        <v>38</v>
      </c>
      <c r="AX115" s="13" t="s">
        <v>77</v>
      </c>
      <c r="AY115" s="237" t="s">
        <v>149</v>
      </c>
    </row>
    <row r="116" spans="1:51" s="13" customFormat="1" ht="12">
      <c r="A116" s="13"/>
      <c r="B116" s="227"/>
      <c r="C116" s="228"/>
      <c r="D116" s="218" t="s">
        <v>182</v>
      </c>
      <c r="E116" s="229" t="s">
        <v>37</v>
      </c>
      <c r="F116" s="230" t="s">
        <v>383</v>
      </c>
      <c r="G116" s="228"/>
      <c r="H116" s="231">
        <v>18.419</v>
      </c>
      <c r="I116" s="232"/>
      <c r="J116" s="228"/>
      <c r="K116" s="228"/>
      <c r="L116" s="233"/>
      <c r="M116" s="234"/>
      <c r="N116" s="235"/>
      <c r="O116" s="235"/>
      <c r="P116" s="235"/>
      <c r="Q116" s="235"/>
      <c r="R116" s="235"/>
      <c r="S116" s="235"/>
      <c r="T116" s="23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7" t="s">
        <v>182</v>
      </c>
      <c r="AU116" s="237" t="s">
        <v>21</v>
      </c>
      <c r="AV116" s="13" t="s">
        <v>86</v>
      </c>
      <c r="AW116" s="13" t="s">
        <v>38</v>
      </c>
      <c r="AX116" s="13" t="s">
        <v>77</v>
      </c>
      <c r="AY116" s="237" t="s">
        <v>149</v>
      </c>
    </row>
    <row r="117" spans="1:51" s="14" customFormat="1" ht="12">
      <c r="A117" s="14"/>
      <c r="B117" s="238"/>
      <c r="C117" s="239"/>
      <c r="D117" s="218" t="s">
        <v>182</v>
      </c>
      <c r="E117" s="240" t="s">
        <v>37</v>
      </c>
      <c r="F117" s="241" t="s">
        <v>187</v>
      </c>
      <c r="G117" s="239"/>
      <c r="H117" s="242">
        <v>102.164</v>
      </c>
      <c r="I117" s="243"/>
      <c r="J117" s="239"/>
      <c r="K117" s="239"/>
      <c r="L117" s="244"/>
      <c r="M117" s="245"/>
      <c r="N117" s="246"/>
      <c r="O117" s="246"/>
      <c r="P117" s="246"/>
      <c r="Q117" s="246"/>
      <c r="R117" s="246"/>
      <c r="S117" s="246"/>
      <c r="T117" s="247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8" t="s">
        <v>182</v>
      </c>
      <c r="AU117" s="248" t="s">
        <v>21</v>
      </c>
      <c r="AV117" s="14" t="s">
        <v>148</v>
      </c>
      <c r="AW117" s="14" t="s">
        <v>38</v>
      </c>
      <c r="AX117" s="14" t="s">
        <v>21</v>
      </c>
      <c r="AY117" s="248" t="s">
        <v>149</v>
      </c>
    </row>
    <row r="118" spans="1:65" s="2" customFormat="1" ht="12">
      <c r="A118" s="39"/>
      <c r="B118" s="40"/>
      <c r="C118" s="205" t="s">
        <v>164</v>
      </c>
      <c r="D118" s="205" t="s">
        <v>151</v>
      </c>
      <c r="E118" s="206" t="s">
        <v>202</v>
      </c>
      <c r="F118" s="207" t="s">
        <v>203</v>
      </c>
      <c r="G118" s="208" t="s">
        <v>174</v>
      </c>
      <c r="H118" s="209">
        <v>15.51</v>
      </c>
      <c r="I118" s="210"/>
      <c r="J118" s="211">
        <f>ROUND(I118*H118,2)</f>
        <v>0</v>
      </c>
      <c r="K118" s="207" t="s">
        <v>37</v>
      </c>
      <c r="L118" s="45"/>
      <c r="M118" s="212" t="s">
        <v>37</v>
      </c>
      <c r="N118" s="213" t="s">
        <v>50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148</v>
      </c>
      <c r="AT118" s="216" t="s">
        <v>151</v>
      </c>
      <c r="AU118" s="216" t="s">
        <v>21</v>
      </c>
      <c r="AY118" s="18" t="s">
        <v>149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148</v>
      </c>
      <c r="BK118" s="217">
        <f>ROUND(I118*H118,2)</f>
        <v>0</v>
      </c>
      <c r="BL118" s="18" t="s">
        <v>148</v>
      </c>
      <c r="BM118" s="216" t="s">
        <v>239</v>
      </c>
    </row>
    <row r="119" spans="1:47" s="2" customFormat="1" ht="12">
      <c r="A119" s="39"/>
      <c r="B119" s="40"/>
      <c r="C119" s="41"/>
      <c r="D119" s="218" t="s">
        <v>155</v>
      </c>
      <c r="E119" s="41"/>
      <c r="F119" s="219" t="s">
        <v>203</v>
      </c>
      <c r="G119" s="41"/>
      <c r="H119" s="41"/>
      <c r="I119" s="220"/>
      <c r="J119" s="41"/>
      <c r="K119" s="41"/>
      <c r="L119" s="45"/>
      <c r="M119" s="221"/>
      <c r="N119" s="222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155</v>
      </c>
      <c r="AU119" s="18" t="s">
        <v>21</v>
      </c>
    </row>
    <row r="120" spans="1:65" s="2" customFormat="1" ht="12">
      <c r="A120" s="39"/>
      <c r="B120" s="40"/>
      <c r="C120" s="205" t="s">
        <v>205</v>
      </c>
      <c r="D120" s="205" t="s">
        <v>151</v>
      </c>
      <c r="E120" s="206" t="s">
        <v>206</v>
      </c>
      <c r="F120" s="207" t="s">
        <v>207</v>
      </c>
      <c r="G120" s="208" t="s">
        <v>174</v>
      </c>
      <c r="H120" s="209">
        <v>14.448</v>
      </c>
      <c r="I120" s="210"/>
      <c r="J120" s="211">
        <f>ROUND(I120*H120,2)</f>
        <v>0</v>
      </c>
      <c r="K120" s="207" t="s">
        <v>37</v>
      </c>
      <c r="L120" s="45"/>
      <c r="M120" s="212" t="s">
        <v>37</v>
      </c>
      <c r="N120" s="213" t="s">
        <v>50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148</v>
      </c>
      <c r="AT120" s="216" t="s">
        <v>151</v>
      </c>
      <c r="AU120" s="216" t="s">
        <v>21</v>
      </c>
      <c r="AY120" s="18" t="s">
        <v>149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148</v>
      </c>
      <c r="BK120" s="217">
        <f>ROUND(I120*H120,2)</f>
        <v>0</v>
      </c>
      <c r="BL120" s="18" t="s">
        <v>148</v>
      </c>
      <c r="BM120" s="216" t="s">
        <v>247</v>
      </c>
    </row>
    <row r="121" spans="1:47" s="2" customFormat="1" ht="12">
      <c r="A121" s="39"/>
      <c r="B121" s="40"/>
      <c r="C121" s="41"/>
      <c r="D121" s="218" t="s">
        <v>155</v>
      </c>
      <c r="E121" s="41"/>
      <c r="F121" s="219" t="s">
        <v>207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155</v>
      </c>
      <c r="AU121" s="18" t="s">
        <v>21</v>
      </c>
    </row>
    <row r="122" spans="1:51" s="13" customFormat="1" ht="12">
      <c r="A122" s="13"/>
      <c r="B122" s="227"/>
      <c r="C122" s="228"/>
      <c r="D122" s="218" t="s">
        <v>182</v>
      </c>
      <c r="E122" s="229" t="s">
        <v>37</v>
      </c>
      <c r="F122" s="230" t="s">
        <v>384</v>
      </c>
      <c r="G122" s="228"/>
      <c r="H122" s="231">
        <v>14.448</v>
      </c>
      <c r="I122" s="232"/>
      <c r="J122" s="228"/>
      <c r="K122" s="228"/>
      <c r="L122" s="233"/>
      <c r="M122" s="234"/>
      <c r="N122" s="235"/>
      <c r="O122" s="235"/>
      <c r="P122" s="235"/>
      <c r="Q122" s="235"/>
      <c r="R122" s="235"/>
      <c r="S122" s="235"/>
      <c r="T122" s="236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7" t="s">
        <v>182</v>
      </c>
      <c r="AU122" s="237" t="s">
        <v>21</v>
      </c>
      <c r="AV122" s="13" t="s">
        <v>86</v>
      </c>
      <c r="AW122" s="13" t="s">
        <v>38</v>
      </c>
      <c r="AX122" s="13" t="s">
        <v>77</v>
      </c>
      <c r="AY122" s="237" t="s">
        <v>149</v>
      </c>
    </row>
    <row r="123" spans="1:51" s="14" customFormat="1" ht="12">
      <c r="A123" s="14"/>
      <c r="B123" s="238"/>
      <c r="C123" s="239"/>
      <c r="D123" s="218" t="s">
        <v>182</v>
      </c>
      <c r="E123" s="240" t="s">
        <v>37</v>
      </c>
      <c r="F123" s="241" t="s">
        <v>187</v>
      </c>
      <c r="G123" s="239"/>
      <c r="H123" s="242">
        <v>14.448</v>
      </c>
      <c r="I123" s="243"/>
      <c r="J123" s="239"/>
      <c r="K123" s="239"/>
      <c r="L123" s="244"/>
      <c r="M123" s="245"/>
      <c r="N123" s="246"/>
      <c r="O123" s="246"/>
      <c r="P123" s="246"/>
      <c r="Q123" s="246"/>
      <c r="R123" s="246"/>
      <c r="S123" s="246"/>
      <c r="T123" s="247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8" t="s">
        <v>182</v>
      </c>
      <c r="AU123" s="248" t="s">
        <v>21</v>
      </c>
      <c r="AV123" s="14" t="s">
        <v>148</v>
      </c>
      <c r="AW123" s="14" t="s">
        <v>38</v>
      </c>
      <c r="AX123" s="14" t="s">
        <v>21</v>
      </c>
      <c r="AY123" s="248" t="s">
        <v>149</v>
      </c>
    </row>
    <row r="124" spans="1:65" s="2" customFormat="1" ht="16.5" customHeight="1">
      <c r="A124" s="39"/>
      <c r="B124" s="40"/>
      <c r="C124" s="205" t="s">
        <v>209</v>
      </c>
      <c r="D124" s="205" t="s">
        <v>151</v>
      </c>
      <c r="E124" s="206" t="s">
        <v>210</v>
      </c>
      <c r="F124" s="207" t="s">
        <v>211</v>
      </c>
      <c r="G124" s="208" t="s">
        <v>174</v>
      </c>
      <c r="H124" s="209">
        <v>15.51</v>
      </c>
      <c r="I124" s="210"/>
      <c r="J124" s="211">
        <f>ROUND(I124*H124,2)</f>
        <v>0</v>
      </c>
      <c r="K124" s="207" t="s">
        <v>37</v>
      </c>
      <c r="L124" s="45"/>
      <c r="M124" s="212" t="s">
        <v>37</v>
      </c>
      <c r="N124" s="213" t="s">
        <v>50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148</v>
      </c>
      <c r="AT124" s="216" t="s">
        <v>151</v>
      </c>
      <c r="AU124" s="216" t="s">
        <v>21</v>
      </c>
      <c r="AY124" s="18" t="s">
        <v>149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148</v>
      </c>
      <c r="BK124" s="217">
        <f>ROUND(I124*H124,2)</f>
        <v>0</v>
      </c>
      <c r="BL124" s="18" t="s">
        <v>148</v>
      </c>
      <c r="BM124" s="216" t="s">
        <v>256</v>
      </c>
    </row>
    <row r="125" spans="1:47" s="2" customFormat="1" ht="12">
      <c r="A125" s="39"/>
      <c r="B125" s="40"/>
      <c r="C125" s="41"/>
      <c r="D125" s="218" t="s">
        <v>155</v>
      </c>
      <c r="E125" s="41"/>
      <c r="F125" s="219" t="s">
        <v>211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155</v>
      </c>
      <c r="AU125" s="18" t="s">
        <v>21</v>
      </c>
    </row>
    <row r="126" spans="1:65" s="2" customFormat="1" ht="16.5" customHeight="1">
      <c r="A126" s="39"/>
      <c r="B126" s="40"/>
      <c r="C126" s="205" t="s">
        <v>213</v>
      </c>
      <c r="D126" s="205" t="s">
        <v>151</v>
      </c>
      <c r="E126" s="206" t="s">
        <v>214</v>
      </c>
      <c r="F126" s="207" t="s">
        <v>215</v>
      </c>
      <c r="G126" s="208" t="s">
        <v>174</v>
      </c>
      <c r="H126" s="209">
        <v>102.164</v>
      </c>
      <c r="I126" s="210"/>
      <c r="J126" s="211">
        <f>ROUND(I126*H126,2)</f>
        <v>0</v>
      </c>
      <c r="K126" s="207" t="s">
        <v>37</v>
      </c>
      <c r="L126" s="45"/>
      <c r="M126" s="212" t="s">
        <v>37</v>
      </c>
      <c r="N126" s="213" t="s">
        <v>50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148</v>
      </c>
      <c r="AT126" s="216" t="s">
        <v>151</v>
      </c>
      <c r="AU126" s="216" t="s">
        <v>21</v>
      </c>
      <c r="AY126" s="18" t="s">
        <v>149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148</v>
      </c>
      <c r="BK126" s="217">
        <f>ROUND(I126*H126,2)</f>
        <v>0</v>
      </c>
      <c r="BL126" s="18" t="s">
        <v>148</v>
      </c>
      <c r="BM126" s="216" t="s">
        <v>263</v>
      </c>
    </row>
    <row r="127" spans="1:47" s="2" customFormat="1" ht="12">
      <c r="A127" s="39"/>
      <c r="B127" s="40"/>
      <c r="C127" s="41"/>
      <c r="D127" s="218" t="s">
        <v>155</v>
      </c>
      <c r="E127" s="41"/>
      <c r="F127" s="219" t="s">
        <v>215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155</v>
      </c>
      <c r="AU127" s="18" t="s">
        <v>21</v>
      </c>
    </row>
    <row r="128" spans="1:51" s="13" customFormat="1" ht="12">
      <c r="A128" s="13"/>
      <c r="B128" s="227"/>
      <c r="C128" s="228"/>
      <c r="D128" s="218" t="s">
        <v>182</v>
      </c>
      <c r="E128" s="229" t="s">
        <v>37</v>
      </c>
      <c r="F128" s="230" t="s">
        <v>380</v>
      </c>
      <c r="G128" s="228"/>
      <c r="H128" s="231">
        <v>38.564</v>
      </c>
      <c r="I128" s="232"/>
      <c r="J128" s="228"/>
      <c r="K128" s="228"/>
      <c r="L128" s="233"/>
      <c r="M128" s="234"/>
      <c r="N128" s="235"/>
      <c r="O128" s="235"/>
      <c r="P128" s="235"/>
      <c r="Q128" s="235"/>
      <c r="R128" s="235"/>
      <c r="S128" s="235"/>
      <c r="T128" s="23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7" t="s">
        <v>182</v>
      </c>
      <c r="AU128" s="237" t="s">
        <v>21</v>
      </c>
      <c r="AV128" s="13" t="s">
        <v>86</v>
      </c>
      <c r="AW128" s="13" t="s">
        <v>38</v>
      </c>
      <c r="AX128" s="13" t="s">
        <v>77</v>
      </c>
      <c r="AY128" s="237" t="s">
        <v>149</v>
      </c>
    </row>
    <row r="129" spans="1:51" s="13" customFormat="1" ht="12">
      <c r="A129" s="13"/>
      <c r="B129" s="227"/>
      <c r="C129" s="228"/>
      <c r="D129" s="218" t="s">
        <v>182</v>
      </c>
      <c r="E129" s="229" t="s">
        <v>37</v>
      </c>
      <c r="F129" s="230" t="s">
        <v>381</v>
      </c>
      <c r="G129" s="228"/>
      <c r="H129" s="231">
        <v>9.076</v>
      </c>
      <c r="I129" s="232"/>
      <c r="J129" s="228"/>
      <c r="K129" s="228"/>
      <c r="L129" s="233"/>
      <c r="M129" s="234"/>
      <c r="N129" s="235"/>
      <c r="O129" s="235"/>
      <c r="P129" s="235"/>
      <c r="Q129" s="235"/>
      <c r="R129" s="235"/>
      <c r="S129" s="235"/>
      <c r="T129" s="23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7" t="s">
        <v>182</v>
      </c>
      <c r="AU129" s="237" t="s">
        <v>21</v>
      </c>
      <c r="AV129" s="13" t="s">
        <v>86</v>
      </c>
      <c r="AW129" s="13" t="s">
        <v>38</v>
      </c>
      <c r="AX129" s="13" t="s">
        <v>77</v>
      </c>
      <c r="AY129" s="237" t="s">
        <v>149</v>
      </c>
    </row>
    <row r="130" spans="1:51" s="13" customFormat="1" ht="12">
      <c r="A130" s="13"/>
      <c r="B130" s="227"/>
      <c r="C130" s="228"/>
      <c r="D130" s="218" t="s">
        <v>182</v>
      </c>
      <c r="E130" s="229" t="s">
        <v>37</v>
      </c>
      <c r="F130" s="230" t="s">
        <v>382</v>
      </c>
      <c r="G130" s="228"/>
      <c r="H130" s="231">
        <v>36.105</v>
      </c>
      <c r="I130" s="232"/>
      <c r="J130" s="228"/>
      <c r="K130" s="228"/>
      <c r="L130" s="233"/>
      <c r="M130" s="234"/>
      <c r="N130" s="235"/>
      <c r="O130" s="235"/>
      <c r="P130" s="235"/>
      <c r="Q130" s="235"/>
      <c r="R130" s="235"/>
      <c r="S130" s="235"/>
      <c r="T130" s="23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7" t="s">
        <v>182</v>
      </c>
      <c r="AU130" s="237" t="s">
        <v>21</v>
      </c>
      <c r="AV130" s="13" t="s">
        <v>86</v>
      </c>
      <c r="AW130" s="13" t="s">
        <v>38</v>
      </c>
      <c r="AX130" s="13" t="s">
        <v>77</v>
      </c>
      <c r="AY130" s="237" t="s">
        <v>149</v>
      </c>
    </row>
    <row r="131" spans="1:51" s="13" customFormat="1" ht="12">
      <c r="A131" s="13"/>
      <c r="B131" s="227"/>
      <c r="C131" s="228"/>
      <c r="D131" s="218" t="s">
        <v>182</v>
      </c>
      <c r="E131" s="229" t="s">
        <v>37</v>
      </c>
      <c r="F131" s="230" t="s">
        <v>383</v>
      </c>
      <c r="G131" s="228"/>
      <c r="H131" s="231">
        <v>18.419</v>
      </c>
      <c r="I131" s="232"/>
      <c r="J131" s="228"/>
      <c r="K131" s="228"/>
      <c r="L131" s="233"/>
      <c r="M131" s="234"/>
      <c r="N131" s="235"/>
      <c r="O131" s="235"/>
      <c r="P131" s="235"/>
      <c r="Q131" s="235"/>
      <c r="R131" s="235"/>
      <c r="S131" s="235"/>
      <c r="T131" s="23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7" t="s">
        <v>182</v>
      </c>
      <c r="AU131" s="237" t="s">
        <v>21</v>
      </c>
      <c r="AV131" s="13" t="s">
        <v>86</v>
      </c>
      <c r="AW131" s="13" t="s">
        <v>38</v>
      </c>
      <c r="AX131" s="13" t="s">
        <v>77</v>
      </c>
      <c r="AY131" s="237" t="s">
        <v>149</v>
      </c>
    </row>
    <row r="132" spans="1:51" s="14" customFormat="1" ht="12">
      <c r="A132" s="14"/>
      <c r="B132" s="238"/>
      <c r="C132" s="239"/>
      <c r="D132" s="218" t="s">
        <v>182</v>
      </c>
      <c r="E132" s="240" t="s">
        <v>37</v>
      </c>
      <c r="F132" s="241" t="s">
        <v>187</v>
      </c>
      <c r="G132" s="239"/>
      <c r="H132" s="242">
        <v>102.164</v>
      </c>
      <c r="I132" s="243"/>
      <c r="J132" s="239"/>
      <c r="K132" s="239"/>
      <c r="L132" s="244"/>
      <c r="M132" s="245"/>
      <c r="N132" s="246"/>
      <c r="O132" s="246"/>
      <c r="P132" s="246"/>
      <c r="Q132" s="246"/>
      <c r="R132" s="246"/>
      <c r="S132" s="246"/>
      <c r="T132" s="247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8" t="s">
        <v>182</v>
      </c>
      <c r="AU132" s="248" t="s">
        <v>21</v>
      </c>
      <c r="AV132" s="14" t="s">
        <v>148</v>
      </c>
      <c r="AW132" s="14" t="s">
        <v>38</v>
      </c>
      <c r="AX132" s="14" t="s">
        <v>21</v>
      </c>
      <c r="AY132" s="248" t="s">
        <v>149</v>
      </c>
    </row>
    <row r="133" spans="1:65" s="2" customFormat="1" ht="16.5" customHeight="1">
      <c r="A133" s="39"/>
      <c r="B133" s="40"/>
      <c r="C133" s="205" t="s">
        <v>217</v>
      </c>
      <c r="D133" s="205" t="s">
        <v>151</v>
      </c>
      <c r="E133" s="206" t="s">
        <v>218</v>
      </c>
      <c r="F133" s="207" t="s">
        <v>219</v>
      </c>
      <c r="G133" s="208" t="s">
        <v>220</v>
      </c>
      <c r="H133" s="209">
        <v>30.451</v>
      </c>
      <c r="I133" s="210"/>
      <c r="J133" s="211">
        <f>ROUND(I133*H133,2)</f>
        <v>0</v>
      </c>
      <c r="K133" s="207" t="s">
        <v>37</v>
      </c>
      <c r="L133" s="45"/>
      <c r="M133" s="212" t="s">
        <v>37</v>
      </c>
      <c r="N133" s="213" t="s">
        <v>50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148</v>
      </c>
      <c r="AT133" s="216" t="s">
        <v>151</v>
      </c>
      <c r="AU133" s="216" t="s">
        <v>21</v>
      </c>
      <c r="AY133" s="18" t="s">
        <v>149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148</v>
      </c>
      <c r="BK133" s="217">
        <f>ROUND(I133*H133,2)</f>
        <v>0</v>
      </c>
      <c r="BL133" s="18" t="s">
        <v>148</v>
      </c>
      <c r="BM133" s="216" t="s">
        <v>272</v>
      </c>
    </row>
    <row r="134" spans="1:47" s="2" customFormat="1" ht="12">
      <c r="A134" s="39"/>
      <c r="B134" s="40"/>
      <c r="C134" s="41"/>
      <c r="D134" s="218" t="s">
        <v>155</v>
      </c>
      <c r="E134" s="41"/>
      <c r="F134" s="219" t="s">
        <v>219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155</v>
      </c>
      <c r="AU134" s="18" t="s">
        <v>21</v>
      </c>
    </row>
    <row r="135" spans="1:51" s="13" customFormat="1" ht="12">
      <c r="A135" s="13"/>
      <c r="B135" s="227"/>
      <c r="C135" s="228"/>
      <c r="D135" s="218" t="s">
        <v>182</v>
      </c>
      <c r="E135" s="229" t="s">
        <v>37</v>
      </c>
      <c r="F135" s="230" t="s">
        <v>386</v>
      </c>
      <c r="G135" s="228"/>
      <c r="H135" s="231">
        <v>3.86</v>
      </c>
      <c r="I135" s="232"/>
      <c r="J135" s="228"/>
      <c r="K135" s="228"/>
      <c r="L135" s="233"/>
      <c r="M135" s="234"/>
      <c r="N135" s="235"/>
      <c r="O135" s="235"/>
      <c r="P135" s="235"/>
      <c r="Q135" s="235"/>
      <c r="R135" s="235"/>
      <c r="S135" s="235"/>
      <c r="T135" s="23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7" t="s">
        <v>182</v>
      </c>
      <c r="AU135" s="237" t="s">
        <v>21</v>
      </c>
      <c r="AV135" s="13" t="s">
        <v>86</v>
      </c>
      <c r="AW135" s="13" t="s">
        <v>38</v>
      </c>
      <c r="AX135" s="13" t="s">
        <v>77</v>
      </c>
      <c r="AY135" s="237" t="s">
        <v>149</v>
      </c>
    </row>
    <row r="136" spans="1:51" s="13" customFormat="1" ht="12">
      <c r="A136" s="13"/>
      <c r="B136" s="227"/>
      <c r="C136" s="228"/>
      <c r="D136" s="218" t="s">
        <v>182</v>
      </c>
      <c r="E136" s="229" t="s">
        <v>37</v>
      </c>
      <c r="F136" s="230" t="s">
        <v>387</v>
      </c>
      <c r="G136" s="228"/>
      <c r="H136" s="231">
        <v>0</v>
      </c>
      <c r="I136" s="232"/>
      <c r="J136" s="228"/>
      <c r="K136" s="228"/>
      <c r="L136" s="233"/>
      <c r="M136" s="234"/>
      <c r="N136" s="235"/>
      <c r="O136" s="235"/>
      <c r="P136" s="235"/>
      <c r="Q136" s="235"/>
      <c r="R136" s="235"/>
      <c r="S136" s="235"/>
      <c r="T136" s="23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7" t="s">
        <v>182</v>
      </c>
      <c r="AU136" s="237" t="s">
        <v>21</v>
      </c>
      <c r="AV136" s="13" t="s">
        <v>86</v>
      </c>
      <c r="AW136" s="13" t="s">
        <v>38</v>
      </c>
      <c r="AX136" s="13" t="s">
        <v>77</v>
      </c>
      <c r="AY136" s="237" t="s">
        <v>149</v>
      </c>
    </row>
    <row r="137" spans="1:51" s="13" customFormat="1" ht="12">
      <c r="A137" s="13"/>
      <c r="B137" s="227"/>
      <c r="C137" s="228"/>
      <c r="D137" s="218" t="s">
        <v>182</v>
      </c>
      <c r="E137" s="229" t="s">
        <v>37</v>
      </c>
      <c r="F137" s="230" t="s">
        <v>388</v>
      </c>
      <c r="G137" s="228"/>
      <c r="H137" s="231">
        <v>25.411</v>
      </c>
      <c r="I137" s="232"/>
      <c r="J137" s="228"/>
      <c r="K137" s="228"/>
      <c r="L137" s="233"/>
      <c r="M137" s="234"/>
      <c r="N137" s="235"/>
      <c r="O137" s="235"/>
      <c r="P137" s="235"/>
      <c r="Q137" s="235"/>
      <c r="R137" s="235"/>
      <c r="S137" s="235"/>
      <c r="T137" s="23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7" t="s">
        <v>182</v>
      </c>
      <c r="AU137" s="237" t="s">
        <v>21</v>
      </c>
      <c r="AV137" s="13" t="s">
        <v>86</v>
      </c>
      <c r="AW137" s="13" t="s">
        <v>38</v>
      </c>
      <c r="AX137" s="13" t="s">
        <v>77</v>
      </c>
      <c r="AY137" s="237" t="s">
        <v>149</v>
      </c>
    </row>
    <row r="138" spans="1:51" s="13" customFormat="1" ht="12">
      <c r="A138" s="13"/>
      <c r="B138" s="227"/>
      <c r="C138" s="228"/>
      <c r="D138" s="218" t="s">
        <v>182</v>
      </c>
      <c r="E138" s="229" t="s">
        <v>37</v>
      </c>
      <c r="F138" s="230" t="s">
        <v>389</v>
      </c>
      <c r="G138" s="228"/>
      <c r="H138" s="231">
        <v>1.18</v>
      </c>
      <c r="I138" s="232"/>
      <c r="J138" s="228"/>
      <c r="K138" s="228"/>
      <c r="L138" s="233"/>
      <c r="M138" s="234"/>
      <c r="N138" s="235"/>
      <c r="O138" s="235"/>
      <c r="P138" s="235"/>
      <c r="Q138" s="235"/>
      <c r="R138" s="235"/>
      <c r="S138" s="235"/>
      <c r="T138" s="23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7" t="s">
        <v>182</v>
      </c>
      <c r="AU138" s="237" t="s">
        <v>21</v>
      </c>
      <c r="AV138" s="13" t="s">
        <v>86</v>
      </c>
      <c r="AW138" s="13" t="s">
        <v>38</v>
      </c>
      <c r="AX138" s="13" t="s">
        <v>77</v>
      </c>
      <c r="AY138" s="237" t="s">
        <v>149</v>
      </c>
    </row>
    <row r="139" spans="1:51" s="14" customFormat="1" ht="12">
      <c r="A139" s="14"/>
      <c r="B139" s="238"/>
      <c r="C139" s="239"/>
      <c r="D139" s="218" t="s">
        <v>182</v>
      </c>
      <c r="E139" s="240" t="s">
        <v>37</v>
      </c>
      <c r="F139" s="241" t="s">
        <v>187</v>
      </c>
      <c r="G139" s="239"/>
      <c r="H139" s="242">
        <v>30.451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8" t="s">
        <v>182</v>
      </c>
      <c r="AU139" s="248" t="s">
        <v>21</v>
      </c>
      <c r="AV139" s="14" t="s">
        <v>148</v>
      </c>
      <c r="AW139" s="14" t="s">
        <v>38</v>
      </c>
      <c r="AX139" s="14" t="s">
        <v>21</v>
      </c>
      <c r="AY139" s="248" t="s">
        <v>149</v>
      </c>
    </row>
    <row r="140" spans="1:65" s="2" customFormat="1" ht="33" customHeight="1">
      <c r="A140" s="39"/>
      <c r="B140" s="40"/>
      <c r="C140" s="205" t="s">
        <v>225</v>
      </c>
      <c r="D140" s="205" t="s">
        <v>151</v>
      </c>
      <c r="E140" s="206" t="s">
        <v>226</v>
      </c>
      <c r="F140" s="207" t="s">
        <v>227</v>
      </c>
      <c r="G140" s="208" t="s">
        <v>220</v>
      </c>
      <c r="H140" s="209">
        <v>30.451</v>
      </c>
      <c r="I140" s="210"/>
      <c r="J140" s="211">
        <f>ROUND(I140*H140,2)</f>
        <v>0</v>
      </c>
      <c r="K140" s="207" t="s">
        <v>37</v>
      </c>
      <c r="L140" s="45"/>
      <c r="M140" s="212" t="s">
        <v>37</v>
      </c>
      <c r="N140" s="213" t="s">
        <v>50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148</v>
      </c>
      <c r="AT140" s="216" t="s">
        <v>151</v>
      </c>
      <c r="AU140" s="216" t="s">
        <v>21</v>
      </c>
      <c r="AY140" s="18" t="s">
        <v>149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148</v>
      </c>
      <c r="BK140" s="217">
        <f>ROUND(I140*H140,2)</f>
        <v>0</v>
      </c>
      <c r="BL140" s="18" t="s">
        <v>148</v>
      </c>
      <c r="BM140" s="216" t="s">
        <v>286</v>
      </c>
    </row>
    <row r="141" spans="1:47" s="2" customFormat="1" ht="12">
      <c r="A141" s="39"/>
      <c r="B141" s="40"/>
      <c r="C141" s="41"/>
      <c r="D141" s="218" t="s">
        <v>155</v>
      </c>
      <c r="E141" s="41"/>
      <c r="F141" s="219" t="s">
        <v>227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155</v>
      </c>
      <c r="AU141" s="18" t="s">
        <v>21</v>
      </c>
    </row>
    <row r="142" spans="1:51" s="13" customFormat="1" ht="12">
      <c r="A142" s="13"/>
      <c r="B142" s="227"/>
      <c r="C142" s="228"/>
      <c r="D142" s="218" t="s">
        <v>182</v>
      </c>
      <c r="E142" s="229" t="s">
        <v>37</v>
      </c>
      <c r="F142" s="230" t="s">
        <v>386</v>
      </c>
      <c r="G142" s="228"/>
      <c r="H142" s="231">
        <v>3.86</v>
      </c>
      <c r="I142" s="232"/>
      <c r="J142" s="228"/>
      <c r="K142" s="228"/>
      <c r="L142" s="233"/>
      <c r="M142" s="234"/>
      <c r="N142" s="235"/>
      <c r="O142" s="235"/>
      <c r="P142" s="235"/>
      <c r="Q142" s="235"/>
      <c r="R142" s="235"/>
      <c r="S142" s="235"/>
      <c r="T142" s="23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7" t="s">
        <v>182</v>
      </c>
      <c r="AU142" s="237" t="s">
        <v>21</v>
      </c>
      <c r="AV142" s="13" t="s">
        <v>86</v>
      </c>
      <c r="AW142" s="13" t="s">
        <v>38</v>
      </c>
      <c r="AX142" s="13" t="s">
        <v>77</v>
      </c>
      <c r="AY142" s="237" t="s">
        <v>149</v>
      </c>
    </row>
    <row r="143" spans="1:51" s="13" customFormat="1" ht="12">
      <c r="A143" s="13"/>
      <c r="B143" s="227"/>
      <c r="C143" s="228"/>
      <c r="D143" s="218" t="s">
        <v>182</v>
      </c>
      <c r="E143" s="229" t="s">
        <v>37</v>
      </c>
      <c r="F143" s="230" t="s">
        <v>387</v>
      </c>
      <c r="G143" s="228"/>
      <c r="H143" s="231">
        <v>0</v>
      </c>
      <c r="I143" s="232"/>
      <c r="J143" s="228"/>
      <c r="K143" s="228"/>
      <c r="L143" s="233"/>
      <c r="M143" s="234"/>
      <c r="N143" s="235"/>
      <c r="O143" s="235"/>
      <c r="P143" s="235"/>
      <c r="Q143" s="235"/>
      <c r="R143" s="235"/>
      <c r="S143" s="235"/>
      <c r="T143" s="23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7" t="s">
        <v>182</v>
      </c>
      <c r="AU143" s="237" t="s">
        <v>21</v>
      </c>
      <c r="AV143" s="13" t="s">
        <v>86</v>
      </c>
      <c r="AW143" s="13" t="s">
        <v>38</v>
      </c>
      <c r="AX143" s="13" t="s">
        <v>77</v>
      </c>
      <c r="AY143" s="237" t="s">
        <v>149</v>
      </c>
    </row>
    <row r="144" spans="1:51" s="13" customFormat="1" ht="12">
      <c r="A144" s="13"/>
      <c r="B144" s="227"/>
      <c r="C144" s="228"/>
      <c r="D144" s="218" t="s">
        <v>182</v>
      </c>
      <c r="E144" s="229" t="s">
        <v>37</v>
      </c>
      <c r="F144" s="230" t="s">
        <v>388</v>
      </c>
      <c r="G144" s="228"/>
      <c r="H144" s="231">
        <v>25.411</v>
      </c>
      <c r="I144" s="232"/>
      <c r="J144" s="228"/>
      <c r="K144" s="228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182</v>
      </c>
      <c r="AU144" s="237" t="s">
        <v>21</v>
      </c>
      <c r="AV144" s="13" t="s">
        <v>86</v>
      </c>
      <c r="AW144" s="13" t="s">
        <v>38</v>
      </c>
      <c r="AX144" s="13" t="s">
        <v>77</v>
      </c>
      <c r="AY144" s="237" t="s">
        <v>149</v>
      </c>
    </row>
    <row r="145" spans="1:51" s="13" customFormat="1" ht="12">
      <c r="A145" s="13"/>
      <c r="B145" s="227"/>
      <c r="C145" s="228"/>
      <c r="D145" s="218" t="s">
        <v>182</v>
      </c>
      <c r="E145" s="229" t="s">
        <v>37</v>
      </c>
      <c r="F145" s="230" t="s">
        <v>389</v>
      </c>
      <c r="G145" s="228"/>
      <c r="H145" s="231">
        <v>1.18</v>
      </c>
      <c r="I145" s="232"/>
      <c r="J145" s="228"/>
      <c r="K145" s="228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182</v>
      </c>
      <c r="AU145" s="237" t="s">
        <v>21</v>
      </c>
      <c r="AV145" s="13" t="s">
        <v>86</v>
      </c>
      <c r="AW145" s="13" t="s">
        <v>38</v>
      </c>
      <c r="AX145" s="13" t="s">
        <v>77</v>
      </c>
      <c r="AY145" s="237" t="s">
        <v>149</v>
      </c>
    </row>
    <row r="146" spans="1:51" s="14" customFormat="1" ht="12">
      <c r="A146" s="14"/>
      <c r="B146" s="238"/>
      <c r="C146" s="239"/>
      <c r="D146" s="218" t="s">
        <v>182</v>
      </c>
      <c r="E146" s="240" t="s">
        <v>37</v>
      </c>
      <c r="F146" s="241" t="s">
        <v>187</v>
      </c>
      <c r="G146" s="239"/>
      <c r="H146" s="242">
        <v>30.451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8" t="s">
        <v>182</v>
      </c>
      <c r="AU146" s="248" t="s">
        <v>21</v>
      </c>
      <c r="AV146" s="14" t="s">
        <v>148</v>
      </c>
      <c r="AW146" s="14" t="s">
        <v>38</v>
      </c>
      <c r="AX146" s="14" t="s">
        <v>21</v>
      </c>
      <c r="AY146" s="248" t="s">
        <v>149</v>
      </c>
    </row>
    <row r="147" spans="1:65" s="2" customFormat="1" ht="16.5" customHeight="1">
      <c r="A147" s="39"/>
      <c r="B147" s="40"/>
      <c r="C147" s="205" t="s">
        <v>229</v>
      </c>
      <c r="D147" s="205" t="s">
        <v>151</v>
      </c>
      <c r="E147" s="206" t="s">
        <v>230</v>
      </c>
      <c r="F147" s="207" t="s">
        <v>231</v>
      </c>
      <c r="G147" s="208" t="s">
        <v>232</v>
      </c>
      <c r="H147" s="209">
        <v>7</v>
      </c>
      <c r="I147" s="210"/>
      <c r="J147" s="211">
        <f>ROUND(I147*H147,2)</f>
        <v>0</v>
      </c>
      <c r="K147" s="207" t="s">
        <v>37</v>
      </c>
      <c r="L147" s="45"/>
      <c r="M147" s="212" t="s">
        <v>37</v>
      </c>
      <c r="N147" s="213" t="s">
        <v>50</v>
      </c>
      <c r="O147" s="85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148</v>
      </c>
      <c r="AT147" s="216" t="s">
        <v>151</v>
      </c>
      <c r="AU147" s="216" t="s">
        <v>21</v>
      </c>
      <c r="AY147" s="18" t="s">
        <v>149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148</v>
      </c>
      <c r="BK147" s="217">
        <f>ROUND(I147*H147,2)</f>
        <v>0</v>
      </c>
      <c r="BL147" s="18" t="s">
        <v>148</v>
      </c>
      <c r="BM147" s="216" t="s">
        <v>290</v>
      </c>
    </row>
    <row r="148" spans="1:47" s="2" customFormat="1" ht="12">
      <c r="A148" s="39"/>
      <c r="B148" s="40"/>
      <c r="C148" s="41"/>
      <c r="D148" s="218" t="s">
        <v>155</v>
      </c>
      <c r="E148" s="41"/>
      <c r="F148" s="219" t="s">
        <v>231</v>
      </c>
      <c r="G148" s="41"/>
      <c r="H148" s="41"/>
      <c r="I148" s="220"/>
      <c r="J148" s="41"/>
      <c r="K148" s="41"/>
      <c r="L148" s="45"/>
      <c r="M148" s="221"/>
      <c r="N148" s="22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155</v>
      </c>
      <c r="AU148" s="18" t="s">
        <v>21</v>
      </c>
    </row>
    <row r="149" spans="1:51" s="13" customFormat="1" ht="12">
      <c r="A149" s="13"/>
      <c r="B149" s="227"/>
      <c r="C149" s="228"/>
      <c r="D149" s="218" t="s">
        <v>182</v>
      </c>
      <c r="E149" s="229" t="s">
        <v>37</v>
      </c>
      <c r="F149" s="230" t="s">
        <v>235</v>
      </c>
      <c r="G149" s="228"/>
      <c r="H149" s="231">
        <v>2</v>
      </c>
      <c r="I149" s="232"/>
      <c r="J149" s="228"/>
      <c r="K149" s="228"/>
      <c r="L149" s="233"/>
      <c r="M149" s="234"/>
      <c r="N149" s="235"/>
      <c r="O149" s="235"/>
      <c r="P149" s="235"/>
      <c r="Q149" s="235"/>
      <c r="R149" s="235"/>
      <c r="S149" s="235"/>
      <c r="T149" s="23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7" t="s">
        <v>182</v>
      </c>
      <c r="AU149" s="237" t="s">
        <v>21</v>
      </c>
      <c r="AV149" s="13" t="s">
        <v>86</v>
      </c>
      <c r="AW149" s="13" t="s">
        <v>38</v>
      </c>
      <c r="AX149" s="13" t="s">
        <v>77</v>
      </c>
      <c r="AY149" s="237" t="s">
        <v>149</v>
      </c>
    </row>
    <row r="150" spans="1:51" s="13" customFormat="1" ht="12">
      <c r="A150" s="13"/>
      <c r="B150" s="227"/>
      <c r="C150" s="228"/>
      <c r="D150" s="218" t="s">
        <v>182</v>
      </c>
      <c r="E150" s="229" t="s">
        <v>37</v>
      </c>
      <c r="F150" s="230" t="s">
        <v>370</v>
      </c>
      <c r="G150" s="228"/>
      <c r="H150" s="231">
        <v>3</v>
      </c>
      <c r="I150" s="232"/>
      <c r="J150" s="228"/>
      <c r="K150" s="228"/>
      <c r="L150" s="233"/>
      <c r="M150" s="234"/>
      <c r="N150" s="235"/>
      <c r="O150" s="235"/>
      <c r="P150" s="235"/>
      <c r="Q150" s="235"/>
      <c r="R150" s="235"/>
      <c r="S150" s="235"/>
      <c r="T150" s="23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7" t="s">
        <v>182</v>
      </c>
      <c r="AU150" s="237" t="s">
        <v>21</v>
      </c>
      <c r="AV150" s="13" t="s">
        <v>86</v>
      </c>
      <c r="AW150" s="13" t="s">
        <v>38</v>
      </c>
      <c r="AX150" s="13" t="s">
        <v>77</v>
      </c>
      <c r="AY150" s="237" t="s">
        <v>149</v>
      </c>
    </row>
    <row r="151" spans="1:51" s="13" customFormat="1" ht="12">
      <c r="A151" s="13"/>
      <c r="B151" s="227"/>
      <c r="C151" s="228"/>
      <c r="D151" s="218" t="s">
        <v>182</v>
      </c>
      <c r="E151" s="229" t="s">
        <v>37</v>
      </c>
      <c r="F151" s="230" t="s">
        <v>235</v>
      </c>
      <c r="G151" s="228"/>
      <c r="H151" s="231">
        <v>2</v>
      </c>
      <c r="I151" s="232"/>
      <c r="J151" s="228"/>
      <c r="K151" s="228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182</v>
      </c>
      <c r="AU151" s="237" t="s">
        <v>21</v>
      </c>
      <c r="AV151" s="13" t="s">
        <v>86</v>
      </c>
      <c r="AW151" s="13" t="s">
        <v>38</v>
      </c>
      <c r="AX151" s="13" t="s">
        <v>77</v>
      </c>
      <c r="AY151" s="237" t="s">
        <v>149</v>
      </c>
    </row>
    <row r="152" spans="1:51" s="13" customFormat="1" ht="12">
      <c r="A152" s="13"/>
      <c r="B152" s="227"/>
      <c r="C152" s="228"/>
      <c r="D152" s="218" t="s">
        <v>182</v>
      </c>
      <c r="E152" s="229" t="s">
        <v>37</v>
      </c>
      <c r="F152" s="230" t="s">
        <v>387</v>
      </c>
      <c r="G152" s="228"/>
      <c r="H152" s="231">
        <v>0</v>
      </c>
      <c r="I152" s="232"/>
      <c r="J152" s="228"/>
      <c r="K152" s="228"/>
      <c r="L152" s="233"/>
      <c r="M152" s="234"/>
      <c r="N152" s="235"/>
      <c r="O152" s="235"/>
      <c r="P152" s="235"/>
      <c r="Q152" s="235"/>
      <c r="R152" s="235"/>
      <c r="S152" s="235"/>
      <c r="T152" s="23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7" t="s">
        <v>182</v>
      </c>
      <c r="AU152" s="237" t="s">
        <v>21</v>
      </c>
      <c r="AV152" s="13" t="s">
        <v>86</v>
      </c>
      <c r="AW152" s="13" t="s">
        <v>38</v>
      </c>
      <c r="AX152" s="13" t="s">
        <v>77</v>
      </c>
      <c r="AY152" s="237" t="s">
        <v>149</v>
      </c>
    </row>
    <row r="153" spans="1:51" s="14" customFormat="1" ht="12">
      <c r="A153" s="14"/>
      <c r="B153" s="238"/>
      <c r="C153" s="239"/>
      <c r="D153" s="218" t="s">
        <v>182</v>
      </c>
      <c r="E153" s="240" t="s">
        <v>37</v>
      </c>
      <c r="F153" s="241" t="s">
        <v>187</v>
      </c>
      <c r="G153" s="239"/>
      <c r="H153" s="242">
        <v>7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8" t="s">
        <v>182</v>
      </c>
      <c r="AU153" s="248" t="s">
        <v>21</v>
      </c>
      <c r="AV153" s="14" t="s">
        <v>148</v>
      </c>
      <c r="AW153" s="14" t="s">
        <v>38</v>
      </c>
      <c r="AX153" s="14" t="s">
        <v>21</v>
      </c>
      <c r="AY153" s="248" t="s">
        <v>149</v>
      </c>
    </row>
    <row r="154" spans="1:65" s="2" customFormat="1" ht="16.5" customHeight="1">
      <c r="A154" s="39"/>
      <c r="B154" s="40"/>
      <c r="C154" s="205" t="s">
        <v>8</v>
      </c>
      <c r="D154" s="205" t="s">
        <v>151</v>
      </c>
      <c r="E154" s="206" t="s">
        <v>236</v>
      </c>
      <c r="F154" s="207" t="s">
        <v>237</v>
      </c>
      <c r="G154" s="208" t="s">
        <v>232</v>
      </c>
      <c r="H154" s="209">
        <v>7</v>
      </c>
      <c r="I154" s="210"/>
      <c r="J154" s="211">
        <f>ROUND(I154*H154,2)</f>
        <v>0</v>
      </c>
      <c r="K154" s="207" t="s">
        <v>37</v>
      </c>
      <c r="L154" s="45"/>
      <c r="M154" s="212" t="s">
        <v>37</v>
      </c>
      <c r="N154" s="213" t="s">
        <v>50</v>
      </c>
      <c r="O154" s="85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148</v>
      </c>
      <c r="AT154" s="216" t="s">
        <v>151</v>
      </c>
      <c r="AU154" s="216" t="s">
        <v>21</v>
      </c>
      <c r="AY154" s="18" t="s">
        <v>149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148</v>
      </c>
      <c r="BK154" s="217">
        <f>ROUND(I154*H154,2)</f>
        <v>0</v>
      </c>
      <c r="BL154" s="18" t="s">
        <v>148</v>
      </c>
      <c r="BM154" s="216" t="s">
        <v>302</v>
      </c>
    </row>
    <row r="155" spans="1:47" s="2" customFormat="1" ht="12">
      <c r="A155" s="39"/>
      <c r="B155" s="40"/>
      <c r="C155" s="41"/>
      <c r="D155" s="218" t="s">
        <v>155</v>
      </c>
      <c r="E155" s="41"/>
      <c r="F155" s="219" t="s">
        <v>237</v>
      </c>
      <c r="G155" s="41"/>
      <c r="H155" s="41"/>
      <c r="I155" s="220"/>
      <c r="J155" s="41"/>
      <c r="K155" s="41"/>
      <c r="L155" s="45"/>
      <c r="M155" s="221"/>
      <c r="N155" s="222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155</v>
      </c>
      <c r="AU155" s="18" t="s">
        <v>21</v>
      </c>
    </row>
    <row r="156" spans="1:51" s="13" customFormat="1" ht="12">
      <c r="A156" s="13"/>
      <c r="B156" s="227"/>
      <c r="C156" s="228"/>
      <c r="D156" s="218" t="s">
        <v>182</v>
      </c>
      <c r="E156" s="229" t="s">
        <v>37</v>
      </c>
      <c r="F156" s="230" t="s">
        <v>235</v>
      </c>
      <c r="G156" s="228"/>
      <c r="H156" s="231">
        <v>2</v>
      </c>
      <c r="I156" s="232"/>
      <c r="J156" s="228"/>
      <c r="K156" s="228"/>
      <c r="L156" s="233"/>
      <c r="M156" s="234"/>
      <c r="N156" s="235"/>
      <c r="O156" s="235"/>
      <c r="P156" s="235"/>
      <c r="Q156" s="235"/>
      <c r="R156" s="235"/>
      <c r="S156" s="235"/>
      <c r="T156" s="23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7" t="s">
        <v>182</v>
      </c>
      <c r="AU156" s="237" t="s">
        <v>21</v>
      </c>
      <c r="AV156" s="13" t="s">
        <v>86</v>
      </c>
      <c r="AW156" s="13" t="s">
        <v>38</v>
      </c>
      <c r="AX156" s="13" t="s">
        <v>77</v>
      </c>
      <c r="AY156" s="237" t="s">
        <v>149</v>
      </c>
    </row>
    <row r="157" spans="1:51" s="13" customFormat="1" ht="12">
      <c r="A157" s="13"/>
      <c r="B157" s="227"/>
      <c r="C157" s="228"/>
      <c r="D157" s="218" t="s">
        <v>182</v>
      </c>
      <c r="E157" s="229" t="s">
        <v>37</v>
      </c>
      <c r="F157" s="230" t="s">
        <v>370</v>
      </c>
      <c r="G157" s="228"/>
      <c r="H157" s="231">
        <v>3</v>
      </c>
      <c r="I157" s="232"/>
      <c r="J157" s="228"/>
      <c r="K157" s="228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182</v>
      </c>
      <c r="AU157" s="237" t="s">
        <v>21</v>
      </c>
      <c r="AV157" s="13" t="s">
        <v>86</v>
      </c>
      <c r="AW157" s="13" t="s">
        <v>38</v>
      </c>
      <c r="AX157" s="13" t="s">
        <v>77</v>
      </c>
      <c r="AY157" s="237" t="s">
        <v>149</v>
      </c>
    </row>
    <row r="158" spans="1:51" s="13" customFormat="1" ht="12">
      <c r="A158" s="13"/>
      <c r="B158" s="227"/>
      <c r="C158" s="228"/>
      <c r="D158" s="218" t="s">
        <v>182</v>
      </c>
      <c r="E158" s="229" t="s">
        <v>37</v>
      </c>
      <c r="F158" s="230" t="s">
        <v>235</v>
      </c>
      <c r="G158" s="228"/>
      <c r="H158" s="231">
        <v>2</v>
      </c>
      <c r="I158" s="232"/>
      <c r="J158" s="228"/>
      <c r="K158" s="228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182</v>
      </c>
      <c r="AU158" s="237" t="s">
        <v>21</v>
      </c>
      <c r="AV158" s="13" t="s">
        <v>86</v>
      </c>
      <c r="AW158" s="13" t="s">
        <v>38</v>
      </c>
      <c r="AX158" s="13" t="s">
        <v>77</v>
      </c>
      <c r="AY158" s="237" t="s">
        <v>149</v>
      </c>
    </row>
    <row r="159" spans="1:51" s="13" customFormat="1" ht="12">
      <c r="A159" s="13"/>
      <c r="B159" s="227"/>
      <c r="C159" s="228"/>
      <c r="D159" s="218" t="s">
        <v>182</v>
      </c>
      <c r="E159" s="229" t="s">
        <v>37</v>
      </c>
      <c r="F159" s="230" t="s">
        <v>387</v>
      </c>
      <c r="G159" s="228"/>
      <c r="H159" s="231">
        <v>0</v>
      </c>
      <c r="I159" s="232"/>
      <c r="J159" s="228"/>
      <c r="K159" s="228"/>
      <c r="L159" s="233"/>
      <c r="M159" s="234"/>
      <c r="N159" s="235"/>
      <c r="O159" s="235"/>
      <c r="P159" s="235"/>
      <c r="Q159" s="235"/>
      <c r="R159" s="235"/>
      <c r="S159" s="235"/>
      <c r="T159" s="23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7" t="s">
        <v>182</v>
      </c>
      <c r="AU159" s="237" t="s">
        <v>21</v>
      </c>
      <c r="AV159" s="13" t="s">
        <v>86</v>
      </c>
      <c r="AW159" s="13" t="s">
        <v>38</v>
      </c>
      <c r="AX159" s="13" t="s">
        <v>77</v>
      </c>
      <c r="AY159" s="237" t="s">
        <v>149</v>
      </c>
    </row>
    <row r="160" spans="1:51" s="14" customFormat="1" ht="12">
      <c r="A160" s="14"/>
      <c r="B160" s="238"/>
      <c r="C160" s="239"/>
      <c r="D160" s="218" t="s">
        <v>182</v>
      </c>
      <c r="E160" s="240" t="s">
        <v>37</v>
      </c>
      <c r="F160" s="241" t="s">
        <v>187</v>
      </c>
      <c r="G160" s="239"/>
      <c r="H160" s="242">
        <v>7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8" t="s">
        <v>182</v>
      </c>
      <c r="AU160" s="248" t="s">
        <v>21</v>
      </c>
      <c r="AV160" s="14" t="s">
        <v>148</v>
      </c>
      <c r="AW160" s="14" t="s">
        <v>38</v>
      </c>
      <c r="AX160" s="14" t="s">
        <v>21</v>
      </c>
      <c r="AY160" s="248" t="s">
        <v>149</v>
      </c>
    </row>
    <row r="161" spans="1:65" s="2" customFormat="1" ht="21.75" customHeight="1">
      <c r="A161" s="39"/>
      <c r="B161" s="40"/>
      <c r="C161" s="205" t="s">
        <v>239</v>
      </c>
      <c r="D161" s="205" t="s">
        <v>151</v>
      </c>
      <c r="E161" s="206" t="s">
        <v>240</v>
      </c>
      <c r="F161" s="207" t="s">
        <v>241</v>
      </c>
      <c r="G161" s="208" t="s">
        <v>232</v>
      </c>
      <c r="H161" s="209">
        <v>7</v>
      </c>
      <c r="I161" s="210"/>
      <c r="J161" s="211">
        <f>ROUND(I161*H161,2)</f>
        <v>0</v>
      </c>
      <c r="K161" s="207" t="s">
        <v>37</v>
      </c>
      <c r="L161" s="45"/>
      <c r="M161" s="212" t="s">
        <v>37</v>
      </c>
      <c r="N161" s="213" t="s">
        <v>50</v>
      </c>
      <c r="O161" s="85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148</v>
      </c>
      <c r="AT161" s="216" t="s">
        <v>151</v>
      </c>
      <c r="AU161" s="216" t="s">
        <v>21</v>
      </c>
      <c r="AY161" s="18" t="s">
        <v>149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148</v>
      </c>
      <c r="BK161" s="217">
        <f>ROUND(I161*H161,2)</f>
        <v>0</v>
      </c>
      <c r="BL161" s="18" t="s">
        <v>148</v>
      </c>
      <c r="BM161" s="216" t="s">
        <v>313</v>
      </c>
    </row>
    <row r="162" spans="1:47" s="2" customFormat="1" ht="12">
      <c r="A162" s="39"/>
      <c r="B162" s="40"/>
      <c r="C162" s="41"/>
      <c r="D162" s="218" t="s">
        <v>155</v>
      </c>
      <c r="E162" s="41"/>
      <c r="F162" s="219" t="s">
        <v>241</v>
      </c>
      <c r="G162" s="41"/>
      <c r="H162" s="41"/>
      <c r="I162" s="220"/>
      <c r="J162" s="41"/>
      <c r="K162" s="41"/>
      <c r="L162" s="45"/>
      <c r="M162" s="221"/>
      <c r="N162" s="222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155</v>
      </c>
      <c r="AU162" s="18" t="s">
        <v>21</v>
      </c>
    </row>
    <row r="163" spans="1:51" s="13" customFormat="1" ht="12">
      <c r="A163" s="13"/>
      <c r="B163" s="227"/>
      <c r="C163" s="228"/>
      <c r="D163" s="218" t="s">
        <v>182</v>
      </c>
      <c r="E163" s="229" t="s">
        <v>37</v>
      </c>
      <c r="F163" s="230" t="s">
        <v>235</v>
      </c>
      <c r="G163" s="228"/>
      <c r="H163" s="231">
        <v>2</v>
      </c>
      <c r="I163" s="232"/>
      <c r="J163" s="228"/>
      <c r="K163" s="228"/>
      <c r="L163" s="233"/>
      <c r="M163" s="234"/>
      <c r="N163" s="235"/>
      <c r="O163" s="235"/>
      <c r="P163" s="235"/>
      <c r="Q163" s="235"/>
      <c r="R163" s="235"/>
      <c r="S163" s="235"/>
      <c r="T163" s="23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7" t="s">
        <v>182</v>
      </c>
      <c r="AU163" s="237" t="s">
        <v>21</v>
      </c>
      <c r="AV163" s="13" t="s">
        <v>86</v>
      </c>
      <c r="AW163" s="13" t="s">
        <v>38</v>
      </c>
      <c r="AX163" s="13" t="s">
        <v>77</v>
      </c>
      <c r="AY163" s="237" t="s">
        <v>149</v>
      </c>
    </row>
    <row r="164" spans="1:51" s="13" customFormat="1" ht="12">
      <c r="A164" s="13"/>
      <c r="B164" s="227"/>
      <c r="C164" s="228"/>
      <c r="D164" s="218" t="s">
        <v>182</v>
      </c>
      <c r="E164" s="229" t="s">
        <v>37</v>
      </c>
      <c r="F164" s="230" t="s">
        <v>370</v>
      </c>
      <c r="G164" s="228"/>
      <c r="H164" s="231">
        <v>3</v>
      </c>
      <c r="I164" s="232"/>
      <c r="J164" s="228"/>
      <c r="K164" s="228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182</v>
      </c>
      <c r="AU164" s="237" t="s">
        <v>21</v>
      </c>
      <c r="AV164" s="13" t="s">
        <v>86</v>
      </c>
      <c r="AW164" s="13" t="s">
        <v>38</v>
      </c>
      <c r="AX164" s="13" t="s">
        <v>77</v>
      </c>
      <c r="AY164" s="237" t="s">
        <v>149</v>
      </c>
    </row>
    <row r="165" spans="1:51" s="13" customFormat="1" ht="12">
      <c r="A165" s="13"/>
      <c r="B165" s="227"/>
      <c r="C165" s="228"/>
      <c r="D165" s="218" t="s">
        <v>182</v>
      </c>
      <c r="E165" s="229" t="s">
        <v>37</v>
      </c>
      <c r="F165" s="230" t="s">
        <v>235</v>
      </c>
      <c r="G165" s="228"/>
      <c r="H165" s="231">
        <v>2</v>
      </c>
      <c r="I165" s="232"/>
      <c r="J165" s="228"/>
      <c r="K165" s="228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182</v>
      </c>
      <c r="AU165" s="237" t="s">
        <v>21</v>
      </c>
      <c r="AV165" s="13" t="s">
        <v>86</v>
      </c>
      <c r="AW165" s="13" t="s">
        <v>38</v>
      </c>
      <c r="AX165" s="13" t="s">
        <v>77</v>
      </c>
      <c r="AY165" s="237" t="s">
        <v>149</v>
      </c>
    </row>
    <row r="166" spans="1:51" s="13" customFormat="1" ht="12">
      <c r="A166" s="13"/>
      <c r="B166" s="227"/>
      <c r="C166" s="228"/>
      <c r="D166" s="218" t="s">
        <v>182</v>
      </c>
      <c r="E166" s="229" t="s">
        <v>37</v>
      </c>
      <c r="F166" s="230" t="s">
        <v>387</v>
      </c>
      <c r="G166" s="228"/>
      <c r="H166" s="231">
        <v>0</v>
      </c>
      <c r="I166" s="232"/>
      <c r="J166" s="228"/>
      <c r="K166" s="228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182</v>
      </c>
      <c r="AU166" s="237" t="s">
        <v>21</v>
      </c>
      <c r="AV166" s="13" t="s">
        <v>86</v>
      </c>
      <c r="AW166" s="13" t="s">
        <v>38</v>
      </c>
      <c r="AX166" s="13" t="s">
        <v>77</v>
      </c>
      <c r="AY166" s="237" t="s">
        <v>149</v>
      </c>
    </row>
    <row r="167" spans="1:51" s="14" customFormat="1" ht="12">
      <c r="A167" s="14"/>
      <c r="B167" s="238"/>
      <c r="C167" s="239"/>
      <c r="D167" s="218" t="s">
        <v>182</v>
      </c>
      <c r="E167" s="240" t="s">
        <v>37</v>
      </c>
      <c r="F167" s="241" t="s">
        <v>187</v>
      </c>
      <c r="G167" s="239"/>
      <c r="H167" s="242">
        <v>7</v>
      </c>
      <c r="I167" s="243"/>
      <c r="J167" s="239"/>
      <c r="K167" s="239"/>
      <c r="L167" s="244"/>
      <c r="M167" s="245"/>
      <c r="N167" s="246"/>
      <c r="O167" s="246"/>
      <c r="P167" s="246"/>
      <c r="Q167" s="246"/>
      <c r="R167" s="246"/>
      <c r="S167" s="246"/>
      <c r="T167" s="24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8" t="s">
        <v>182</v>
      </c>
      <c r="AU167" s="248" t="s">
        <v>21</v>
      </c>
      <c r="AV167" s="14" t="s">
        <v>148</v>
      </c>
      <c r="AW167" s="14" t="s">
        <v>38</v>
      </c>
      <c r="AX167" s="14" t="s">
        <v>21</v>
      </c>
      <c r="AY167" s="248" t="s">
        <v>149</v>
      </c>
    </row>
    <row r="168" spans="1:65" s="2" customFormat="1" ht="16.5" customHeight="1">
      <c r="A168" s="39"/>
      <c r="B168" s="40"/>
      <c r="C168" s="205" t="s">
        <v>243</v>
      </c>
      <c r="D168" s="205" t="s">
        <v>151</v>
      </c>
      <c r="E168" s="206" t="s">
        <v>244</v>
      </c>
      <c r="F168" s="207" t="s">
        <v>390</v>
      </c>
      <c r="G168" s="208" t="s">
        <v>232</v>
      </c>
      <c r="H168" s="209">
        <v>5</v>
      </c>
      <c r="I168" s="210"/>
      <c r="J168" s="211">
        <f>ROUND(I168*H168,2)</f>
        <v>0</v>
      </c>
      <c r="K168" s="207" t="s">
        <v>37</v>
      </c>
      <c r="L168" s="45"/>
      <c r="M168" s="212" t="s">
        <v>37</v>
      </c>
      <c r="N168" s="213" t="s">
        <v>50</v>
      </c>
      <c r="O168" s="85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148</v>
      </c>
      <c r="AT168" s="216" t="s">
        <v>151</v>
      </c>
      <c r="AU168" s="216" t="s">
        <v>21</v>
      </c>
      <c r="AY168" s="18" t="s">
        <v>149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148</v>
      </c>
      <c r="BK168" s="217">
        <f>ROUND(I168*H168,2)</f>
        <v>0</v>
      </c>
      <c r="BL168" s="18" t="s">
        <v>148</v>
      </c>
      <c r="BM168" s="216" t="s">
        <v>323</v>
      </c>
    </row>
    <row r="169" spans="1:47" s="2" customFormat="1" ht="12">
      <c r="A169" s="39"/>
      <c r="B169" s="40"/>
      <c r="C169" s="41"/>
      <c r="D169" s="218" t="s">
        <v>155</v>
      </c>
      <c r="E169" s="41"/>
      <c r="F169" s="219" t="s">
        <v>390</v>
      </c>
      <c r="G169" s="41"/>
      <c r="H169" s="41"/>
      <c r="I169" s="220"/>
      <c r="J169" s="41"/>
      <c r="K169" s="41"/>
      <c r="L169" s="45"/>
      <c r="M169" s="221"/>
      <c r="N169" s="222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155</v>
      </c>
      <c r="AU169" s="18" t="s">
        <v>21</v>
      </c>
    </row>
    <row r="170" spans="1:51" s="13" customFormat="1" ht="12">
      <c r="A170" s="13"/>
      <c r="B170" s="227"/>
      <c r="C170" s="228"/>
      <c r="D170" s="218" t="s">
        <v>182</v>
      </c>
      <c r="E170" s="229" t="s">
        <v>37</v>
      </c>
      <c r="F170" s="230" t="s">
        <v>391</v>
      </c>
      <c r="G170" s="228"/>
      <c r="H170" s="231">
        <v>5</v>
      </c>
      <c r="I170" s="232"/>
      <c r="J170" s="228"/>
      <c r="K170" s="228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182</v>
      </c>
      <c r="AU170" s="237" t="s">
        <v>21</v>
      </c>
      <c r="AV170" s="13" t="s">
        <v>86</v>
      </c>
      <c r="AW170" s="13" t="s">
        <v>38</v>
      </c>
      <c r="AX170" s="13" t="s">
        <v>77</v>
      </c>
      <c r="AY170" s="237" t="s">
        <v>149</v>
      </c>
    </row>
    <row r="171" spans="1:51" s="14" customFormat="1" ht="12">
      <c r="A171" s="14"/>
      <c r="B171" s="238"/>
      <c r="C171" s="239"/>
      <c r="D171" s="218" t="s">
        <v>182</v>
      </c>
      <c r="E171" s="240" t="s">
        <v>37</v>
      </c>
      <c r="F171" s="241" t="s">
        <v>187</v>
      </c>
      <c r="G171" s="239"/>
      <c r="H171" s="242">
        <v>5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8" t="s">
        <v>182</v>
      </c>
      <c r="AU171" s="248" t="s">
        <v>21</v>
      </c>
      <c r="AV171" s="14" t="s">
        <v>148</v>
      </c>
      <c r="AW171" s="14" t="s">
        <v>38</v>
      </c>
      <c r="AX171" s="14" t="s">
        <v>21</v>
      </c>
      <c r="AY171" s="248" t="s">
        <v>149</v>
      </c>
    </row>
    <row r="172" spans="1:65" s="2" customFormat="1" ht="16.5" customHeight="1">
      <c r="A172" s="39"/>
      <c r="B172" s="40"/>
      <c r="C172" s="205" t="s">
        <v>247</v>
      </c>
      <c r="D172" s="205" t="s">
        <v>151</v>
      </c>
      <c r="E172" s="206" t="s">
        <v>248</v>
      </c>
      <c r="F172" s="207" t="s">
        <v>392</v>
      </c>
      <c r="G172" s="208" t="s">
        <v>232</v>
      </c>
      <c r="H172" s="209">
        <v>5</v>
      </c>
      <c r="I172" s="210"/>
      <c r="J172" s="211">
        <f>ROUND(I172*H172,2)</f>
        <v>0</v>
      </c>
      <c r="K172" s="207" t="s">
        <v>37</v>
      </c>
      <c r="L172" s="45"/>
      <c r="M172" s="212" t="s">
        <v>37</v>
      </c>
      <c r="N172" s="213" t="s">
        <v>50</v>
      </c>
      <c r="O172" s="85"/>
      <c r="P172" s="214">
        <f>O172*H172</f>
        <v>0</v>
      </c>
      <c r="Q172" s="214">
        <v>0</v>
      </c>
      <c r="R172" s="214">
        <f>Q172*H172</f>
        <v>0</v>
      </c>
      <c r="S172" s="214">
        <v>0</v>
      </c>
      <c r="T172" s="21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6" t="s">
        <v>148</v>
      </c>
      <c r="AT172" s="216" t="s">
        <v>151</v>
      </c>
      <c r="AU172" s="216" t="s">
        <v>21</v>
      </c>
      <c r="AY172" s="18" t="s">
        <v>149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8" t="s">
        <v>148</v>
      </c>
      <c r="BK172" s="217">
        <f>ROUND(I172*H172,2)</f>
        <v>0</v>
      </c>
      <c r="BL172" s="18" t="s">
        <v>148</v>
      </c>
      <c r="BM172" s="216" t="s">
        <v>332</v>
      </c>
    </row>
    <row r="173" spans="1:47" s="2" customFormat="1" ht="12">
      <c r="A173" s="39"/>
      <c r="B173" s="40"/>
      <c r="C173" s="41"/>
      <c r="D173" s="218" t="s">
        <v>155</v>
      </c>
      <c r="E173" s="41"/>
      <c r="F173" s="219" t="s">
        <v>392</v>
      </c>
      <c r="G173" s="41"/>
      <c r="H173" s="41"/>
      <c r="I173" s="220"/>
      <c r="J173" s="41"/>
      <c r="K173" s="41"/>
      <c r="L173" s="45"/>
      <c r="M173" s="221"/>
      <c r="N173" s="222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155</v>
      </c>
      <c r="AU173" s="18" t="s">
        <v>21</v>
      </c>
    </row>
    <row r="174" spans="1:51" s="13" customFormat="1" ht="12">
      <c r="A174" s="13"/>
      <c r="B174" s="227"/>
      <c r="C174" s="228"/>
      <c r="D174" s="218" t="s">
        <v>182</v>
      </c>
      <c r="E174" s="229" t="s">
        <v>37</v>
      </c>
      <c r="F174" s="230" t="s">
        <v>391</v>
      </c>
      <c r="G174" s="228"/>
      <c r="H174" s="231">
        <v>5</v>
      </c>
      <c r="I174" s="232"/>
      <c r="J174" s="228"/>
      <c r="K174" s="228"/>
      <c r="L174" s="233"/>
      <c r="M174" s="234"/>
      <c r="N174" s="235"/>
      <c r="O174" s="235"/>
      <c r="P174" s="235"/>
      <c r="Q174" s="235"/>
      <c r="R174" s="235"/>
      <c r="S174" s="235"/>
      <c r="T174" s="23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7" t="s">
        <v>182</v>
      </c>
      <c r="AU174" s="237" t="s">
        <v>21</v>
      </c>
      <c r="AV174" s="13" t="s">
        <v>86</v>
      </c>
      <c r="AW174" s="13" t="s">
        <v>38</v>
      </c>
      <c r="AX174" s="13" t="s">
        <v>77</v>
      </c>
      <c r="AY174" s="237" t="s">
        <v>149</v>
      </c>
    </row>
    <row r="175" spans="1:51" s="14" customFormat="1" ht="12">
      <c r="A175" s="14"/>
      <c r="B175" s="238"/>
      <c r="C175" s="239"/>
      <c r="D175" s="218" t="s">
        <v>182</v>
      </c>
      <c r="E175" s="240" t="s">
        <v>37</v>
      </c>
      <c r="F175" s="241" t="s">
        <v>187</v>
      </c>
      <c r="G175" s="239"/>
      <c r="H175" s="242">
        <v>5</v>
      </c>
      <c r="I175" s="243"/>
      <c r="J175" s="239"/>
      <c r="K175" s="239"/>
      <c r="L175" s="244"/>
      <c r="M175" s="245"/>
      <c r="N175" s="246"/>
      <c r="O175" s="246"/>
      <c r="P175" s="246"/>
      <c r="Q175" s="246"/>
      <c r="R175" s="246"/>
      <c r="S175" s="246"/>
      <c r="T175" s="24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8" t="s">
        <v>182</v>
      </c>
      <c r="AU175" s="248" t="s">
        <v>21</v>
      </c>
      <c r="AV175" s="14" t="s">
        <v>148</v>
      </c>
      <c r="AW175" s="14" t="s">
        <v>38</v>
      </c>
      <c r="AX175" s="14" t="s">
        <v>21</v>
      </c>
      <c r="AY175" s="248" t="s">
        <v>149</v>
      </c>
    </row>
    <row r="176" spans="1:65" s="2" customFormat="1" ht="12">
      <c r="A176" s="39"/>
      <c r="B176" s="40"/>
      <c r="C176" s="249" t="s">
        <v>251</v>
      </c>
      <c r="D176" s="249" t="s">
        <v>252</v>
      </c>
      <c r="E176" s="250" t="s">
        <v>253</v>
      </c>
      <c r="F176" s="251" t="s">
        <v>393</v>
      </c>
      <c r="G176" s="252" t="s">
        <v>232</v>
      </c>
      <c r="H176" s="253">
        <v>5</v>
      </c>
      <c r="I176" s="254"/>
      <c r="J176" s="255">
        <f>ROUND(I176*H176,2)</f>
        <v>0</v>
      </c>
      <c r="K176" s="251" t="s">
        <v>37</v>
      </c>
      <c r="L176" s="256"/>
      <c r="M176" s="257" t="s">
        <v>37</v>
      </c>
      <c r="N176" s="258" t="s">
        <v>50</v>
      </c>
      <c r="O176" s="85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164</v>
      </c>
      <c r="AT176" s="216" t="s">
        <v>252</v>
      </c>
      <c r="AU176" s="216" t="s">
        <v>21</v>
      </c>
      <c r="AY176" s="18" t="s">
        <v>149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148</v>
      </c>
      <c r="BK176" s="217">
        <f>ROUND(I176*H176,2)</f>
        <v>0</v>
      </c>
      <c r="BL176" s="18" t="s">
        <v>148</v>
      </c>
      <c r="BM176" s="216" t="s">
        <v>342</v>
      </c>
    </row>
    <row r="177" spans="1:47" s="2" customFormat="1" ht="12">
      <c r="A177" s="39"/>
      <c r="B177" s="40"/>
      <c r="C177" s="41"/>
      <c r="D177" s="218" t="s">
        <v>155</v>
      </c>
      <c r="E177" s="41"/>
      <c r="F177" s="219" t="s">
        <v>393</v>
      </c>
      <c r="G177" s="41"/>
      <c r="H177" s="41"/>
      <c r="I177" s="220"/>
      <c r="J177" s="41"/>
      <c r="K177" s="41"/>
      <c r="L177" s="45"/>
      <c r="M177" s="221"/>
      <c r="N177" s="222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155</v>
      </c>
      <c r="AU177" s="18" t="s">
        <v>21</v>
      </c>
    </row>
    <row r="178" spans="1:51" s="13" customFormat="1" ht="12">
      <c r="A178" s="13"/>
      <c r="B178" s="227"/>
      <c r="C178" s="228"/>
      <c r="D178" s="218" t="s">
        <v>182</v>
      </c>
      <c r="E178" s="229" t="s">
        <v>37</v>
      </c>
      <c r="F178" s="230" t="s">
        <v>391</v>
      </c>
      <c r="G178" s="228"/>
      <c r="H178" s="231">
        <v>5</v>
      </c>
      <c r="I178" s="232"/>
      <c r="J178" s="228"/>
      <c r="K178" s="228"/>
      <c r="L178" s="233"/>
      <c r="M178" s="234"/>
      <c r="N178" s="235"/>
      <c r="O178" s="235"/>
      <c r="P178" s="235"/>
      <c r="Q178" s="235"/>
      <c r="R178" s="235"/>
      <c r="S178" s="235"/>
      <c r="T178" s="23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7" t="s">
        <v>182</v>
      </c>
      <c r="AU178" s="237" t="s">
        <v>21</v>
      </c>
      <c r="AV178" s="13" t="s">
        <v>86</v>
      </c>
      <c r="AW178" s="13" t="s">
        <v>38</v>
      </c>
      <c r="AX178" s="13" t="s">
        <v>77</v>
      </c>
      <c r="AY178" s="237" t="s">
        <v>149</v>
      </c>
    </row>
    <row r="179" spans="1:51" s="14" customFormat="1" ht="12">
      <c r="A179" s="14"/>
      <c r="B179" s="238"/>
      <c r="C179" s="239"/>
      <c r="D179" s="218" t="s">
        <v>182</v>
      </c>
      <c r="E179" s="240" t="s">
        <v>37</v>
      </c>
      <c r="F179" s="241" t="s">
        <v>187</v>
      </c>
      <c r="G179" s="239"/>
      <c r="H179" s="242">
        <v>5</v>
      </c>
      <c r="I179" s="243"/>
      <c r="J179" s="239"/>
      <c r="K179" s="239"/>
      <c r="L179" s="244"/>
      <c r="M179" s="245"/>
      <c r="N179" s="246"/>
      <c r="O179" s="246"/>
      <c r="P179" s="246"/>
      <c r="Q179" s="246"/>
      <c r="R179" s="246"/>
      <c r="S179" s="246"/>
      <c r="T179" s="247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8" t="s">
        <v>182</v>
      </c>
      <c r="AU179" s="248" t="s">
        <v>21</v>
      </c>
      <c r="AV179" s="14" t="s">
        <v>148</v>
      </c>
      <c r="AW179" s="14" t="s">
        <v>38</v>
      </c>
      <c r="AX179" s="14" t="s">
        <v>21</v>
      </c>
      <c r="AY179" s="248" t="s">
        <v>149</v>
      </c>
    </row>
    <row r="180" spans="1:65" s="2" customFormat="1" ht="21.75" customHeight="1">
      <c r="A180" s="39"/>
      <c r="B180" s="40"/>
      <c r="C180" s="205" t="s">
        <v>256</v>
      </c>
      <c r="D180" s="205" t="s">
        <v>151</v>
      </c>
      <c r="E180" s="206" t="s">
        <v>257</v>
      </c>
      <c r="F180" s="207" t="s">
        <v>258</v>
      </c>
      <c r="G180" s="208" t="s">
        <v>232</v>
      </c>
      <c r="H180" s="209">
        <v>1</v>
      </c>
      <c r="I180" s="210"/>
      <c r="J180" s="211">
        <f>ROUND(I180*H180,2)</f>
        <v>0</v>
      </c>
      <c r="K180" s="207" t="s">
        <v>37</v>
      </c>
      <c r="L180" s="45"/>
      <c r="M180" s="212" t="s">
        <v>37</v>
      </c>
      <c r="N180" s="213" t="s">
        <v>50</v>
      </c>
      <c r="O180" s="85"/>
      <c r="P180" s="214">
        <f>O180*H180</f>
        <v>0</v>
      </c>
      <c r="Q180" s="214">
        <v>0</v>
      </c>
      <c r="R180" s="214">
        <f>Q180*H180</f>
        <v>0</v>
      </c>
      <c r="S180" s="214">
        <v>0</v>
      </c>
      <c r="T180" s="21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148</v>
      </c>
      <c r="AT180" s="216" t="s">
        <v>151</v>
      </c>
      <c r="AU180" s="216" t="s">
        <v>21</v>
      </c>
      <c r="AY180" s="18" t="s">
        <v>149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148</v>
      </c>
      <c r="BK180" s="217">
        <f>ROUND(I180*H180,2)</f>
        <v>0</v>
      </c>
      <c r="BL180" s="18" t="s">
        <v>148</v>
      </c>
      <c r="BM180" s="216" t="s">
        <v>394</v>
      </c>
    </row>
    <row r="181" spans="1:47" s="2" customFormat="1" ht="12">
      <c r="A181" s="39"/>
      <c r="B181" s="40"/>
      <c r="C181" s="41"/>
      <c r="D181" s="218" t="s">
        <v>155</v>
      </c>
      <c r="E181" s="41"/>
      <c r="F181" s="219" t="s">
        <v>258</v>
      </c>
      <c r="G181" s="41"/>
      <c r="H181" s="41"/>
      <c r="I181" s="220"/>
      <c r="J181" s="41"/>
      <c r="K181" s="41"/>
      <c r="L181" s="45"/>
      <c r="M181" s="221"/>
      <c r="N181" s="222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155</v>
      </c>
      <c r="AU181" s="18" t="s">
        <v>21</v>
      </c>
    </row>
    <row r="182" spans="1:65" s="2" customFormat="1" ht="12">
      <c r="A182" s="39"/>
      <c r="B182" s="40"/>
      <c r="C182" s="205" t="s">
        <v>7</v>
      </c>
      <c r="D182" s="205" t="s">
        <v>151</v>
      </c>
      <c r="E182" s="206" t="s">
        <v>260</v>
      </c>
      <c r="F182" s="207" t="s">
        <v>395</v>
      </c>
      <c r="G182" s="208" t="s">
        <v>232</v>
      </c>
      <c r="H182" s="209">
        <v>1</v>
      </c>
      <c r="I182" s="210"/>
      <c r="J182" s="211">
        <f>ROUND(I182*H182,2)</f>
        <v>0</v>
      </c>
      <c r="K182" s="207" t="s">
        <v>37</v>
      </c>
      <c r="L182" s="45"/>
      <c r="M182" s="212" t="s">
        <v>37</v>
      </c>
      <c r="N182" s="213" t="s">
        <v>50</v>
      </c>
      <c r="O182" s="85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148</v>
      </c>
      <c r="AT182" s="216" t="s">
        <v>151</v>
      </c>
      <c r="AU182" s="216" t="s">
        <v>21</v>
      </c>
      <c r="AY182" s="18" t="s">
        <v>149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148</v>
      </c>
      <c r="BK182" s="217">
        <f>ROUND(I182*H182,2)</f>
        <v>0</v>
      </c>
      <c r="BL182" s="18" t="s">
        <v>148</v>
      </c>
      <c r="BM182" s="216" t="s">
        <v>396</v>
      </c>
    </row>
    <row r="183" spans="1:47" s="2" customFormat="1" ht="12">
      <c r="A183" s="39"/>
      <c r="B183" s="40"/>
      <c r="C183" s="41"/>
      <c r="D183" s="218" t="s">
        <v>155</v>
      </c>
      <c r="E183" s="41"/>
      <c r="F183" s="219" t="s">
        <v>395</v>
      </c>
      <c r="G183" s="41"/>
      <c r="H183" s="41"/>
      <c r="I183" s="220"/>
      <c r="J183" s="41"/>
      <c r="K183" s="41"/>
      <c r="L183" s="45"/>
      <c r="M183" s="221"/>
      <c r="N183" s="222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155</v>
      </c>
      <c r="AU183" s="18" t="s">
        <v>21</v>
      </c>
    </row>
    <row r="184" spans="1:51" s="13" customFormat="1" ht="12">
      <c r="A184" s="13"/>
      <c r="B184" s="227"/>
      <c r="C184" s="228"/>
      <c r="D184" s="218" t="s">
        <v>182</v>
      </c>
      <c r="E184" s="229" t="s">
        <v>37</v>
      </c>
      <c r="F184" s="230" t="s">
        <v>322</v>
      </c>
      <c r="G184" s="228"/>
      <c r="H184" s="231">
        <v>1</v>
      </c>
      <c r="I184" s="232"/>
      <c r="J184" s="228"/>
      <c r="K184" s="228"/>
      <c r="L184" s="233"/>
      <c r="M184" s="234"/>
      <c r="N184" s="235"/>
      <c r="O184" s="235"/>
      <c r="P184" s="235"/>
      <c r="Q184" s="235"/>
      <c r="R184" s="235"/>
      <c r="S184" s="235"/>
      <c r="T184" s="23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7" t="s">
        <v>182</v>
      </c>
      <c r="AU184" s="237" t="s">
        <v>21</v>
      </c>
      <c r="AV184" s="13" t="s">
        <v>86</v>
      </c>
      <c r="AW184" s="13" t="s">
        <v>38</v>
      </c>
      <c r="AX184" s="13" t="s">
        <v>77</v>
      </c>
      <c r="AY184" s="237" t="s">
        <v>149</v>
      </c>
    </row>
    <row r="185" spans="1:51" s="14" customFormat="1" ht="12">
      <c r="A185" s="14"/>
      <c r="B185" s="238"/>
      <c r="C185" s="239"/>
      <c r="D185" s="218" t="s">
        <v>182</v>
      </c>
      <c r="E185" s="240" t="s">
        <v>37</v>
      </c>
      <c r="F185" s="241" t="s">
        <v>187</v>
      </c>
      <c r="G185" s="239"/>
      <c r="H185" s="242">
        <v>1</v>
      </c>
      <c r="I185" s="243"/>
      <c r="J185" s="239"/>
      <c r="K185" s="239"/>
      <c r="L185" s="244"/>
      <c r="M185" s="245"/>
      <c r="N185" s="246"/>
      <c r="O185" s="246"/>
      <c r="P185" s="246"/>
      <c r="Q185" s="246"/>
      <c r="R185" s="246"/>
      <c r="S185" s="246"/>
      <c r="T185" s="247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8" t="s">
        <v>182</v>
      </c>
      <c r="AU185" s="248" t="s">
        <v>21</v>
      </c>
      <c r="AV185" s="14" t="s">
        <v>148</v>
      </c>
      <c r="AW185" s="14" t="s">
        <v>38</v>
      </c>
      <c r="AX185" s="14" t="s">
        <v>21</v>
      </c>
      <c r="AY185" s="248" t="s">
        <v>149</v>
      </c>
    </row>
    <row r="186" spans="1:65" s="2" customFormat="1" ht="12">
      <c r="A186" s="39"/>
      <c r="B186" s="40"/>
      <c r="C186" s="249" t="s">
        <v>263</v>
      </c>
      <c r="D186" s="249" t="s">
        <v>252</v>
      </c>
      <c r="E186" s="250" t="s">
        <v>264</v>
      </c>
      <c r="F186" s="251" t="s">
        <v>397</v>
      </c>
      <c r="G186" s="252" t="s">
        <v>232</v>
      </c>
      <c r="H186" s="253">
        <v>1</v>
      </c>
      <c r="I186" s="254"/>
      <c r="J186" s="255">
        <f>ROUND(I186*H186,2)</f>
        <v>0</v>
      </c>
      <c r="K186" s="251" t="s">
        <v>37</v>
      </c>
      <c r="L186" s="256"/>
      <c r="M186" s="257" t="s">
        <v>37</v>
      </c>
      <c r="N186" s="258" t="s">
        <v>50</v>
      </c>
      <c r="O186" s="85"/>
      <c r="P186" s="214">
        <f>O186*H186</f>
        <v>0</v>
      </c>
      <c r="Q186" s="214">
        <v>0</v>
      </c>
      <c r="R186" s="214">
        <f>Q186*H186</f>
        <v>0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164</v>
      </c>
      <c r="AT186" s="216" t="s">
        <v>252</v>
      </c>
      <c r="AU186" s="216" t="s">
        <v>21</v>
      </c>
      <c r="AY186" s="18" t="s">
        <v>149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148</v>
      </c>
      <c r="BK186" s="217">
        <f>ROUND(I186*H186,2)</f>
        <v>0</v>
      </c>
      <c r="BL186" s="18" t="s">
        <v>148</v>
      </c>
      <c r="BM186" s="216" t="s">
        <v>398</v>
      </c>
    </row>
    <row r="187" spans="1:47" s="2" customFormat="1" ht="12">
      <c r="A187" s="39"/>
      <c r="B187" s="40"/>
      <c r="C187" s="41"/>
      <c r="D187" s="218" t="s">
        <v>155</v>
      </c>
      <c r="E187" s="41"/>
      <c r="F187" s="219" t="s">
        <v>397</v>
      </c>
      <c r="G187" s="41"/>
      <c r="H187" s="41"/>
      <c r="I187" s="220"/>
      <c r="J187" s="41"/>
      <c r="K187" s="41"/>
      <c r="L187" s="45"/>
      <c r="M187" s="221"/>
      <c r="N187" s="222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155</v>
      </c>
      <c r="AU187" s="18" t="s">
        <v>21</v>
      </c>
    </row>
    <row r="188" spans="1:51" s="13" customFormat="1" ht="12">
      <c r="A188" s="13"/>
      <c r="B188" s="227"/>
      <c r="C188" s="228"/>
      <c r="D188" s="218" t="s">
        <v>182</v>
      </c>
      <c r="E188" s="229" t="s">
        <v>37</v>
      </c>
      <c r="F188" s="230" t="s">
        <v>322</v>
      </c>
      <c r="G188" s="228"/>
      <c r="H188" s="231">
        <v>1</v>
      </c>
      <c r="I188" s="232"/>
      <c r="J188" s="228"/>
      <c r="K188" s="228"/>
      <c r="L188" s="233"/>
      <c r="M188" s="234"/>
      <c r="N188" s="235"/>
      <c r="O188" s="235"/>
      <c r="P188" s="235"/>
      <c r="Q188" s="235"/>
      <c r="R188" s="235"/>
      <c r="S188" s="235"/>
      <c r="T188" s="23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7" t="s">
        <v>182</v>
      </c>
      <c r="AU188" s="237" t="s">
        <v>21</v>
      </c>
      <c r="AV188" s="13" t="s">
        <v>86</v>
      </c>
      <c r="AW188" s="13" t="s">
        <v>38</v>
      </c>
      <c r="AX188" s="13" t="s">
        <v>77</v>
      </c>
      <c r="AY188" s="237" t="s">
        <v>149</v>
      </c>
    </row>
    <row r="189" spans="1:51" s="14" customFormat="1" ht="12">
      <c r="A189" s="14"/>
      <c r="B189" s="238"/>
      <c r="C189" s="239"/>
      <c r="D189" s="218" t="s">
        <v>182</v>
      </c>
      <c r="E189" s="240" t="s">
        <v>37</v>
      </c>
      <c r="F189" s="241" t="s">
        <v>187</v>
      </c>
      <c r="G189" s="239"/>
      <c r="H189" s="242">
        <v>1</v>
      </c>
      <c r="I189" s="243"/>
      <c r="J189" s="239"/>
      <c r="K189" s="239"/>
      <c r="L189" s="244"/>
      <c r="M189" s="245"/>
      <c r="N189" s="246"/>
      <c r="O189" s="246"/>
      <c r="P189" s="246"/>
      <c r="Q189" s="246"/>
      <c r="R189" s="246"/>
      <c r="S189" s="246"/>
      <c r="T189" s="247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8" t="s">
        <v>182</v>
      </c>
      <c r="AU189" s="248" t="s">
        <v>21</v>
      </c>
      <c r="AV189" s="14" t="s">
        <v>148</v>
      </c>
      <c r="AW189" s="14" t="s">
        <v>38</v>
      </c>
      <c r="AX189" s="14" t="s">
        <v>21</v>
      </c>
      <c r="AY189" s="248" t="s">
        <v>149</v>
      </c>
    </row>
    <row r="190" spans="1:65" s="2" customFormat="1" ht="12">
      <c r="A190" s="39"/>
      <c r="B190" s="40"/>
      <c r="C190" s="205" t="s">
        <v>267</v>
      </c>
      <c r="D190" s="205" t="s">
        <v>151</v>
      </c>
      <c r="E190" s="206" t="s">
        <v>268</v>
      </c>
      <c r="F190" s="207" t="s">
        <v>399</v>
      </c>
      <c r="G190" s="208" t="s">
        <v>232</v>
      </c>
      <c r="H190" s="209">
        <v>2</v>
      </c>
      <c r="I190" s="210"/>
      <c r="J190" s="211">
        <f>ROUND(I190*H190,2)</f>
        <v>0</v>
      </c>
      <c r="K190" s="207" t="s">
        <v>37</v>
      </c>
      <c r="L190" s="45"/>
      <c r="M190" s="212" t="s">
        <v>37</v>
      </c>
      <c r="N190" s="213" t="s">
        <v>50</v>
      </c>
      <c r="O190" s="85"/>
      <c r="P190" s="214">
        <f>O190*H190</f>
        <v>0</v>
      </c>
      <c r="Q190" s="214">
        <v>0</v>
      </c>
      <c r="R190" s="214">
        <f>Q190*H190</f>
        <v>0</v>
      </c>
      <c r="S190" s="214">
        <v>0</v>
      </c>
      <c r="T190" s="215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6" t="s">
        <v>148</v>
      </c>
      <c r="AT190" s="216" t="s">
        <v>151</v>
      </c>
      <c r="AU190" s="216" t="s">
        <v>21</v>
      </c>
      <c r="AY190" s="18" t="s">
        <v>149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8" t="s">
        <v>148</v>
      </c>
      <c r="BK190" s="217">
        <f>ROUND(I190*H190,2)</f>
        <v>0</v>
      </c>
      <c r="BL190" s="18" t="s">
        <v>148</v>
      </c>
      <c r="BM190" s="216" t="s">
        <v>400</v>
      </c>
    </row>
    <row r="191" spans="1:47" s="2" customFormat="1" ht="12">
      <c r="A191" s="39"/>
      <c r="B191" s="40"/>
      <c r="C191" s="41"/>
      <c r="D191" s="218" t="s">
        <v>155</v>
      </c>
      <c r="E191" s="41"/>
      <c r="F191" s="219" t="s">
        <v>399</v>
      </c>
      <c r="G191" s="41"/>
      <c r="H191" s="41"/>
      <c r="I191" s="220"/>
      <c r="J191" s="41"/>
      <c r="K191" s="41"/>
      <c r="L191" s="45"/>
      <c r="M191" s="221"/>
      <c r="N191" s="222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155</v>
      </c>
      <c r="AU191" s="18" t="s">
        <v>21</v>
      </c>
    </row>
    <row r="192" spans="1:51" s="13" customFormat="1" ht="12">
      <c r="A192" s="13"/>
      <c r="B192" s="227"/>
      <c r="C192" s="228"/>
      <c r="D192" s="218" t="s">
        <v>182</v>
      </c>
      <c r="E192" s="229" t="s">
        <v>37</v>
      </c>
      <c r="F192" s="230" t="s">
        <v>235</v>
      </c>
      <c r="G192" s="228"/>
      <c r="H192" s="231">
        <v>2</v>
      </c>
      <c r="I192" s="232"/>
      <c r="J192" s="228"/>
      <c r="K192" s="228"/>
      <c r="L192" s="233"/>
      <c r="M192" s="234"/>
      <c r="N192" s="235"/>
      <c r="O192" s="235"/>
      <c r="P192" s="235"/>
      <c r="Q192" s="235"/>
      <c r="R192" s="235"/>
      <c r="S192" s="235"/>
      <c r="T192" s="23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7" t="s">
        <v>182</v>
      </c>
      <c r="AU192" s="237" t="s">
        <v>21</v>
      </c>
      <c r="AV192" s="13" t="s">
        <v>86</v>
      </c>
      <c r="AW192" s="13" t="s">
        <v>38</v>
      </c>
      <c r="AX192" s="13" t="s">
        <v>77</v>
      </c>
      <c r="AY192" s="237" t="s">
        <v>149</v>
      </c>
    </row>
    <row r="193" spans="1:51" s="14" customFormat="1" ht="12">
      <c r="A193" s="14"/>
      <c r="B193" s="238"/>
      <c r="C193" s="239"/>
      <c r="D193" s="218" t="s">
        <v>182</v>
      </c>
      <c r="E193" s="240" t="s">
        <v>37</v>
      </c>
      <c r="F193" s="241" t="s">
        <v>187</v>
      </c>
      <c r="G193" s="239"/>
      <c r="H193" s="242">
        <v>2</v>
      </c>
      <c r="I193" s="243"/>
      <c r="J193" s="239"/>
      <c r="K193" s="239"/>
      <c r="L193" s="244"/>
      <c r="M193" s="245"/>
      <c r="N193" s="246"/>
      <c r="O193" s="246"/>
      <c r="P193" s="246"/>
      <c r="Q193" s="246"/>
      <c r="R193" s="246"/>
      <c r="S193" s="246"/>
      <c r="T193" s="247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8" t="s">
        <v>182</v>
      </c>
      <c r="AU193" s="248" t="s">
        <v>21</v>
      </c>
      <c r="AV193" s="14" t="s">
        <v>148</v>
      </c>
      <c r="AW193" s="14" t="s">
        <v>38</v>
      </c>
      <c r="AX193" s="14" t="s">
        <v>21</v>
      </c>
      <c r="AY193" s="248" t="s">
        <v>149</v>
      </c>
    </row>
    <row r="194" spans="1:65" s="2" customFormat="1" ht="12">
      <c r="A194" s="39"/>
      <c r="B194" s="40"/>
      <c r="C194" s="205" t="s">
        <v>272</v>
      </c>
      <c r="D194" s="205" t="s">
        <v>151</v>
      </c>
      <c r="E194" s="206" t="s">
        <v>273</v>
      </c>
      <c r="F194" s="207" t="s">
        <v>274</v>
      </c>
      <c r="G194" s="208" t="s">
        <v>220</v>
      </c>
      <c r="H194" s="209">
        <v>2.09</v>
      </c>
      <c r="I194" s="210"/>
      <c r="J194" s="211">
        <f>ROUND(I194*H194,2)</f>
        <v>0</v>
      </c>
      <c r="K194" s="207" t="s">
        <v>37</v>
      </c>
      <c r="L194" s="45"/>
      <c r="M194" s="212" t="s">
        <v>37</v>
      </c>
      <c r="N194" s="213" t="s">
        <v>50</v>
      </c>
      <c r="O194" s="85"/>
      <c r="P194" s="214">
        <f>O194*H194</f>
        <v>0</v>
      </c>
      <c r="Q194" s="214">
        <v>0</v>
      </c>
      <c r="R194" s="214">
        <f>Q194*H194</f>
        <v>0</v>
      </c>
      <c r="S194" s="214">
        <v>0</v>
      </c>
      <c r="T194" s="21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6" t="s">
        <v>148</v>
      </c>
      <c r="AT194" s="216" t="s">
        <v>151</v>
      </c>
      <c r="AU194" s="216" t="s">
        <v>21</v>
      </c>
      <c r="AY194" s="18" t="s">
        <v>149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8" t="s">
        <v>148</v>
      </c>
      <c r="BK194" s="217">
        <f>ROUND(I194*H194,2)</f>
        <v>0</v>
      </c>
      <c r="BL194" s="18" t="s">
        <v>148</v>
      </c>
      <c r="BM194" s="216" t="s">
        <v>401</v>
      </c>
    </row>
    <row r="195" spans="1:47" s="2" customFormat="1" ht="12">
      <c r="A195" s="39"/>
      <c r="B195" s="40"/>
      <c r="C195" s="41"/>
      <c r="D195" s="218" t="s">
        <v>155</v>
      </c>
      <c r="E195" s="41"/>
      <c r="F195" s="219" t="s">
        <v>274</v>
      </c>
      <c r="G195" s="41"/>
      <c r="H195" s="41"/>
      <c r="I195" s="220"/>
      <c r="J195" s="41"/>
      <c r="K195" s="41"/>
      <c r="L195" s="45"/>
      <c r="M195" s="221"/>
      <c r="N195" s="222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155</v>
      </c>
      <c r="AU195" s="18" t="s">
        <v>21</v>
      </c>
    </row>
    <row r="196" spans="1:51" s="13" customFormat="1" ht="12">
      <c r="A196" s="13"/>
      <c r="B196" s="227"/>
      <c r="C196" s="228"/>
      <c r="D196" s="218" t="s">
        <v>182</v>
      </c>
      <c r="E196" s="229" t="s">
        <v>37</v>
      </c>
      <c r="F196" s="230" t="s">
        <v>402</v>
      </c>
      <c r="G196" s="228"/>
      <c r="H196" s="231">
        <v>2.09</v>
      </c>
      <c r="I196" s="232"/>
      <c r="J196" s="228"/>
      <c r="K196" s="228"/>
      <c r="L196" s="233"/>
      <c r="M196" s="234"/>
      <c r="N196" s="235"/>
      <c r="O196" s="235"/>
      <c r="P196" s="235"/>
      <c r="Q196" s="235"/>
      <c r="R196" s="235"/>
      <c r="S196" s="235"/>
      <c r="T196" s="23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7" t="s">
        <v>182</v>
      </c>
      <c r="AU196" s="237" t="s">
        <v>21</v>
      </c>
      <c r="AV196" s="13" t="s">
        <v>86</v>
      </c>
      <c r="AW196" s="13" t="s">
        <v>38</v>
      </c>
      <c r="AX196" s="13" t="s">
        <v>77</v>
      </c>
      <c r="AY196" s="237" t="s">
        <v>149</v>
      </c>
    </row>
    <row r="197" spans="1:51" s="14" customFormat="1" ht="12">
      <c r="A197" s="14"/>
      <c r="B197" s="238"/>
      <c r="C197" s="239"/>
      <c r="D197" s="218" t="s">
        <v>182</v>
      </c>
      <c r="E197" s="240" t="s">
        <v>37</v>
      </c>
      <c r="F197" s="241" t="s">
        <v>187</v>
      </c>
      <c r="G197" s="239"/>
      <c r="H197" s="242">
        <v>2.09</v>
      </c>
      <c r="I197" s="243"/>
      <c r="J197" s="239"/>
      <c r="K197" s="239"/>
      <c r="L197" s="244"/>
      <c r="M197" s="245"/>
      <c r="N197" s="246"/>
      <c r="O197" s="246"/>
      <c r="P197" s="246"/>
      <c r="Q197" s="246"/>
      <c r="R197" s="246"/>
      <c r="S197" s="246"/>
      <c r="T197" s="247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8" t="s">
        <v>182</v>
      </c>
      <c r="AU197" s="248" t="s">
        <v>21</v>
      </c>
      <c r="AV197" s="14" t="s">
        <v>148</v>
      </c>
      <c r="AW197" s="14" t="s">
        <v>38</v>
      </c>
      <c r="AX197" s="14" t="s">
        <v>21</v>
      </c>
      <c r="AY197" s="248" t="s">
        <v>149</v>
      </c>
    </row>
    <row r="198" spans="1:65" s="2" customFormat="1" ht="16.5" customHeight="1">
      <c r="A198" s="39"/>
      <c r="B198" s="40"/>
      <c r="C198" s="205" t="s">
        <v>277</v>
      </c>
      <c r="D198" s="205" t="s">
        <v>151</v>
      </c>
      <c r="E198" s="206" t="s">
        <v>403</v>
      </c>
      <c r="F198" s="207" t="s">
        <v>404</v>
      </c>
      <c r="G198" s="208" t="s">
        <v>232</v>
      </c>
      <c r="H198" s="209">
        <v>2</v>
      </c>
      <c r="I198" s="210"/>
      <c r="J198" s="211">
        <f>ROUND(I198*H198,2)</f>
        <v>0</v>
      </c>
      <c r="K198" s="207" t="s">
        <v>37</v>
      </c>
      <c r="L198" s="45"/>
      <c r="M198" s="212" t="s">
        <v>37</v>
      </c>
      <c r="N198" s="213" t="s">
        <v>50</v>
      </c>
      <c r="O198" s="85"/>
      <c r="P198" s="214">
        <f>O198*H198</f>
        <v>0</v>
      </c>
      <c r="Q198" s="214">
        <v>0</v>
      </c>
      <c r="R198" s="214">
        <f>Q198*H198</f>
        <v>0</v>
      </c>
      <c r="S198" s="214">
        <v>0</v>
      </c>
      <c r="T198" s="21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6" t="s">
        <v>148</v>
      </c>
      <c r="AT198" s="216" t="s">
        <v>151</v>
      </c>
      <c r="AU198" s="216" t="s">
        <v>21</v>
      </c>
      <c r="AY198" s="18" t="s">
        <v>149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148</v>
      </c>
      <c r="BK198" s="217">
        <f>ROUND(I198*H198,2)</f>
        <v>0</v>
      </c>
      <c r="BL198" s="18" t="s">
        <v>148</v>
      </c>
      <c r="BM198" s="216" t="s">
        <v>405</v>
      </c>
    </row>
    <row r="199" spans="1:47" s="2" customFormat="1" ht="12">
      <c r="A199" s="39"/>
      <c r="B199" s="40"/>
      <c r="C199" s="41"/>
      <c r="D199" s="218" t="s">
        <v>155</v>
      </c>
      <c r="E199" s="41"/>
      <c r="F199" s="219" t="s">
        <v>404</v>
      </c>
      <c r="G199" s="41"/>
      <c r="H199" s="41"/>
      <c r="I199" s="220"/>
      <c r="J199" s="41"/>
      <c r="K199" s="41"/>
      <c r="L199" s="45"/>
      <c r="M199" s="221"/>
      <c r="N199" s="222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155</v>
      </c>
      <c r="AU199" s="18" t="s">
        <v>21</v>
      </c>
    </row>
    <row r="200" spans="1:51" s="13" customFormat="1" ht="12">
      <c r="A200" s="13"/>
      <c r="B200" s="227"/>
      <c r="C200" s="228"/>
      <c r="D200" s="218" t="s">
        <v>182</v>
      </c>
      <c r="E200" s="229" t="s">
        <v>37</v>
      </c>
      <c r="F200" s="230" t="s">
        <v>235</v>
      </c>
      <c r="G200" s="228"/>
      <c r="H200" s="231">
        <v>2</v>
      </c>
      <c r="I200" s="232"/>
      <c r="J200" s="228"/>
      <c r="K200" s="228"/>
      <c r="L200" s="233"/>
      <c r="M200" s="234"/>
      <c r="N200" s="235"/>
      <c r="O200" s="235"/>
      <c r="P200" s="235"/>
      <c r="Q200" s="235"/>
      <c r="R200" s="235"/>
      <c r="S200" s="235"/>
      <c r="T200" s="23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7" t="s">
        <v>182</v>
      </c>
      <c r="AU200" s="237" t="s">
        <v>21</v>
      </c>
      <c r="AV200" s="13" t="s">
        <v>86</v>
      </c>
      <c r="AW200" s="13" t="s">
        <v>38</v>
      </c>
      <c r="AX200" s="13" t="s">
        <v>77</v>
      </c>
      <c r="AY200" s="237" t="s">
        <v>149</v>
      </c>
    </row>
    <row r="201" spans="1:51" s="14" customFormat="1" ht="12">
      <c r="A201" s="14"/>
      <c r="B201" s="238"/>
      <c r="C201" s="239"/>
      <c r="D201" s="218" t="s">
        <v>182</v>
      </c>
      <c r="E201" s="240" t="s">
        <v>37</v>
      </c>
      <c r="F201" s="241" t="s">
        <v>187</v>
      </c>
      <c r="G201" s="239"/>
      <c r="H201" s="242">
        <v>2</v>
      </c>
      <c r="I201" s="243"/>
      <c r="J201" s="239"/>
      <c r="K201" s="239"/>
      <c r="L201" s="244"/>
      <c r="M201" s="245"/>
      <c r="N201" s="246"/>
      <c r="O201" s="246"/>
      <c r="P201" s="246"/>
      <c r="Q201" s="246"/>
      <c r="R201" s="246"/>
      <c r="S201" s="246"/>
      <c r="T201" s="247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8" t="s">
        <v>182</v>
      </c>
      <c r="AU201" s="248" t="s">
        <v>21</v>
      </c>
      <c r="AV201" s="14" t="s">
        <v>148</v>
      </c>
      <c r="AW201" s="14" t="s">
        <v>38</v>
      </c>
      <c r="AX201" s="14" t="s">
        <v>21</v>
      </c>
      <c r="AY201" s="248" t="s">
        <v>149</v>
      </c>
    </row>
    <row r="202" spans="1:65" s="2" customFormat="1" ht="16.5" customHeight="1">
      <c r="A202" s="39"/>
      <c r="B202" s="40"/>
      <c r="C202" s="205" t="s">
        <v>286</v>
      </c>
      <c r="D202" s="205" t="s">
        <v>151</v>
      </c>
      <c r="E202" s="206" t="s">
        <v>406</v>
      </c>
      <c r="F202" s="207" t="s">
        <v>407</v>
      </c>
      <c r="G202" s="208" t="s">
        <v>232</v>
      </c>
      <c r="H202" s="209">
        <v>2</v>
      </c>
      <c r="I202" s="210"/>
      <c r="J202" s="211">
        <f>ROUND(I202*H202,2)</f>
        <v>0</v>
      </c>
      <c r="K202" s="207" t="s">
        <v>37</v>
      </c>
      <c r="L202" s="45"/>
      <c r="M202" s="212" t="s">
        <v>37</v>
      </c>
      <c r="N202" s="213" t="s">
        <v>50</v>
      </c>
      <c r="O202" s="85"/>
      <c r="P202" s="214">
        <f>O202*H202</f>
        <v>0</v>
      </c>
      <c r="Q202" s="214">
        <v>0</v>
      </c>
      <c r="R202" s="214">
        <f>Q202*H202</f>
        <v>0</v>
      </c>
      <c r="S202" s="214">
        <v>0</v>
      </c>
      <c r="T202" s="21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6" t="s">
        <v>148</v>
      </c>
      <c r="AT202" s="216" t="s">
        <v>151</v>
      </c>
      <c r="AU202" s="216" t="s">
        <v>21</v>
      </c>
      <c r="AY202" s="18" t="s">
        <v>149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8" t="s">
        <v>148</v>
      </c>
      <c r="BK202" s="217">
        <f>ROUND(I202*H202,2)</f>
        <v>0</v>
      </c>
      <c r="BL202" s="18" t="s">
        <v>148</v>
      </c>
      <c r="BM202" s="216" t="s">
        <v>408</v>
      </c>
    </row>
    <row r="203" spans="1:47" s="2" customFormat="1" ht="12">
      <c r="A203" s="39"/>
      <c r="B203" s="40"/>
      <c r="C203" s="41"/>
      <c r="D203" s="218" t="s">
        <v>155</v>
      </c>
      <c r="E203" s="41"/>
      <c r="F203" s="219" t="s">
        <v>407</v>
      </c>
      <c r="G203" s="41"/>
      <c r="H203" s="41"/>
      <c r="I203" s="220"/>
      <c r="J203" s="41"/>
      <c r="K203" s="41"/>
      <c r="L203" s="45"/>
      <c r="M203" s="221"/>
      <c r="N203" s="222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155</v>
      </c>
      <c r="AU203" s="18" t="s">
        <v>21</v>
      </c>
    </row>
    <row r="204" spans="1:51" s="13" customFormat="1" ht="12">
      <c r="A204" s="13"/>
      <c r="B204" s="227"/>
      <c r="C204" s="228"/>
      <c r="D204" s="218" t="s">
        <v>182</v>
      </c>
      <c r="E204" s="229" t="s">
        <v>37</v>
      </c>
      <c r="F204" s="230" t="s">
        <v>235</v>
      </c>
      <c r="G204" s="228"/>
      <c r="H204" s="231">
        <v>2</v>
      </c>
      <c r="I204" s="232"/>
      <c r="J204" s="228"/>
      <c r="K204" s="228"/>
      <c r="L204" s="233"/>
      <c r="M204" s="234"/>
      <c r="N204" s="235"/>
      <c r="O204" s="235"/>
      <c r="P204" s="235"/>
      <c r="Q204" s="235"/>
      <c r="R204" s="235"/>
      <c r="S204" s="235"/>
      <c r="T204" s="23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7" t="s">
        <v>182</v>
      </c>
      <c r="AU204" s="237" t="s">
        <v>21</v>
      </c>
      <c r="AV204" s="13" t="s">
        <v>86</v>
      </c>
      <c r="AW204" s="13" t="s">
        <v>38</v>
      </c>
      <c r="AX204" s="13" t="s">
        <v>77</v>
      </c>
      <c r="AY204" s="237" t="s">
        <v>149</v>
      </c>
    </row>
    <row r="205" spans="1:51" s="14" customFormat="1" ht="12">
      <c r="A205" s="14"/>
      <c r="B205" s="238"/>
      <c r="C205" s="239"/>
      <c r="D205" s="218" t="s">
        <v>182</v>
      </c>
      <c r="E205" s="240" t="s">
        <v>37</v>
      </c>
      <c r="F205" s="241" t="s">
        <v>187</v>
      </c>
      <c r="G205" s="239"/>
      <c r="H205" s="242">
        <v>2</v>
      </c>
      <c r="I205" s="243"/>
      <c r="J205" s="239"/>
      <c r="K205" s="239"/>
      <c r="L205" s="244"/>
      <c r="M205" s="245"/>
      <c r="N205" s="246"/>
      <c r="O205" s="246"/>
      <c r="P205" s="246"/>
      <c r="Q205" s="246"/>
      <c r="R205" s="246"/>
      <c r="S205" s="246"/>
      <c r="T205" s="247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8" t="s">
        <v>182</v>
      </c>
      <c r="AU205" s="248" t="s">
        <v>21</v>
      </c>
      <c r="AV205" s="14" t="s">
        <v>148</v>
      </c>
      <c r="AW205" s="14" t="s">
        <v>38</v>
      </c>
      <c r="AX205" s="14" t="s">
        <v>21</v>
      </c>
      <c r="AY205" s="248" t="s">
        <v>149</v>
      </c>
    </row>
    <row r="206" spans="1:65" s="2" customFormat="1" ht="16.5" customHeight="1">
      <c r="A206" s="39"/>
      <c r="B206" s="40"/>
      <c r="C206" s="205" t="s">
        <v>282</v>
      </c>
      <c r="D206" s="205" t="s">
        <v>151</v>
      </c>
      <c r="E206" s="206" t="s">
        <v>409</v>
      </c>
      <c r="F206" s="207" t="s">
        <v>410</v>
      </c>
      <c r="G206" s="208" t="s">
        <v>232</v>
      </c>
      <c r="H206" s="209">
        <v>2</v>
      </c>
      <c r="I206" s="210"/>
      <c r="J206" s="211">
        <f>ROUND(I206*H206,2)</f>
        <v>0</v>
      </c>
      <c r="K206" s="207" t="s">
        <v>37</v>
      </c>
      <c r="L206" s="45"/>
      <c r="M206" s="212" t="s">
        <v>37</v>
      </c>
      <c r="N206" s="213" t="s">
        <v>50</v>
      </c>
      <c r="O206" s="85"/>
      <c r="P206" s="214">
        <f>O206*H206</f>
        <v>0</v>
      </c>
      <c r="Q206" s="214">
        <v>0</v>
      </c>
      <c r="R206" s="214">
        <f>Q206*H206</f>
        <v>0</v>
      </c>
      <c r="S206" s="214">
        <v>0</v>
      </c>
      <c r="T206" s="215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6" t="s">
        <v>148</v>
      </c>
      <c r="AT206" s="216" t="s">
        <v>151</v>
      </c>
      <c r="AU206" s="216" t="s">
        <v>21</v>
      </c>
      <c r="AY206" s="18" t="s">
        <v>149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8" t="s">
        <v>148</v>
      </c>
      <c r="BK206" s="217">
        <f>ROUND(I206*H206,2)</f>
        <v>0</v>
      </c>
      <c r="BL206" s="18" t="s">
        <v>148</v>
      </c>
      <c r="BM206" s="216" t="s">
        <v>411</v>
      </c>
    </row>
    <row r="207" spans="1:47" s="2" customFormat="1" ht="12">
      <c r="A207" s="39"/>
      <c r="B207" s="40"/>
      <c r="C207" s="41"/>
      <c r="D207" s="218" t="s">
        <v>155</v>
      </c>
      <c r="E207" s="41"/>
      <c r="F207" s="219" t="s">
        <v>410</v>
      </c>
      <c r="G207" s="41"/>
      <c r="H207" s="41"/>
      <c r="I207" s="220"/>
      <c r="J207" s="41"/>
      <c r="K207" s="41"/>
      <c r="L207" s="45"/>
      <c r="M207" s="221"/>
      <c r="N207" s="222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155</v>
      </c>
      <c r="AU207" s="18" t="s">
        <v>21</v>
      </c>
    </row>
    <row r="208" spans="1:51" s="13" customFormat="1" ht="12">
      <c r="A208" s="13"/>
      <c r="B208" s="227"/>
      <c r="C208" s="228"/>
      <c r="D208" s="218" t="s">
        <v>182</v>
      </c>
      <c r="E208" s="229" t="s">
        <v>37</v>
      </c>
      <c r="F208" s="230" t="s">
        <v>235</v>
      </c>
      <c r="G208" s="228"/>
      <c r="H208" s="231">
        <v>2</v>
      </c>
      <c r="I208" s="232"/>
      <c r="J208" s="228"/>
      <c r="K208" s="228"/>
      <c r="L208" s="233"/>
      <c r="M208" s="234"/>
      <c r="N208" s="235"/>
      <c r="O208" s="235"/>
      <c r="P208" s="235"/>
      <c r="Q208" s="235"/>
      <c r="R208" s="235"/>
      <c r="S208" s="235"/>
      <c r="T208" s="23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7" t="s">
        <v>182</v>
      </c>
      <c r="AU208" s="237" t="s">
        <v>21</v>
      </c>
      <c r="AV208" s="13" t="s">
        <v>86</v>
      </c>
      <c r="AW208" s="13" t="s">
        <v>38</v>
      </c>
      <c r="AX208" s="13" t="s">
        <v>77</v>
      </c>
      <c r="AY208" s="237" t="s">
        <v>149</v>
      </c>
    </row>
    <row r="209" spans="1:51" s="14" customFormat="1" ht="12">
      <c r="A209" s="14"/>
      <c r="B209" s="238"/>
      <c r="C209" s="239"/>
      <c r="D209" s="218" t="s">
        <v>182</v>
      </c>
      <c r="E209" s="240" t="s">
        <v>37</v>
      </c>
      <c r="F209" s="241" t="s">
        <v>187</v>
      </c>
      <c r="G209" s="239"/>
      <c r="H209" s="242">
        <v>2</v>
      </c>
      <c r="I209" s="243"/>
      <c r="J209" s="239"/>
      <c r="K209" s="239"/>
      <c r="L209" s="244"/>
      <c r="M209" s="245"/>
      <c r="N209" s="246"/>
      <c r="O209" s="246"/>
      <c r="P209" s="246"/>
      <c r="Q209" s="246"/>
      <c r="R209" s="246"/>
      <c r="S209" s="246"/>
      <c r="T209" s="247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8" t="s">
        <v>182</v>
      </c>
      <c r="AU209" s="248" t="s">
        <v>21</v>
      </c>
      <c r="AV209" s="14" t="s">
        <v>148</v>
      </c>
      <c r="AW209" s="14" t="s">
        <v>38</v>
      </c>
      <c r="AX209" s="14" t="s">
        <v>21</v>
      </c>
      <c r="AY209" s="248" t="s">
        <v>149</v>
      </c>
    </row>
    <row r="210" spans="1:65" s="2" customFormat="1" ht="16.5" customHeight="1">
      <c r="A210" s="39"/>
      <c r="B210" s="40"/>
      <c r="C210" s="205" t="s">
        <v>290</v>
      </c>
      <c r="D210" s="205" t="s">
        <v>151</v>
      </c>
      <c r="E210" s="206" t="s">
        <v>412</v>
      </c>
      <c r="F210" s="207" t="s">
        <v>413</v>
      </c>
      <c r="G210" s="208" t="s">
        <v>232</v>
      </c>
      <c r="H210" s="209">
        <v>4</v>
      </c>
      <c r="I210" s="210"/>
      <c r="J210" s="211">
        <f>ROUND(I210*H210,2)</f>
        <v>0</v>
      </c>
      <c r="K210" s="207" t="s">
        <v>37</v>
      </c>
      <c r="L210" s="45"/>
      <c r="M210" s="212" t="s">
        <v>37</v>
      </c>
      <c r="N210" s="213" t="s">
        <v>50</v>
      </c>
      <c r="O210" s="85"/>
      <c r="P210" s="214">
        <f>O210*H210</f>
        <v>0</v>
      </c>
      <c r="Q210" s="214">
        <v>0</v>
      </c>
      <c r="R210" s="214">
        <f>Q210*H210</f>
        <v>0</v>
      </c>
      <c r="S210" s="214">
        <v>0</v>
      </c>
      <c r="T210" s="215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6" t="s">
        <v>148</v>
      </c>
      <c r="AT210" s="216" t="s">
        <v>151</v>
      </c>
      <c r="AU210" s="216" t="s">
        <v>21</v>
      </c>
      <c r="AY210" s="18" t="s">
        <v>149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8" t="s">
        <v>148</v>
      </c>
      <c r="BK210" s="217">
        <f>ROUND(I210*H210,2)</f>
        <v>0</v>
      </c>
      <c r="BL210" s="18" t="s">
        <v>148</v>
      </c>
      <c r="BM210" s="216" t="s">
        <v>414</v>
      </c>
    </row>
    <row r="211" spans="1:47" s="2" customFormat="1" ht="12">
      <c r="A211" s="39"/>
      <c r="B211" s="40"/>
      <c r="C211" s="41"/>
      <c r="D211" s="218" t="s">
        <v>155</v>
      </c>
      <c r="E211" s="41"/>
      <c r="F211" s="219" t="s">
        <v>413</v>
      </c>
      <c r="G211" s="41"/>
      <c r="H211" s="41"/>
      <c r="I211" s="220"/>
      <c r="J211" s="41"/>
      <c r="K211" s="41"/>
      <c r="L211" s="45"/>
      <c r="M211" s="221"/>
      <c r="N211" s="222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155</v>
      </c>
      <c r="AU211" s="18" t="s">
        <v>21</v>
      </c>
    </row>
    <row r="212" spans="1:51" s="13" customFormat="1" ht="12">
      <c r="A212" s="13"/>
      <c r="B212" s="227"/>
      <c r="C212" s="228"/>
      <c r="D212" s="218" t="s">
        <v>182</v>
      </c>
      <c r="E212" s="229" t="s">
        <v>37</v>
      </c>
      <c r="F212" s="230" t="s">
        <v>234</v>
      </c>
      <c r="G212" s="228"/>
      <c r="H212" s="231">
        <v>4</v>
      </c>
      <c r="I212" s="232"/>
      <c r="J212" s="228"/>
      <c r="K212" s="228"/>
      <c r="L212" s="233"/>
      <c r="M212" s="234"/>
      <c r="N212" s="235"/>
      <c r="O212" s="235"/>
      <c r="P212" s="235"/>
      <c r="Q212" s="235"/>
      <c r="R212" s="235"/>
      <c r="S212" s="235"/>
      <c r="T212" s="23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7" t="s">
        <v>182</v>
      </c>
      <c r="AU212" s="237" t="s">
        <v>21</v>
      </c>
      <c r="AV212" s="13" t="s">
        <v>86</v>
      </c>
      <c r="AW212" s="13" t="s">
        <v>38</v>
      </c>
      <c r="AX212" s="13" t="s">
        <v>77</v>
      </c>
      <c r="AY212" s="237" t="s">
        <v>149</v>
      </c>
    </row>
    <row r="213" spans="1:51" s="14" customFormat="1" ht="12">
      <c r="A213" s="14"/>
      <c r="B213" s="238"/>
      <c r="C213" s="239"/>
      <c r="D213" s="218" t="s">
        <v>182</v>
      </c>
      <c r="E213" s="240" t="s">
        <v>37</v>
      </c>
      <c r="F213" s="241" t="s">
        <v>187</v>
      </c>
      <c r="G213" s="239"/>
      <c r="H213" s="242">
        <v>4</v>
      </c>
      <c r="I213" s="243"/>
      <c r="J213" s="239"/>
      <c r="K213" s="239"/>
      <c r="L213" s="244"/>
      <c r="M213" s="245"/>
      <c r="N213" s="246"/>
      <c r="O213" s="246"/>
      <c r="P213" s="246"/>
      <c r="Q213" s="246"/>
      <c r="R213" s="246"/>
      <c r="S213" s="246"/>
      <c r="T213" s="247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8" t="s">
        <v>182</v>
      </c>
      <c r="AU213" s="248" t="s">
        <v>21</v>
      </c>
      <c r="AV213" s="14" t="s">
        <v>148</v>
      </c>
      <c r="AW213" s="14" t="s">
        <v>38</v>
      </c>
      <c r="AX213" s="14" t="s">
        <v>21</v>
      </c>
      <c r="AY213" s="248" t="s">
        <v>149</v>
      </c>
    </row>
    <row r="214" spans="1:65" s="2" customFormat="1" ht="16.5" customHeight="1">
      <c r="A214" s="39"/>
      <c r="B214" s="40"/>
      <c r="C214" s="205" t="s">
        <v>296</v>
      </c>
      <c r="D214" s="205" t="s">
        <v>151</v>
      </c>
      <c r="E214" s="206" t="s">
        <v>415</v>
      </c>
      <c r="F214" s="207" t="s">
        <v>416</v>
      </c>
      <c r="G214" s="208" t="s">
        <v>232</v>
      </c>
      <c r="H214" s="209">
        <v>4</v>
      </c>
      <c r="I214" s="210"/>
      <c r="J214" s="211">
        <f>ROUND(I214*H214,2)</f>
        <v>0</v>
      </c>
      <c r="K214" s="207" t="s">
        <v>37</v>
      </c>
      <c r="L214" s="45"/>
      <c r="M214" s="212" t="s">
        <v>37</v>
      </c>
      <c r="N214" s="213" t="s">
        <v>50</v>
      </c>
      <c r="O214" s="85"/>
      <c r="P214" s="214">
        <f>O214*H214</f>
        <v>0</v>
      </c>
      <c r="Q214" s="214">
        <v>0</v>
      </c>
      <c r="R214" s="214">
        <f>Q214*H214</f>
        <v>0</v>
      </c>
      <c r="S214" s="214">
        <v>0</v>
      </c>
      <c r="T214" s="215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6" t="s">
        <v>148</v>
      </c>
      <c r="AT214" s="216" t="s">
        <v>151</v>
      </c>
      <c r="AU214" s="216" t="s">
        <v>21</v>
      </c>
      <c r="AY214" s="18" t="s">
        <v>149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8" t="s">
        <v>148</v>
      </c>
      <c r="BK214" s="217">
        <f>ROUND(I214*H214,2)</f>
        <v>0</v>
      </c>
      <c r="BL214" s="18" t="s">
        <v>148</v>
      </c>
      <c r="BM214" s="216" t="s">
        <v>417</v>
      </c>
    </row>
    <row r="215" spans="1:47" s="2" customFormat="1" ht="12">
      <c r="A215" s="39"/>
      <c r="B215" s="40"/>
      <c r="C215" s="41"/>
      <c r="D215" s="218" t="s">
        <v>155</v>
      </c>
      <c r="E215" s="41"/>
      <c r="F215" s="219" t="s">
        <v>416</v>
      </c>
      <c r="G215" s="41"/>
      <c r="H215" s="41"/>
      <c r="I215" s="220"/>
      <c r="J215" s="41"/>
      <c r="K215" s="41"/>
      <c r="L215" s="45"/>
      <c r="M215" s="221"/>
      <c r="N215" s="222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155</v>
      </c>
      <c r="AU215" s="18" t="s">
        <v>21</v>
      </c>
    </row>
    <row r="216" spans="1:51" s="13" customFormat="1" ht="12">
      <c r="A216" s="13"/>
      <c r="B216" s="227"/>
      <c r="C216" s="228"/>
      <c r="D216" s="218" t="s">
        <v>182</v>
      </c>
      <c r="E216" s="229" t="s">
        <v>37</v>
      </c>
      <c r="F216" s="230" t="s">
        <v>234</v>
      </c>
      <c r="G216" s="228"/>
      <c r="H216" s="231">
        <v>4</v>
      </c>
      <c r="I216" s="232"/>
      <c r="J216" s="228"/>
      <c r="K216" s="228"/>
      <c r="L216" s="233"/>
      <c r="M216" s="234"/>
      <c r="N216" s="235"/>
      <c r="O216" s="235"/>
      <c r="P216" s="235"/>
      <c r="Q216" s="235"/>
      <c r="R216" s="235"/>
      <c r="S216" s="235"/>
      <c r="T216" s="23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7" t="s">
        <v>182</v>
      </c>
      <c r="AU216" s="237" t="s">
        <v>21</v>
      </c>
      <c r="AV216" s="13" t="s">
        <v>86</v>
      </c>
      <c r="AW216" s="13" t="s">
        <v>38</v>
      </c>
      <c r="AX216" s="13" t="s">
        <v>77</v>
      </c>
      <c r="AY216" s="237" t="s">
        <v>149</v>
      </c>
    </row>
    <row r="217" spans="1:51" s="14" customFormat="1" ht="12">
      <c r="A217" s="14"/>
      <c r="B217" s="238"/>
      <c r="C217" s="239"/>
      <c r="D217" s="218" t="s">
        <v>182</v>
      </c>
      <c r="E217" s="240" t="s">
        <v>37</v>
      </c>
      <c r="F217" s="241" t="s">
        <v>187</v>
      </c>
      <c r="G217" s="239"/>
      <c r="H217" s="242">
        <v>4</v>
      </c>
      <c r="I217" s="243"/>
      <c r="J217" s="239"/>
      <c r="K217" s="239"/>
      <c r="L217" s="244"/>
      <c r="M217" s="245"/>
      <c r="N217" s="246"/>
      <c r="O217" s="246"/>
      <c r="P217" s="246"/>
      <c r="Q217" s="246"/>
      <c r="R217" s="246"/>
      <c r="S217" s="246"/>
      <c r="T217" s="247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8" t="s">
        <v>182</v>
      </c>
      <c r="AU217" s="248" t="s">
        <v>21</v>
      </c>
      <c r="AV217" s="14" t="s">
        <v>148</v>
      </c>
      <c r="AW217" s="14" t="s">
        <v>38</v>
      </c>
      <c r="AX217" s="14" t="s">
        <v>21</v>
      </c>
      <c r="AY217" s="248" t="s">
        <v>149</v>
      </c>
    </row>
    <row r="218" spans="1:65" s="2" customFormat="1" ht="21.75" customHeight="1">
      <c r="A218" s="39"/>
      <c r="B218" s="40"/>
      <c r="C218" s="205" t="s">
        <v>302</v>
      </c>
      <c r="D218" s="205" t="s">
        <v>151</v>
      </c>
      <c r="E218" s="206" t="s">
        <v>418</v>
      </c>
      <c r="F218" s="207" t="s">
        <v>419</v>
      </c>
      <c r="G218" s="208" t="s">
        <v>174</v>
      </c>
      <c r="H218" s="209">
        <v>5.36</v>
      </c>
      <c r="I218" s="210"/>
      <c r="J218" s="211">
        <f>ROUND(I218*H218,2)</f>
        <v>0</v>
      </c>
      <c r="K218" s="207" t="s">
        <v>37</v>
      </c>
      <c r="L218" s="45"/>
      <c r="M218" s="212" t="s">
        <v>37</v>
      </c>
      <c r="N218" s="213" t="s">
        <v>50</v>
      </c>
      <c r="O218" s="85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6" t="s">
        <v>148</v>
      </c>
      <c r="AT218" s="216" t="s">
        <v>151</v>
      </c>
      <c r="AU218" s="216" t="s">
        <v>21</v>
      </c>
      <c r="AY218" s="18" t="s">
        <v>149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8" t="s">
        <v>148</v>
      </c>
      <c r="BK218" s="217">
        <f>ROUND(I218*H218,2)</f>
        <v>0</v>
      </c>
      <c r="BL218" s="18" t="s">
        <v>148</v>
      </c>
      <c r="BM218" s="216" t="s">
        <v>420</v>
      </c>
    </row>
    <row r="219" spans="1:47" s="2" customFormat="1" ht="12">
      <c r="A219" s="39"/>
      <c r="B219" s="40"/>
      <c r="C219" s="41"/>
      <c r="D219" s="218" t="s">
        <v>155</v>
      </c>
      <c r="E219" s="41"/>
      <c r="F219" s="219" t="s">
        <v>419</v>
      </c>
      <c r="G219" s="41"/>
      <c r="H219" s="41"/>
      <c r="I219" s="220"/>
      <c r="J219" s="41"/>
      <c r="K219" s="41"/>
      <c r="L219" s="45"/>
      <c r="M219" s="221"/>
      <c r="N219" s="222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155</v>
      </c>
      <c r="AU219" s="18" t="s">
        <v>21</v>
      </c>
    </row>
    <row r="220" spans="1:51" s="13" customFormat="1" ht="12">
      <c r="A220" s="13"/>
      <c r="B220" s="227"/>
      <c r="C220" s="228"/>
      <c r="D220" s="218" t="s">
        <v>182</v>
      </c>
      <c r="E220" s="229" t="s">
        <v>37</v>
      </c>
      <c r="F220" s="230" t="s">
        <v>421</v>
      </c>
      <c r="G220" s="228"/>
      <c r="H220" s="231">
        <v>5.36</v>
      </c>
      <c r="I220" s="232"/>
      <c r="J220" s="228"/>
      <c r="K220" s="228"/>
      <c r="L220" s="233"/>
      <c r="M220" s="234"/>
      <c r="N220" s="235"/>
      <c r="O220" s="235"/>
      <c r="P220" s="235"/>
      <c r="Q220" s="235"/>
      <c r="R220" s="235"/>
      <c r="S220" s="235"/>
      <c r="T220" s="23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7" t="s">
        <v>182</v>
      </c>
      <c r="AU220" s="237" t="s">
        <v>21</v>
      </c>
      <c r="AV220" s="13" t="s">
        <v>86</v>
      </c>
      <c r="AW220" s="13" t="s">
        <v>38</v>
      </c>
      <c r="AX220" s="13" t="s">
        <v>77</v>
      </c>
      <c r="AY220" s="237" t="s">
        <v>149</v>
      </c>
    </row>
    <row r="221" spans="1:51" s="14" customFormat="1" ht="12">
      <c r="A221" s="14"/>
      <c r="B221" s="238"/>
      <c r="C221" s="239"/>
      <c r="D221" s="218" t="s">
        <v>182</v>
      </c>
      <c r="E221" s="240" t="s">
        <v>37</v>
      </c>
      <c r="F221" s="241" t="s">
        <v>187</v>
      </c>
      <c r="G221" s="239"/>
      <c r="H221" s="242">
        <v>5.36</v>
      </c>
      <c r="I221" s="243"/>
      <c r="J221" s="239"/>
      <c r="K221" s="239"/>
      <c r="L221" s="244"/>
      <c r="M221" s="245"/>
      <c r="N221" s="246"/>
      <c r="O221" s="246"/>
      <c r="P221" s="246"/>
      <c r="Q221" s="246"/>
      <c r="R221" s="246"/>
      <c r="S221" s="246"/>
      <c r="T221" s="247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8" t="s">
        <v>182</v>
      </c>
      <c r="AU221" s="248" t="s">
        <v>21</v>
      </c>
      <c r="AV221" s="14" t="s">
        <v>148</v>
      </c>
      <c r="AW221" s="14" t="s">
        <v>38</v>
      </c>
      <c r="AX221" s="14" t="s">
        <v>21</v>
      </c>
      <c r="AY221" s="248" t="s">
        <v>149</v>
      </c>
    </row>
    <row r="222" spans="1:65" s="2" customFormat="1" ht="12">
      <c r="A222" s="39"/>
      <c r="B222" s="40"/>
      <c r="C222" s="205" t="s">
        <v>308</v>
      </c>
      <c r="D222" s="205" t="s">
        <v>151</v>
      </c>
      <c r="E222" s="206" t="s">
        <v>422</v>
      </c>
      <c r="F222" s="207" t="s">
        <v>423</v>
      </c>
      <c r="G222" s="208" t="s">
        <v>174</v>
      </c>
      <c r="H222" s="209">
        <v>5.36</v>
      </c>
      <c r="I222" s="210"/>
      <c r="J222" s="211">
        <f>ROUND(I222*H222,2)</f>
        <v>0</v>
      </c>
      <c r="K222" s="207" t="s">
        <v>37</v>
      </c>
      <c r="L222" s="45"/>
      <c r="M222" s="212" t="s">
        <v>37</v>
      </c>
      <c r="N222" s="213" t="s">
        <v>50</v>
      </c>
      <c r="O222" s="85"/>
      <c r="P222" s="214">
        <f>O222*H222</f>
        <v>0</v>
      </c>
      <c r="Q222" s="214">
        <v>0</v>
      </c>
      <c r="R222" s="214">
        <f>Q222*H222</f>
        <v>0</v>
      </c>
      <c r="S222" s="214">
        <v>0</v>
      </c>
      <c r="T222" s="215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6" t="s">
        <v>148</v>
      </c>
      <c r="AT222" s="216" t="s">
        <v>151</v>
      </c>
      <c r="AU222" s="216" t="s">
        <v>21</v>
      </c>
      <c r="AY222" s="18" t="s">
        <v>149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8" t="s">
        <v>148</v>
      </c>
      <c r="BK222" s="217">
        <f>ROUND(I222*H222,2)</f>
        <v>0</v>
      </c>
      <c r="BL222" s="18" t="s">
        <v>148</v>
      </c>
      <c r="BM222" s="216" t="s">
        <v>424</v>
      </c>
    </row>
    <row r="223" spans="1:47" s="2" customFormat="1" ht="12">
      <c r="A223" s="39"/>
      <c r="B223" s="40"/>
      <c r="C223" s="41"/>
      <c r="D223" s="218" t="s">
        <v>155</v>
      </c>
      <c r="E223" s="41"/>
      <c r="F223" s="219" t="s">
        <v>423</v>
      </c>
      <c r="G223" s="41"/>
      <c r="H223" s="41"/>
      <c r="I223" s="220"/>
      <c r="J223" s="41"/>
      <c r="K223" s="41"/>
      <c r="L223" s="45"/>
      <c r="M223" s="221"/>
      <c r="N223" s="222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155</v>
      </c>
      <c r="AU223" s="18" t="s">
        <v>21</v>
      </c>
    </row>
    <row r="224" spans="1:51" s="13" customFormat="1" ht="12">
      <c r="A224" s="13"/>
      <c r="B224" s="227"/>
      <c r="C224" s="228"/>
      <c r="D224" s="218" t="s">
        <v>182</v>
      </c>
      <c r="E224" s="229" t="s">
        <v>37</v>
      </c>
      <c r="F224" s="230" t="s">
        <v>421</v>
      </c>
      <c r="G224" s="228"/>
      <c r="H224" s="231">
        <v>5.36</v>
      </c>
      <c r="I224" s="232"/>
      <c r="J224" s="228"/>
      <c r="K224" s="228"/>
      <c r="L224" s="233"/>
      <c r="M224" s="234"/>
      <c r="N224" s="235"/>
      <c r="O224" s="235"/>
      <c r="P224" s="235"/>
      <c r="Q224" s="235"/>
      <c r="R224" s="235"/>
      <c r="S224" s="235"/>
      <c r="T224" s="23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7" t="s">
        <v>182</v>
      </c>
      <c r="AU224" s="237" t="s">
        <v>21</v>
      </c>
      <c r="AV224" s="13" t="s">
        <v>86</v>
      </c>
      <c r="AW224" s="13" t="s">
        <v>38</v>
      </c>
      <c r="AX224" s="13" t="s">
        <v>77</v>
      </c>
      <c r="AY224" s="237" t="s">
        <v>149</v>
      </c>
    </row>
    <row r="225" spans="1:51" s="14" customFormat="1" ht="12">
      <c r="A225" s="14"/>
      <c r="B225" s="238"/>
      <c r="C225" s="239"/>
      <c r="D225" s="218" t="s">
        <v>182</v>
      </c>
      <c r="E225" s="240" t="s">
        <v>37</v>
      </c>
      <c r="F225" s="241" t="s">
        <v>187</v>
      </c>
      <c r="G225" s="239"/>
      <c r="H225" s="242">
        <v>5.36</v>
      </c>
      <c r="I225" s="243"/>
      <c r="J225" s="239"/>
      <c r="K225" s="239"/>
      <c r="L225" s="244"/>
      <c r="M225" s="245"/>
      <c r="N225" s="246"/>
      <c r="O225" s="246"/>
      <c r="P225" s="246"/>
      <c r="Q225" s="246"/>
      <c r="R225" s="246"/>
      <c r="S225" s="246"/>
      <c r="T225" s="247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8" t="s">
        <v>182</v>
      </c>
      <c r="AU225" s="248" t="s">
        <v>21</v>
      </c>
      <c r="AV225" s="14" t="s">
        <v>148</v>
      </c>
      <c r="AW225" s="14" t="s">
        <v>38</v>
      </c>
      <c r="AX225" s="14" t="s">
        <v>21</v>
      </c>
      <c r="AY225" s="248" t="s">
        <v>149</v>
      </c>
    </row>
    <row r="226" spans="1:65" s="2" customFormat="1" ht="16.5" customHeight="1">
      <c r="A226" s="39"/>
      <c r="B226" s="40"/>
      <c r="C226" s="205" t="s">
        <v>313</v>
      </c>
      <c r="D226" s="205" t="s">
        <v>151</v>
      </c>
      <c r="E226" s="206" t="s">
        <v>425</v>
      </c>
      <c r="F226" s="207" t="s">
        <v>426</v>
      </c>
      <c r="G226" s="208" t="s">
        <v>174</v>
      </c>
      <c r="H226" s="209">
        <v>24.805</v>
      </c>
      <c r="I226" s="210"/>
      <c r="J226" s="211">
        <f>ROUND(I226*H226,2)</f>
        <v>0</v>
      </c>
      <c r="K226" s="207" t="s">
        <v>37</v>
      </c>
      <c r="L226" s="45"/>
      <c r="M226" s="212" t="s">
        <v>37</v>
      </c>
      <c r="N226" s="213" t="s">
        <v>50</v>
      </c>
      <c r="O226" s="85"/>
      <c r="P226" s="214">
        <f>O226*H226</f>
        <v>0</v>
      </c>
      <c r="Q226" s="214">
        <v>0</v>
      </c>
      <c r="R226" s="214">
        <f>Q226*H226</f>
        <v>0</v>
      </c>
      <c r="S226" s="214">
        <v>0</v>
      </c>
      <c r="T226" s="215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6" t="s">
        <v>148</v>
      </c>
      <c r="AT226" s="216" t="s">
        <v>151</v>
      </c>
      <c r="AU226" s="216" t="s">
        <v>21</v>
      </c>
      <c r="AY226" s="18" t="s">
        <v>149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8" t="s">
        <v>148</v>
      </c>
      <c r="BK226" s="217">
        <f>ROUND(I226*H226,2)</f>
        <v>0</v>
      </c>
      <c r="BL226" s="18" t="s">
        <v>148</v>
      </c>
      <c r="BM226" s="216" t="s">
        <v>427</v>
      </c>
    </row>
    <row r="227" spans="1:47" s="2" customFormat="1" ht="12">
      <c r="A227" s="39"/>
      <c r="B227" s="40"/>
      <c r="C227" s="41"/>
      <c r="D227" s="218" t="s">
        <v>155</v>
      </c>
      <c r="E227" s="41"/>
      <c r="F227" s="219" t="s">
        <v>426</v>
      </c>
      <c r="G227" s="41"/>
      <c r="H227" s="41"/>
      <c r="I227" s="220"/>
      <c r="J227" s="41"/>
      <c r="K227" s="41"/>
      <c r="L227" s="45"/>
      <c r="M227" s="221"/>
      <c r="N227" s="222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155</v>
      </c>
      <c r="AU227" s="18" t="s">
        <v>21</v>
      </c>
    </row>
    <row r="228" spans="1:51" s="13" customFormat="1" ht="12">
      <c r="A228" s="13"/>
      <c r="B228" s="227"/>
      <c r="C228" s="228"/>
      <c r="D228" s="218" t="s">
        <v>182</v>
      </c>
      <c r="E228" s="229" t="s">
        <v>37</v>
      </c>
      <c r="F228" s="230" t="s">
        <v>428</v>
      </c>
      <c r="G228" s="228"/>
      <c r="H228" s="231">
        <v>24.805</v>
      </c>
      <c r="I228" s="232"/>
      <c r="J228" s="228"/>
      <c r="K228" s="228"/>
      <c r="L228" s="233"/>
      <c r="M228" s="234"/>
      <c r="N228" s="235"/>
      <c r="O228" s="235"/>
      <c r="P228" s="235"/>
      <c r="Q228" s="235"/>
      <c r="R228" s="235"/>
      <c r="S228" s="235"/>
      <c r="T228" s="23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7" t="s">
        <v>182</v>
      </c>
      <c r="AU228" s="237" t="s">
        <v>21</v>
      </c>
      <c r="AV228" s="13" t="s">
        <v>86</v>
      </c>
      <c r="AW228" s="13" t="s">
        <v>38</v>
      </c>
      <c r="AX228" s="13" t="s">
        <v>77</v>
      </c>
      <c r="AY228" s="237" t="s">
        <v>149</v>
      </c>
    </row>
    <row r="229" spans="1:51" s="14" customFormat="1" ht="12">
      <c r="A229" s="14"/>
      <c r="B229" s="238"/>
      <c r="C229" s="239"/>
      <c r="D229" s="218" t="s">
        <v>182</v>
      </c>
      <c r="E229" s="240" t="s">
        <v>37</v>
      </c>
      <c r="F229" s="241" t="s">
        <v>187</v>
      </c>
      <c r="G229" s="239"/>
      <c r="H229" s="242">
        <v>24.805</v>
      </c>
      <c r="I229" s="243"/>
      <c r="J229" s="239"/>
      <c r="K229" s="239"/>
      <c r="L229" s="244"/>
      <c r="M229" s="245"/>
      <c r="N229" s="246"/>
      <c r="O229" s="246"/>
      <c r="P229" s="246"/>
      <c r="Q229" s="246"/>
      <c r="R229" s="246"/>
      <c r="S229" s="246"/>
      <c r="T229" s="247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8" t="s">
        <v>182</v>
      </c>
      <c r="AU229" s="248" t="s">
        <v>21</v>
      </c>
      <c r="AV229" s="14" t="s">
        <v>148</v>
      </c>
      <c r="AW229" s="14" t="s">
        <v>38</v>
      </c>
      <c r="AX229" s="14" t="s">
        <v>21</v>
      </c>
      <c r="AY229" s="248" t="s">
        <v>149</v>
      </c>
    </row>
    <row r="230" spans="1:65" s="2" customFormat="1" ht="16.5" customHeight="1">
      <c r="A230" s="39"/>
      <c r="B230" s="40"/>
      <c r="C230" s="205" t="s">
        <v>317</v>
      </c>
      <c r="D230" s="205" t="s">
        <v>151</v>
      </c>
      <c r="E230" s="206" t="s">
        <v>429</v>
      </c>
      <c r="F230" s="207" t="s">
        <v>430</v>
      </c>
      <c r="G230" s="208" t="s">
        <v>174</v>
      </c>
      <c r="H230" s="209">
        <v>24.805</v>
      </c>
      <c r="I230" s="210"/>
      <c r="J230" s="211">
        <f>ROUND(I230*H230,2)</f>
        <v>0</v>
      </c>
      <c r="K230" s="207" t="s">
        <v>37</v>
      </c>
      <c r="L230" s="45"/>
      <c r="M230" s="212" t="s">
        <v>37</v>
      </c>
      <c r="N230" s="213" t="s">
        <v>50</v>
      </c>
      <c r="O230" s="85"/>
      <c r="P230" s="214">
        <f>O230*H230</f>
        <v>0</v>
      </c>
      <c r="Q230" s="214">
        <v>0</v>
      </c>
      <c r="R230" s="214">
        <f>Q230*H230</f>
        <v>0</v>
      </c>
      <c r="S230" s="214">
        <v>0</v>
      </c>
      <c r="T230" s="215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6" t="s">
        <v>148</v>
      </c>
      <c r="AT230" s="216" t="s">
        <v>151</v>
      </c>
      <c r="AU230" s="216" t="s">
        <v>21</v>
      </c>
      <c r="AY230" s="18" t="s">
        <v>149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8" t="s">
        <v>148</v>
      </c>
      <c r="BK230" s="217">
        <f>ROUND(I230*H230,2)</f>
        <v>0</v>
      </c>
      <c r="BL230" s="18" t="s">
        <v>148</v>
      </c>
      <c r="BM230" s="216" t="s">
        <v>431</v>
      </c>
    </row>
    <row r="231" spans="1:47" s="2" customFormat="1" ht="12">
      <c r="A231" s="39"/>
      <c r="B231" s="40"/>
      <c r="C231" s="41"/>
      <c r="D231" s="218" t="s">
        <v>155</v>
      </c>
      <c r="E231" s="41"/>
      <c r="F231" s="219" t="s">
        <v>430</v>
      </c>
      <c r="G231" s="41"/>
      <c r="H231" s="41"/>
      <c r="I231" s="220"/>
      <c r="J231" s="41"/>
      <c r="K231" s="41"/>
      <c r="L231" s="45"/>
      <c r="M231" s="221"/>
      <c r="N231" s="222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155</v>
      </c>
      <c r="AU231" s="18" t="s">
        <v>21</v>
      </c>
    </row>
    <row r="232" spans="1:51" s="13" customFormat="1" ht="12">
      <c r="A232" s="13"/>
      <c r="B232" s="227"/>
      <c r="C232" s="228"/>
      <c r="D232" s="218" t="s">
        <v>182</v>
      </c>
      <c r="E232" s="229" t="s">
        <v>37</v>
      </c>
      <c r="F232" s="230" t="s">
        <v>428</v>
      </c>
      <c r="G232" s="228"/>
      <c r="H232" s="231">
        <v>24.805</v>
      </c>
      <c r="I232" s="232"/>
      <c r="J232" s="228"/>
      <c r="K232" s="228"/>
      <c r="L232" s="233"/>
      <c r="M232" s="234"/>
      <c r="N232" s="235"/>
      <c r="O232" s="235"/>
      <c r="P232" s="235"/>
      <c r="Q232" s="235"/>
      <c r="R232" s="235"/>
      <c r="S232" s="235"/>
      <c r="T232" s="23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7" t="s">
        <v>182</v>
      </c>
      <c r="AU232" s="237" t="s">
        <v>21</v>
      </c>
      <c r="AV232" s="13" t="s">
        <v>86</v>
      </c>
      <c r="AW232" s="13" t="s">
        <v>38</v>
      </c>
      <c r="AX232" s="13" t="s">
        <v>77</v>
      </c>
      <c r="AY232" s="237" t="s">
        <v>149</v>
      </c>
    </row>
    <row r="233" spans="1:51" s="14" customFormat="1" ht="12">
      <c r="A233" s="14"/>
      <c r="B233" s="238"/>
      <c r="C233" s="239"/>
      <c r="D233" s="218" t="s">
        <v>182</v>
      </c>
      <c r="E233" s="240" t="s">
        <v>37</v>
      </c>
      <c r="F233" s="241" t="s">
        <v>187</v>
      </c>
      <c r="G233" s="239"/>
      <c r="H233" s="242">
        <v>24.805</v>
      </c>
      <c r="I233" s="243"/>
      <c r="J233" s="239"/>
      <c r="K233" s="239"/>
      <c r="L233" s="244"/>
      <c r="M233" s="245"/>
      <c r="N233" s="246"/>
      <c r="O233" s="246"/>
      <c r="P233" s="246"/>
      <c r="Q233" s="246"/>
      <c r="R233" s="246"/>
      <c r="S233" s="246"/>
      <c r="T233" s="247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8" t="s">
        <v>182</v>
      </c>
      <c r="AU233" s="248" t="s">
        <v>21</v>
      </c>
      <c r="AV233" s="14" t="s">
        <v>148</v>
      </c>
      <c r="AW233" s="14" t="s">
        <v>38</v>
      </c>
      <c r="AX233" s="14" t="s">
        <v>21</v>
      </c>
      <c r="AY233" s="248" t="s">
        <v>149</v>
      </c>
    </row>
    <row r="234" spans="1:65" s="2" customFormat="1" ht="21.75" customHeight="1">
      <c r="A234" s="39"/>
      <c r="B234" s="40"/>
      <c r="C234" s="205" t="s">
        <v>323</v>
      </c>
      <c r="D234" s="205" t="s">
        <v>151</v>
      </c>
      <c r="E234" s="206" t="s">
        <v>432</v>
      </c>
      <c r="F234" s="207" t="s">
        <v>433</v>
      </c>
      <c r="G234" s="208" t="s">
        <v>174</v>
      </c>
      <c r="H234" s="209">
        <v>24.805</v>
      </c>
      <c r="I234" s="210"/>
      <c r="J234" s="211">
        <f>ROUND(I234*H234,2)</f>
        <v>0</v>
      </c>
      <c r="K234" s="207" t="s">
        <v>37</v>
      </c>
      <c r="L234" s="45"/>
      <c r="M234" s="212" t="s">
        <v>37</v>
      </c>
      <c r="N234" s="213" t="s">
        <v>50</v>
      </c>
      <c r="O234" s="85"/>
      <c r="P234" s="214">
        <f>O234*H234</f>
        <v>0</v>
      </c>
      <c r="Q234" s="214">
        <v>0</v>
      </c>
      <c r="R234" s="214">
        <f>Q234*H234</f>
        <v>0</v>
      </c>
      <c r="S234" s="214">
        <v>0</v>
      </c>
      <c r="T234" s="21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148</v>
      </c>
      <c r="AT234" s="216" t="s">
        <v>151</v>
      </c>
      <c r="AU234" s="216" t="s">
        <v>21</v>
      </c>
      <c r="AY234" s="18" t="s">
        <v>149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148</v>
      </c>
      <c r="BK234" s="217">
        <f>ROUND(I234*H234,2)</f>
        <v>0</v>
      </c>
      <c r="BL234" s="18" t="s">
        <v>148</v>
      </c>
      <c r="BM234" s="216" t="s">
        <v>434</v>
      </c>
    </row>
    <row r="235" spans="1:47" s="2" customFormat="1" ht="12">
      <c r="A235" s="39"/>
      <c r="B235" s="40"/>
      <c r="C235" s="41"/>
      <c r="D235" s="218" t="s">
        <v>155</v>
      </c>
      <c r="E235" s="41"/>
      <c r="F235" s="219" t="s">
        <v>433</v>
      </c>
      <c r="G235" s="41"/>
      <c r="H235" s="41"/>
      <c r="I235" s="220"/>
      <c r="J235" s="41"/>
      <c r="K235" s="41"/>
      <c r="L235" s="45"/>
      <c r="M235" s="221"/>
      <c r="N235" s="222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155</v>
      </c>
      <c r="AU235" s="18" t="s">
        <v>21</v>
      </c>
    </row>
    <row r="236" spans="1:51" s="13" customFormat="1" ht="12">
      <c r="A236" s="13"/>
      <c r="B236" s="227"/>
      <c r="C236" s="228"/>
      <c r="D236" s="218" t="s">
        <v>182</v>
      </c>
      <c r="E236" s="229" t="s">
        <v>37</v>
      </c>
      <c r="F236" s="230" t="s">
        <v>428</v>
      </c>
      <c r="G236" s="228"/>
      <c r="H236" s="231">
        <v>24.805</v>
      </c>
      <c r="I236" s="232"/>
      <c r="J236" s="228"/>
      <c r="K236" s="228"/>
      <c r="L236" s="233"/>
      <c r="M236" s="234"/>
      <c r="N236" s="235"/>
      <c r="O236" s="235"/>
      <c r="P236" s="235"/>
      <c r="Q236" s="235"/>
      <c r="R236" s="235"/>
      <c r="S236" s="235"/>
      <c r="T236" s="23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7" t="s">
        <v>182</v>
      </c>
      <c r="AU236" s="237" t="s">
        <v>21</v>
      </c>
      <c r="AV236" s="13" t="s">
        <v>86</v>
      </c>
      <c r="AW236" s="13" t="s">
        <v>38</v>
      </c>
      <c r="AX236" s="13" t="s">
        <v>77</v>
      </c>
      <c r="AY236" s="237" t="s">
        <v>149</v>
      </c>
    </row>
    <row r="237" spans="1:51" s="14" customFormat="1" ht="12">
      <c r="A237" s="14"/>
      <c r="B237" s="238"/>
      <c r="C237" s="239"/>
      <c r="D237" s="218" t="s">
        <v>182</v>
      </c>
      <c r="E237" s="240" t="s">
        <v>37</v>
      </c>
      <c r="F237" s="241" t="s">
        <v>187</v>
      </c>
      <c r="G237" s="239"/>
      <c r="H237" s="242">
        <v>24.805</v>
      </c>
      <c r="I237" s="243"/>
      <c r="J237" s="239"/>
      <c r="K237" s="239"/>
      <c r="L237" s="244"/>
      <c r="M237" s="245"/>
      <c r="N237" s="246"/>
      <c r="O237" s="246"/>
      <c r="P237" s="246"/>
      <c r="Q237" s="246"/>
      <c r="R237" s="246"/>
      <c r="S237" s="246"/>
      <c r="T237" s="247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8" t="s">
        <v>182</v>
      </c>
      <c r="AU237" s="248" t="s">
        <v>21</v>
      </c>
      <c r="AV237" s="14" t="s">
        <v>148</v>
      </c>
      <c r="AW237" s="14" t="s">
        <v>38</v>
      </c>
      <c r="AX237" s="14" t="s">
        <v>21</v>
      </c>
      <c r="AY237" s="248" t="s">
        <v>149</v>
      </c>
    </row>
    <row r="238" spans="1:65" s="2" customFormat="1" ht="16.5" customHeight="1">
      <c r="A238" s="39"/>
      <c r="B238" s="40"/>
      <c r="C238" s="205" t="s">
        <v>328</v>
      </c>
      <c r="D238" s="205" t="s">
        <v>151</v>
      </c>
      <c r="E238" s="206" t="s">
        <v>278</v>
      </c>
      <c r="F238" s="207" t="s">
        <v>279</v>
      </c>
      <c r="G238" s="208" t="s">
        <v>174</v>
      </c>
      <c r="H238" s="209">
        <v>56.702</v>
      </c>
      <c r="I238" s="210"/>
      <c r="J238" s="211">
        <f>ROUND(I238*H238,2)</f>
        <v>0</v>
      </c>
      <c r="K238" s="207" t="s">
        <v>37</v>
      </c>
      <c r="L238" s="45"/>
      <c r="M238" s="212" t="s">
        <v>37</v>
      </c>
      <c r="N238" s="213" t="s">
        <v>50</v>
      </c>
      <c r="O238" s="85"/>
      <c r="P238" s="214">
        <f>O238*H238</f>
        <v>0</v>
      </c>
      <c r="Q238" s="214">
        <v>0</v>
      </c>
      <c r="R238" s="214">
        <f>Q238*H238</f>
        <v>0</v>
      </c>
      <c r="S238" s="214">
        <v>0</v>
      </c>
      <c r="T238" s="215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6" t="s">
        <v>148</v>
      </c>
      <c r="AT238" s="216" t="s">
        <v>151</v>
      </c>
      <c r="AU238" s="216" t="s">
        <v>21</v>
      </c>
      <c r="AY238" s="18" t="s">
        <v>149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8" t="s">
        <v>148</v>
      </c>
      <c r="BK238" s="217">
        <f>ROUND(I238*H238,2)</f>
        <v>0</v>
      </c>
      <c r="BL238" s="18" t="s">
        <v>148</v>
      </c>
      <c r="BM238" s="216" t="s">
        <v>435</v>
      </c>
    </row>
    <row r="239" spans="1:47" s="2" customFormat="1" ht="12">
      <c r="A239" s="39"/>
      <c r="B239" s="40"/>
      <c r="C239" s="41"/>
      <c r="D239" s="218" t="s">
        <v>155</v>
      </c>
      <c r="E239" s="41"/>
      <c r="F239" s="219" t="s">
        <v>279</v>
      </c>
      <c r="G239" s="41"/>
      <c r="H239" s="41"/>
      <c r="I239" s="220"/>
      <c r="J239" s="41"/>
      <c r="K239" s="41"/>
      <c r="L239" s="45"/>
      <c r="M239" s="221"/>
      <c r="N239" s="222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155</v>
      </c>
      <c r="AU239" s="18" t="s">
        <v>21</v>
      </c>
    </row>
    <row r="240" spans="1:51" s="13" customFormat="1" ht="12">
      <c r="A240" s="13"/>
      <c r="B240" s="227"/>
      <c r="C240" s="228"/>
      <c r="D240" s="218" t="s">
        <v>182</v>
      </c>
      <c r="E240" s="229" t="s">
        <v>37</v>
      </c>
      <c r="F240" s="230" t="s">
        <v>436</v>
      </c>
      <c r="G240" s="228"/>
      <c r="H240" s="231">
        <v>56.702</v>
      </c>
      <c r="I240" s="232"/>
      <c r="J240" s="228"/>
      <c r="K240" s="228"/>
      <c r="L240" s="233"/>
      <c r="M240" s="234"/>
      <c r="N240" s="235"/>
      <c r="O240" s="235"/>
      <c r="P240" s="235"/>
      <c r="Q240" s="235"/>
      <c r="R240" s="235"/>
      <c r="S240" s="235"/>
      <c r="T240" s="23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7" t="s">
        <v>182</v>
      </c>
      <c r="AU240" s="237" t="s">
        <v>21</v>
      </c>
      <c r="AV240" s="13" t="s">
        <v>86</v>
      </c>
      <c r="AW240" s="13" t="s">
        <v>38</v>
      </c>
      <c r="AX240" s="13" t="s">
        <v>77</v>
      </c>
      <c r="AY240" s="237" t="s">
        <v>149</v>
      </c>
    </row>
    <row r="241" spans="1:51" s="14" customFormat="1" ht="12">
      <c r="A241" s="14"/>
      <c r="B241" s="238"/>
      <c r="C241" s="239"/>
      <c r="D241" s="218" t="s">
        <v>182</v>
      </c>
      <c r="E241" s="240" t="s">
        <v>37</v>
      </c>
      <c r="F241" s="241" t="s">
        <v>187</v>
      </c>
      <c r="G241" s="239"/>
      <c r="H241" s="242">
        <v>56.702</v>
      </c>
      <c r="I241" s="243"/>
      <c r="J241" s="239"/>
      <c r="K241" s="239"/>
      <c r="L241" s="244"/>
      <c r="M241" s="245"/>
      <c r="N241" s="246"/>
      <c r="O241" s="246"/>
      <c r="P241" s="246"/>
      <c r="Q241" s="246"/>
      <c r="R241" s="246"/>
      <c r="S241" s="246"/>
      <c r="T241" s="247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8" t="s">
        <v>182</v>
      </c>
      <c r="AU241" s="248" t="s">
        <v>21</v>
      </c>
      <c r="AV241" s="14" t="s">
        <v>148</v>
      </c>
      <c r="AW241" s="14" t="s">
        <v>38</v>
      </c>
      <c r="AX241" s="14" t="s">
        <v>21</v>
      </c>
      <c r="AY241" s="248" t="s">
        <v>149</v>
      </c>
    </row>
    <row r="242" spans="1:65" s="2" customFormat="1" ht="12">
      <c r="A242" s="39"/>
      <c r="B242" s="40"/>
      <c r="C242" s="205" t="s">
        <v>332</v>
      </c>
      <c r="D242" s="205" t="s">
        <v>151</v>
      </c>
      <c r="E242" s="206" t="s">
        <v>287</v>
      </c>
      <c r="F242" s="207" t="s">
        <v>288</v>
      </c>
      <c r="G242" s="208" t="s">
        <v>174</v>
      </c>
      <c r="H242" s="209">
        <v>56.702</v>
      </c>
      <c r="I242" s="210"/>
      <c r="J242" s="211">
        <f>ROUND(I242*H242,2)</f>
        <v>0</v>
      </c>
      <c r="K242" s="207" t="s">
        <v>37</v>
      </c>
      <c r="L242" s="45"/>
      <c r="M242" s="212" t="s">
        <v>37</v>
      </c>
      <c r="N242" s="213" t="s">
        <v>50</v>
      </c>
      <c r="O242" s="85"/>
      <c r="P242" s="214">
        <f>O242*H242</f>
        <v>0</v>
      </c>
      <c r="Q242" s="214">
        <v>0</v>
      </c>
      <c r="R242" s="214">
        <f>Q242*H242</f>
        <v>0</v>
      </c>
      <c r="S242" s="214">
        <v>0</v>
      </c>
      <c r="T242" s="215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6" t="s">
        <v>148</v>
      </c>
      <c r="AT242" s="216" t="s">
        <v>151</v>
      </c>
      <c r="AU242" s="216" t="s">
        <v>21</v>
      </c>
      <c r="AY242" s="18" t="s">
        <v>149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8" t="s">
        <v>148</v>
      </c>
      <c r="BK242" s="217">
        <f>ROUND(I242*H242,2)</f>
        <v>0</v>
      </c>
      <c r="BL242" s="18" t="s">
        <v>148</v>
      </c>
      <c r="BM242" s="216" t="s">
        <v>437</v>
      </c>
    </row>
    <row r="243" spans="1:47" s="2" customFormat="1" ht="12">
      <c r="A243" s="39"/>
      <c r="B243" s="40"/>
      <c r="C243" s="41"/>
      <c r="D243" s="218" t="s">
        <v>155</v>
      </c>
      <c r="E243" s="41"/>
      <c r="F243" s="219" t="s">
        <v>288</v>
      </c>
      <c r="G243" s="41"/>
      <c r="H243" s="41"/>
      <c r="I243" s="220"/>
      <c r="J243" s="41"/>
      <c r="K243" s="41"/>
      <c r="L243" s="45"/>
      <c r="M243" s="221"/>
      <c r="N243" s="222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155</v>
      </c>
      <c r="AU243" s="18" t="s">
        <v>21</v>
      </c>
    </row>
    <row r="244" spans="1:51" s="13" customFormat="1" ht="12">
      <c r="A244" s="13"/>
      <c r="B244" s="227"/>
      <c r="C244" s="228"/>
      <c r="D244" s="218" t="s">
        <v>182</v>
      </c>
      <c r="E244" s="229" t="s">
        <v>37</v>
      </c>
      <c r="F244" s="230" t="s">
        <v>436</v>
      </c>
      <c r="G244" s="228"/>
      <c r="H244" s="231">
        <v>56.702</v>
      </c>
      <c r="I244" s="232"/>
      <c r="J244" s="228"/>
      <c r="K244" s="228"/>
      <c r="L244" s="233"/>
      <c r="M244" s="234"/>
      <c r="N244" s="235"/>
      <c r="O244" s="235"/>
      <c r="P244" s="235"/>
      <c r="Q244" s="235"/>
      <c r="R244" s="235"/>
      <c r="S244" s="235"/>
      <c r="T244" s="23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7" t="s">
        <v>182</v>
      </c>
      <c r="AU244" s="237" t="s">
        <v>21</v>
      </c>
      <c r="AV244" s="13" t="s">
        <v>86</v>
      </c>
      <c r="AW244" s="13" t="s">
        <v>38</v>
      </c>
      <c r="AX244" s="13" t="s">
        <v>77</v>
      </c>
      <c r="AY244" s="237" t="s">
        <v>149</v>
      </c>
    </row>
    <row r="245" spans="1:51" s="14" customFormat="1" ht="12">
      <c r="A245" s="14"/>
      <c r="B245" s="238"/>
      <c r="C245" s="239"/>
      <c r="D245" s="218" t="s">
        <v>182</v>
      </c>
      <c r="E245" s="240" t="s">
        <v>37</v>
      </c>
      <c r="F245" s="241" t="s">
        <v>187</v>
      </c>
      <c r="G245" s="239"/>
      <c r="H245" s="242">
        <v>56.702</v>
      </c>
      <c r="I245" s="243"/>
      <c r="J245" s="239"/>
      <c r="K245" s="239"/>
      <c r="L245" s="244"/>
      <c r="M245" s="245"/>
      <c r="N245" s="246"/>
      <c r="O245" s="246"/>
      <c r="P245" s="246"/>
      <c r="Q245" s="246"/>
      <c r="R245" s="246"/>
      <c r="S245" s="246"/>
      <c r="T245" s="247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8" t="s">
        <v>182</v>
      </c>
      <c r="AU245" s="248" t="s">
        <v>21</v>
      </c>
      <c r="AV245" s="14" t="s">
        <v>148</v>
      </c>
      <c r="AW245" s="14" t="s">
        <v>38</v>
      </c>
      <c r="AX245" s="14" t="s">
        <v>21</v>
      </c>
      <c r="AY245" s="248" t="s">
        <v>149</v>
      </c>
    </row>
    <row r="246" spans="1:65" s="2" customFormat="1" ht="16.5" customHeight="1">
      <c r="A246" s="39"/>
      <c r="B246" s="40"/>
      <c r="C246" s="205" t="s">
        <v>337</v>
      </c>
      <c r="D246" s="205" t="s">
        <v>151</v>
      </c>
      <c r="E246" s="206" t="s">
        <v>283</v>
      </c>
      <c r="F246" s="207" t="s">
        <v>284</v>
      </c>
      <c r="G246" s="208" t="s">
        <v>174</v>
      </c>
      <c r="H246" s="209">
        <v>56.702</v>
      </c>
      <c r="I246" s="210"/>
      <c r="J246" s="211">
        <f>ROUND(I246*H246,2)</f>
        <v>0</v>
      </c>
      <c r="K246" s="207" t="s">
        <v>37</v>
      </c>
      <c r="L246" s="45"/>
      <c r="M246" s="212" t="s">
        <v>37</v>
      </c>
      <c r="N246" s="213" t="s">
        <v>50</v>
      </c>
      <c r="O246" s="85"/>
      <c r="P246" s="214">
        <f>O246*H246</f>
        <v>0</v>
      </c>
      <c r="Q246" s="214">
        <v>0</v>
      </c>
      <c r="R246" s="214">
        <f>Q246*H246</f>
        <v>0</v>
      </c>
      <c r="S246" s="214">
        <v>0</v>
      </c>
      <c r="T246" s="215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16" t="s">
        <v>148</v>
      </c>
      <c r="AT246" s="216" t="s">
        <v>151</v>
      </c>
      <c r="AU246" s="216" t="s">
        <v>21</v>
      </c>
      <c r="AY246" s="18" t="s">
        <v>149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18" t="s">
        <v>148</v>
      </c>
      <c r="BK246" s="217">
        <f>ROUND(I246*H246,2)</f>
        <v>0</v>
      </c>
      <c r="BL246" s="18" t="s">
        <v>148</v>
      </c>
      <c r="BM246" s="216" t="s">
        <v>438</v>
      </c>
    </row>
    <row r="247" spans="1:47" s="2" customFormat="1" ht="12">
      <c r="A247" s="39"/>
      <c r="B247" s="40"/>
      <c r="C247" s="41"/>
      <c r="D247" s="218" t="s">
        <v>155</v>
      </c>
      <c r="E247" s="41"/>
      <c r="F247" s="219" t="s">
        <v>284</v>
      </c>
      <c r="G247" s="41"/>
      <c r="H247" s="41"/>
      <c r="I247" s="220"/>
      <c r="J247" s="41"/>
      <c r="K247" s="41"/>
      <c r="L247" s="45"/>
      <c r="M247" s="221"/>
      <c r="N247" s="222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155</v>
      </c>
      <c r="AU247" s="18" t="s">
        <v>21</v>
      </c>
    </row>
    <row r="248" spans="1:51" s="13" customFormat="1" ht="12">
      <c r="A248" s="13"/>
      <c r="B248" s="227"/>
      <c r="C248" s="228"/>
      <c r="D248" s="218" t="s">
        <v>182</v>
      </c>
      <c r="E248" s="229" t="s">
        <v>37</v>
      </c>
      <c r="F248" s="230" t="s">
        <v>436</v>
      </c>
      <c r="G248" s="228"/>
      <c r="H248" s="231">
        <v>56.702</v>
      </c>
      <c r="I248" s="232"/>
      <c r="J248" s="228"/>
      <c r="K248" s="228"/>
      <c r="L248" s="233"/>
      <c r="M248" s="234"/>
      <c r="N248" s="235"/>
      <c r="O248" s="235"/>
      <c r="P248" s="235"/>
      <c r="Q248" s="235"/>
      <c r="R248" s="235"/>
      <c r="S248" s="235"/>
      <c r="T248" s="236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7" t="s">
        <v>182</v>
      </c>
      <c r="AU248" s="237" t="s">
        <v>21</v>
      </c>
      <c r="AV248" s="13" t="s">
        <v>86</v>
      </c>
      <c r="AW248" s="13" t="s">
        <v>38</v>
      </c>
      <c r="AX248" s="13" t="s">
        <v>77</v>
      </c>
      <c r="AY248" s="237" t="s">
        <v>149</v>
      </c>
    </row>
    <row r="249" spans="1:51" s="14" customFormat="1" ht="12">
      <c r="A249" s="14"/>
      <c r="B249" s="238"/>
      <c r="C249" s="239"/>
      <c r="D249" s="218" t="s">
        <v>182</v>
      </c>
      <c r="E249" s="240" t="s">
        <v>37</v>
      </c>
      <c r="F249" s="241" t="s">
        <v>187</v>
      </c>
      <c r="G249" s="239"/>
      <c r="H249" s="242">
        <v>56.702</v>
      </c>
      <c r="I249" s="243"/>
      <c r="J249" s="239"/>
      <c r="K249" s="239"/>
      <c r="L249" s="244"/>
      <c r="M249" s="245"/>
      <c r="N249" s="246"/>
      <c r="O249" s="246"/>
      <c r="P249" s="246"/>
      <c r="Q249" s="246"/>
      <c r="R249" s="246"/>
      <c r="S249" s="246"/>
      <c r="T249" s="247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8" t="s">
        <v>182</v>
      </c>
      <c r="AU249" s="248" t="s">
        <v>21</v>
      </c>
      <c r="AV249" s="14" t="s">
        <v>148</v>
      </c>
      <c r="AW249" s="14" t="s">
        <v>38</v>
      </c>
      <c r="AX249" s="14" t="s">
        <v>21</v>
      </c>
      <c r="AY249" s="248" t="s">
        <v>149</v>
      </c>
    </row>
    <row r="250" spans="1:65" s="2" customFormat="1" ht="16.5" customHeight="1">
      <c r="A250" s="39"/>
      <c r="B250" s="40"/>
      <c r="C250" s="205" t="s">
        <v>342</v>
      </c>
      <c r="D250" s="205" t="s">
        <v>151</v>
      </c>
      <c r="E250" s="206" t="s">
        <v>291</v>
      </c>
      <c r="F250" s="207" t="s">
        <v>292</v>
      </c>
      <c r="G250" s="208" t="s">
        <v>220</v>
      </c>
      <c r="H250" s="209">
        <v>38.9</v>
      </c>
      <c r="I250" s="210"/>
      <c r="J250" s="211">
        <f>ROUND(I250*H250,2)</f>
        <v>0</v>
      </c>
      <c r="K250" s="207" t="s">
        <v>37</v>
      </c>
      <c r="L250" s="45"/>
      <c r="M250" s="212" t="s">
        <v>37</v>
      </c>
      <c r="N250" s="213" t="s">
        <v>50</v>
      </c>
      <c r="O250" s="85"/>
      <c r="P250" s="214">
        <f>O250*H250</f>
        <v>0</v>
      </c>
      <c r="Q250" s="214">
        <v>0</v>
      </c>
      <c r="R250" s="214">
        <f>Q250*H250</f>
        <v>0</v>
      </c>
      <c r="S250" s="214">
        <v>0</v>
      </c>
      <c r="T250" s="215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16" t="s">
        <v>148</v>
      </c>
      <c r="AT250" s="216" t="s">
        <v>151</v>
      </c>
      <c r="AU250" s="216" t="s">
        <v>21</v>
      </c>
      <c r="AY250" s="18" t="s">
        <v>149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18" t="s">
        <v>148</v>
      </c>
      <c r="BK250" s="217">
        <f>ROUND(I250*H250,2)</f>
        <v>0</v>
      </c>
      <c r="BL250" s="18" t="s">
        <v>148</v>
      </c>
      <c r="BM250" s="216" t="s">
        <v>439</v>
      </c>
    </row>
    <row r="251" spans="1:47" s="2" customFormat="1" ht="12">
      <c r="A251" s="39"/>
      <c r="B251" s="40"/>
      <c r="C251" s="41"/>
      <c r="D251" s="218" t="s">
        <v>155</v>
      </c>
      <c r="E251" s="41"/>
      <c r="F251" s="219" t="s">
        <v>294</v>
      </c>
      <c r="G251" s="41"/>
      <c r="H251" s="41"/>
      <c r="I251" s="220"/>
      <c r="J251" s="41"/>
      <c r="K251" s="41"/>
      <c r="L251" s="45"/>
      <c r="M251" s="221"/>
      <c r="N251" s="222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155</v>
      </c>
      <c r="AU251" s="18" t="s">
        <v>21</v>
      </c>
    </row>
    <row r="252" spans="1:51" s="13" customFormat="1" ht="12">
      <c r="A252" s="13"/>
      <c r="B252" s="227"/>
      <c r="C252" s="228"/>
      <c r="D252" s="218" t="s">
        <v>182</v>
      </c>
      <c r="E252" s="229" t="s">
        <v>37</v>
      </c>
      <c r="F252" s="230" t="s">
        <v>440</v>
      </c>
      <c r="G252" s="228"/>
      <c r="H252" s="231">
        <v>38.9</v>
      </c>
      <c r="I252" s="232"/>
      <c r="J252" s="228"/>
      <c r="K252" s="228"/>
      <c r="L252" s="233"/>
      <c r="M252" s="234"/>
      <c r="N252" s="235"/>
      <c r="O252" s="235"/>
      <c r="P252" s="235"/>
      <c r="Q252" s="235"/>
      <c r="R252" s="235"/>
      <c r="S252" s="235"/>
      <c r="T252" s="23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7" t="s">
        <v>182</v>
      </c>
      <c r="AU252" s="237" t="s">
        <v>21</v>
      </c>
      <c r="AV252" s="13" t="s">
        <v>86</v>
      </c>
      <c r="AW252" s="13" t="s">
        <v>38</v>
      </c>
      <c r="AX252" s="13" t="s">
        <v>77</v>
      </c>
      <c r="AY252" s="237" t="s">
        <v>149</v>
      </c>
    </row>
    <row r="253" spans="1:51" s="14" customFormat="1" ht="12">
      <c r="A253" s="14"/>
      <c r="B253" s="238"/>
      <c r="C253" s="239"/>
      <c r="D253" s="218" t="s">
        <v>182</v>
      </c>
      <c r="E253" s="240" t="s">
        <v>37</v>
      </c>
      <c r="F253" s="241" t="s">
        <v>187</v>
      </c>
      <c r="G253" s="239"/>
      <c r="H253" s="242">
        <v>38.9</v>
      </c>
      <c r="I253" s="243"/>
      <c r="J253" s="239"/>
      <c r="K253" s="239"/>
      <c r="L253" s="244"/>
      <c r="M253" s="245"/>
      <c r="N253" s="246"/>
      <c r="O253" s="246"/>
      <c r="P253" s="246"/>
      <c r="Q253" s="246"/>
      <c r="R253" s="246"/>
      <c r="S253" s="246"/>
      <c r="T253" s="247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8" t="s">
        <v>182</v>
      </c>
      <c r="AU253" s="248" t="s">
        <v>21</v>
      </c>
      <c r="AV253" s="14" t="s">
        <v>148</v>
      </c>
      <c r="AW253" s="14" t="s">
        <v>38</v>
      </c>
      <c r="AX253" s="14" t="s">
        <v>21</v>
      </c>
      <c r="AY253" s="248" t="s">
        <v>149</v>
      </c>
    </row>
    <row r="254" spans="1:65" s="2" customFormat="1" ht="12">
      <c r="A254" s="39"/>
      <c r="B254" s="40"/>
      <c r="C254" s="205" t="s">
        <v>346</v>
      </c>
      <c r="D254" s="205" t="s">
        <v>151</v>
      </c>
      <c r="E254" s="206" t="s">
        <v>297</v>
      </c>
      <c r="F254" s="207" t="s">
        <v>298</v>
      </c>
      <c r="G254" s="208" t="s">
        <v>220</v>
      </c>
      <c r="H254" s="209">
        <v>27.09</v>
      </c>
      <c r="I254" s="210"/>
      <c r="J254" s="211">
        <f>ROUND(I254*H254,2)</f>
        <v>0</v>
      </c>
      <c r="K254" s="207" t="s">
        <v>37</v>
      </c>
      <c r="L254" s="45"/>
      <c r="M254" s="212" t="s">
        <v>37</v>
      </c>
      <c r="N254" s="213" t="s">
        <v>50</v>
      </c>
      <c r="O254" s="85"/>
      <c r="P254" s="214">
        <f>O254*H254</f>
        <v>0</v>
      </c>
      <c r="Q254" s="214">
        <v>0</v>
      </c>
      <c r="R254" s="214">
        <f>Q254*H254</f>
        <v>0</v>
      </c>
      <c r="S254" s="214">
        <v>0</v>
      </c>
      <c r="T254" s="215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16" t="s">
        <v>148</v>
      </c>
      <c r="AT254" s="216" t="s">
        <v>151</v>
      </c>
      <c r="AU254" s="216" t="s">
        <v>21</v>
      </c>
      <c r="AY254" s="18" t="s">
        <v>149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18" t="s">
        <v>148</v>
      </c>
      <c r="BK254" s="217">
        <f>ROUND(I254*H254,2)</f>
        <v>0</v>
      </c>
      <c r="BL254" s="18" t="s">
        <v>148</v>
      </c>
      <c r="BM254" s="216" t="s">
        <v>441</v>
      </c>
    </row>
    <row r="255" spans="1:47" s="2" customFormat="1" ht="12">
      <c r="A255" s="39"/>
      <c r="B255" s="40"/>
      <c r="C255" s="41"/>
      <c r="D255" s="218" t="s">
        <v>155</v>
      </c>
      <c r="E255" s="41"/>
      <c r="F255" s="219" t="s">
        <v>300</v>
      </c>
      <c r="G255" s="41"/>
      <c r="H255" s="41"/>
      <c r="I255" s="220"/>
      <c r="J255" s="41"/>
      <c r="K255" s="41"/>
      <c r="L255" s="45"/>
      <c r="M255" s="221"/>
      <c r="N255" s="222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155</v>
      </c>
      <c r="AU255" s="18" t="s">
        <v>21</v>
      </c>
    </row>
    <row r="256" spans="1:51" s="13" customFormat="1" ht="12">
      <c r="A256" s="13"/>
      <c r="B256" s="227"/>
      <c r="C256" s="228"/>
      <c r="D256" s="218" t="s">
        <v>182</v>
      </c>
      <c r="E256" s="229" t="s">
        <v>37</v>
      </c>
      <c r="F256" s="230" t="s">
        <v>442</v>
      </c>
      <c r="G256" s="228"/>
      <c r="H256" s="231">
        <v>27.09</v>
      </c>
      <c r="I256" s="232"/>
      <c r="J256" s="228"/>
      <c r="K256" s="228"/>
      <c r="L256" s="233"/>
      <c r="M256" s="234"/>
      <c r="N256" s="235"/>
      <c r="O256" s="235"/>
      <c r="P256" s="235"/>
      <c r="Q256" s="235"/>
      <c r="R256" s="235"/>
      <c r="S256" s="235"/>
      <c r="T256" s="236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7" t="s">
        <v>182</v>
      </c>
      <c r="AU256" s="237" t="s">
        <v>21</v>
      </c>
      <c r="AV256" s="13" t="s">
        <v>86</v>
      </c>
      <c r="AW256" s="13" t="s">
        <v>38</v>
      </c>
      <c r="AX256" s="13" t="s">
        <v>77</v>
      </c>
      <c r="AY256" s="237" t="s">
        <v>149</v>
      </c>
    </row>
    <row r="257" spans="1:51" s="14" customFormat="1" ht="12">
      <c r="A257" s="14"/>
      <c r="B257" s="238"/>
      <c r="C257" s="239"/>
      <c r="D257" s="218" t="s">
        <v>182</v>
      </c>
      <c r="E257" s="240" t="s">
        <v>37</v>
      </c>
      <c r="F257" s="241" t="s">
        <v>187</v>
      </c>
      <c r="G257" s="239"/>
      <c r="H257" s="242">
        <v>27.09</v>
      </c>
      <c r="I257" s="243"/>
      <c r="J257" s="239"/>
      <c r="K257" s="239"/>
      <c r="L257" s="244"/>
      <c r="M257" s="245"/>
      <c r="N257" s="246"/>
      <c r="O257" s="246"/>
      <c r="P257" s="246"/>
      <c r="Q257" s="246"/>
      <c r="R257" s="246"/>
      <c r="S257" s="246"/>
      <c r="T257" s="247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8" t="s">
        <v>182</v>
      </c>
      <c r="AU257" s="248" t="s">
        <v>21</v>
      </c>
      <c r="AV257" s="14" t="s">
        <v>148</v>
      </c>
      <c r="AW257" s="14" t="s">
        <v>38</v>
      </c>
      <c r="AX257" s="14" t="s">
        <v>21</v>
      </c>
      <c r="AY257" s="248" t="s">
        <v>149</v>
      </c>
    </row>
    <row r="258" spans="1:65" s="2" customFormat="1" ht="12">
      <c r="A258" s="39"/>
      <c r="B258" s="40"/>
      <c r="C258" s="205" t="s">
        <v>394</v>
      </c>
      <c r="D258" s="205" t="s">
        <v>151</v>
      </c>
      <c r="E258" s="206" t="s">
        <v>303</v>
      </c>
      <c r="F258" s="207" t="s">
        <v>304</v>
      </c>
      <c r="G258" s="208" t="s">
        <v>220</v>
      </c>
      <c r="H258" s="209">
        <v>11.81</v>
      </c>
      <c r="I258" s="210"/>
      <c r="J258" s="211">
        <f>ROUND(I258*H258,2)</f>
        <v>0</v>
      </c>
      <c r="K258" s="207" t="s">
        <v>37</v>
      </c>
      <c r="L258" s="45"/>
      <c r="M258" s="212" t="s">
        <v>37</v>
      </c>
      <c r="N258" s="213" t="s">
        <v>50</v>
      </c>
      <c r="O258" s="85"/>
      <c r="P258" s="214">
        <f>O258*H258</f>
        <v>0</v>
      </c>
      <c r="Q258" s="214">
        <v>0</v>
      </c>
      <c r="R258" s="214">
        <f>Q258*H258</f>
        <v>0</v>
      </c>
      <c r="S258" s="214">
        <v>0</v>
      </c>
      <c r="T258" s="215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16" t="s">
        <v>148</v>
      </c>
      <c r="AT258" s="216" t="s">
        <v>151</v>
      </c>
      <c r="AU258" s="216" t="s">
        <v>21</v>
      </c>
      <c r="AY258" s="18" t="s">
        <v>149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18" t="s">
        <v>148</v>
      </c>
      <c r="BK258" s="217">
        <f>ROUND(I258*H258,2)</f>
        <v>0</v>
      </c>
      <c r="BL258" s="18" t="s">
        <v>148</v>
      </c>
      <c r="BM258" s="216" t="s">
        <v>443</v>
      </c>
    </row>
    <row r="259" spans="1:47" s="2" customFormat="1" ht="12">
      <c r="A259" s="39"/>
      <c r="B259" s="40"/>
      <c r="C259" s="41"/>
      <c r="D259" s="218" t="s">
        <v>155</v>
      </c>
      <c r="E259" s="41"/>
      <c r="F259" s="219" t="s">
        <v>306</v>
      </c>
      <c r="G259" s="41"/>
      <c r="H259" s="41"/>
      <c r="I259" s="220"/>
      <c r="J259" s="41"/>
      <c r="K259" s="41"/>
      <c r="L259" s="45"/>
      <c r="M259" s="221"/>
      <c r="N259" s="222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155</v>
      </c>
      <c r="AU259" s="18" t="s">
        <v>21</v>
      </c>
    </row>
    <row r="260" spans="1:51" s="13" customFormat="1" ht="12">
      <c r="A260" s="13"/>
      <c r="B260" s="227"/>
      <c r="C260" s="228"/>
      <c r="D260" s="218" t="s">
        <v>182</v>
      </c>
      <c r="E260" s="229" t="s">
        <v>37</v>
      </c>
      <c r="F260" s="230" t="s">
        <v>444</v>
      </c>
      <c r="G260" s="228"/>
      <c r="H260" s="231">
        <v>11.81</v>
      </c>
      <c r="I260" s="232"/>
      <c r="J260" s="228"/>
      <c r="K260" s="228"/>
      <c r="L260" s="233"/>
      <c r="M260" s="234"/>
      <c r="N260" s="235"/>
      <c r="O260" s="235"/>
      <c r="P260" s="235"/>
      <c r="Q260" s="235"/>
      <c r="R260" s="235"/>
      <c r="S260" s="235"/>
      <c r="T260" s="236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7" t="s">
        <v>182</v>
      </c>
      <c r="AU260" s="237" t="s">
        <v>21</v>
      </c>
      <c r="AV260" s="13" t="s">
        <v>86</v>
      </c>
      <c r="AW260" s="13" t="s">
        <v>38</v>
      </c>
      <c r="AX260" s="13" t="s">
        <v>77</v>
      </c>
      <c r="AY260" s="237" t="s">
        <v>149</v>
      </c>
    </row>
    <row r="261" spans="1:51" s="14" customFormat="1" ht="12">
      <c r="A261" s="14"/>
      <c r="B261" s="238"/>
      <c r="C261" s="239"/>
      <c r="D261" s="218" t="s">
        <v>182</v>
      </c>
      <c r="E261" s="240" t="s">
        <v>37</v>
      </c>
      <c r="F261" s="241" t="s">
        <v>187</v>
      </c>
      <c r="G261" s="239"/>
      <c r="H261" s="242">
        <v>11.81</v>
      </c>
      <c r="I261" s="243"/>
      <c r="J261" s="239"/>
      <c r="K261" s="239"/>
      <c r="L261" s="244"/>
      <c r="M261" s="245"/>
      <c r="N261" s="246"/>
      <c r="O261" s="246"/>
      <c r="P261" s="246"/>
      <c r="Q261" s="246"/>
      <c r="R261" s="246"/>
      <c r="S261" s="246"/>
      <c r="T261" s="247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8" t="s">
        <v>182</v>
      </c>
      <c r="AU261" s="248" t="s">
        <v>21</v>
      </c>
      <c r="AV261" s="14" t="s">
        <v>148</v>
      </c>
      <c r="AW261" s="14" t="s">
        <v>38</v>
      </c>
      <c r="AX261" s="14" t="s">
        <v>21</v>
      </c>
      <c r="AY261" s="248" t="s">
        <v>149</v>
      </c>
    </row>
    <row r="262" spans="1:65" s="2" customFormat="1" ht="16.5" customHeight="1">
      <c r="A262" s="39"/>
      <c r="B262" s="40"/>
      <c r="C262" s="205" t="s">
        <v>445</v>
      </c>
      <c r="D262" s="205" t="s">
        <v>151</v>
      </c>
      <c r="E262" s="206" t="s">
        <v>309</v>
      </c>
      <c r="F262" s="207" t="s">
        <v>310</v>
      </c>
      <c r="G262" s="208" t="s">
        <v>220</v>
      </c>
      <c r="H262" s="209">
        <v>15.29</v>
      </c>
      <c r="I262" s="210"/>
      <c r="J262" s="211">
        <f>ROUND(I262*H262,2)</f>
        <v>0</v>
      </c>
      <c r="K262" s="207" t="s">
        <v>37</v>
      </c>
      <c r="L262" s="45"/>
      <c r="M262" s="212" t="s">
        <v>37</v>
      </c>
      <c r="N262" s="213" t="s">
        <v>50</v>
      </c>
      <c r="O262" s="85"/>
      <c r="P262" s="214">
        <f>O262*H262</f>
        <v>0</v>
      </c>
      <c r="Q262" s="214">
        <v>0</v>
      </c>
      <c r="R262" s="214">
        <f>Q262*H262</f>
        <v>0</v>
      </c>
      <c r="S262" s="214">
        <v>0</v>
      </c>
      <c r="T262" s="215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6" t="s">
        <v>148</v>
      </c>
      <c r="AT262" s="216" t="s">
        <v>151</v>
      </c>
      <c r="AU262" s="216" t="s">
        <v>21</v>
      </c>
      <c r="AY262" s="18" t="s">
        <v>149</v>
      </c>
      <c r="BE262" s="217">
        <f>IF(N262="základní",J262,0)</f>
        <v>0</v>
      </c>
      <c r="BF262" s="217">
        <f>IF(N262="snížená",J262,0)</f>
        <v>0</v>
      </c>
      <c r="BG262" s="217">
        <f>IF(N262="zákl. přenesená",J262,0)</f>
        <v>0</v>
      </c>
      <c r="BH262" s="217">
        <f>IF(N262="sníž. přenesená",J262,0)</f>
        <v>0</v>
      </c>
      <c r="BI262" s="217">
        <f>IF(N262="nulová",J262,0)</f>
        <v>0</v>
      </c>
      <c r="BJ262" s="18" t="s">
        <v>148</v>
      </c>
      <c r="BK262" s="217">
        <f>ROUND(I262*H262,2)</f>
        <v>0</v>
      </c>
      <c r="BL262" s="18" t="s">
        <v>148</v>
      </c>
      <c r="BM262" s="216" t="s">
        <v>446</v>
      </c>
    </row>
    <row r="263" spans="1:47" s="2" customFormat="1" ht="12">
      <c r="A263" s="39"/>
      <c r="B263" s="40"/>
      <c r="C263" s="41"/>
      <c r="D263" s="218" t="s">
        <v>155</v>
      </c>
      <c r="E263" s="41"/>
      <c r="F263" s="219" t="s">
        <v>310</v>
      </c>
      <c r="G263" s="41"/>
      <c r="H263" s="41"/>
      <c r="I263" s="220"/>
      <c r="J263" s="41"/>
      <c r="K263" s="41"/>
      <c r="L263" s="45"/>
      <c r="M263" s="221"/>
      <c r="N263" s="222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155</v>
      </c>
      <c r="AU263" s="18" t="s">
        <v>21</v>
      </c>
    </row>
    <row r="264" spans="1:51" s="13" customFormat="1" ht="12">
      <c r="A264" s="13"/>
      <c r="B264" s="227"/>
      <c r="C264" s="228"/>
      <c r="D264" s="218" t="s">
        <v>182</v>
      </c>
      <c r="E264" s="229" t="s">
        <v>37</v>
      </c>
      <c r="F264" s="230" t="s">
        <v>447</v>
      </c>
      <c r="G264" s="228"/>
      <c r="H264" s="231">
        <v>15.29</v>
      </c>
      <c r="I264" s="232"/>
      <c r="J264" s="228"/>
      <c r="K264" s="228"/>
      <c r="L264" s="233"/>
      <c r="M264" s="234"/>
      <c r="N264" s="235"/>
      <c r="O264" s="235"/>
      <c r="P264" s="235"/>
      <c r="Q264" s="235"/>
      <c r="R264" s="235"/>
      <c r="S264" s="235"/>
      <c r="T264" s="23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7" t="s">
        <v>182</v>
      </c>
      <c r="AU264" s="237" t="s">
        <v>21</v>
      </c>
      <c r="AV264" s="13" t="s">
        <v>86</v>
      </c>
      <c r="AW264" s="13" t="s">
        <v>38</v>
      </c>
      <c r="AX264" s="13" t="s">
        <v>77</v>
      </c>
      <c r="AY264" s="237" t="s">
        <v>149</v>
      </c>
    </row>
    <row r="265" spans="1:51" s="14" customFormat="1" ht="12">
      <c r="A265" s="14"/>
      <c r="B265" s="238"/>
      <c r="C265" s="239"/>
      <c r="D265" s="218" t="s">
        <v>182</v>
      </c>
      <c r="E265" s="240" t="s">
        <v>37</v>
      </c>
      <c r="F265" s="241" t="s">
        <v>187</v>
      </c>
      <c r="G265" s="239"/>
      <c r="H265" s="242">
        <v>15.29</v>
      </c>
      <c r="I265" s="243"/>
      <c r="J265" s="239"/>
      <c r="K265" s="239"/>
      <c r="L265" s="244"/>
      <c r="M265" s="245"/>
      <c r="N265" s="246"/>
      <c r="O265" s="246"/>
      <c r="P265" s="246"/>
      <c r="Q265" s="246"/>
      <c r="R265" s="246"/>
      <c r="S265" s="246"/>
      <c r="T265" s="247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8" t="s">
        <v>182</v>
      </c>
      <c r="AU265" s="248" t="s">
        <v>21</v>
      </c>
      <c r="AV265" s="14" t="s">
        <v>148</v>
      </c>
      <c r="AW265" s="14" t="s">
        <v>38</v>
      </c>
      <c r="AX265" s="14" t="s">
        <v>21</v>
      </c>
      <c r="AY265" s="248" t="s">
        <v>149</v>
      </c>
    </row>
    <row r="266" spans="1:65" s="2" customFormat="1" ht="16.5" customHeight="1">
      <c r="A266" s="39"/>
      <c r="B266" s="40"/>
      <c r="C266" s="205" t="s">
        <v>396</v>
      </c>
      <c r="D266" s="205" t="s">
        <v>151</v>
      </c>
      <c r="E266" s="206" t="s">
        <v>314</v>
      </c>
      <c r="F266" s="207" t="s">
        <v>315</v>
      </c>
      <c r="G266" s="208" t="s">
        <v>220</v>
      </c>
      <c r="H266" s="209">
        <v>15.29</v>
      </c>
      <c r="I266" s="210"/>
      <c r="J266" s="211">
        <f>ROUND(I266*H266,2)</f>
        <v>0</v>
      </c>
      <c r="K266" s="207" t="s">
        <v>37</v>
      </c>
      <c r="L266" s="45"/>
      <c r="M266" s="212" t="s">
        <v>37</v>
      </c>
      <c r="N266" s="213" t="s">
        <v>50</v>
      </c>
      <c r="O266" s="85"/>
      <c r="P266" s="214">
        <f>O266*H266</f>
        <v>0</v>
      </c>
      <c r="Q266" s="214">
        <v>0</v>
      </c>
      <c r="R266" s="214">
        <f>Q266*H266</f>
        <v>0</v>
      </c>
      <c r="S266" s="214">
        <v>0</v>
      </c>
      <c r="T266" s="215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16" t="s">
        <v>148</v>
      </c>
      <c r="AT266" s="216" t="s">
        <v>151</v>
      </c>
      <c r="AU266" s="216" t="s">
        <v>21</v>
      </c>
      <c r="AY266" s="18" t="s">
        <v>149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8" t="s">
        <v>148</v>
      </c>
      <c r="BK266" s="217">
        <f>ROUND(I266*H266,2)</f>
        <v>0</v>
      </c>
      <c r="BL266" s="18" t="s">
        <v>148</v>
      </c>
      <c r="BM266" s="216" t="s">
        <v>448</v>
      </c>
    </row>
    <row r="267" spans="1:47" s="2" customFormat="1" ht="12">
      <c r="A267" s="39"/>
      <c r="B267" s="40"/>
      <c r="C267" s="41"/>
      <c r="D267" s="218" t="s">
        <v>155</v>
      </c>
      <c r="E267" s="41"/>
      <c r="F267" s="219" t="s">
        <v>315</v>
      </c>
      <c r="G267" s="41"/>
      <c r="H267" s="41"/>
      <c r="I267" s="220"/>
      <c r="J267" s="41"/>
      <c r="K267" s="41"/>
      <c r="L267" s="45"/>
      <c r="M267" s="221"/>
      <c r="N267" s="222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155</v>
      </c>
      <c r="AU267" s="18" t="s">
        <v>21</v>
      </c>
    </row>
    <row r="268" spans="1:51" s="13" customFormat="1" ht="12">
      <c r="A268" s="13"/>
      <c r="B268" s="227"/>
      <c r="C268" s="228"/>
      <c r="D268" s="218" t="s">
        <v>182</v>
      </c>
      <c r="E268" s="229" t="s">
        <v>37</v>
      </c>
      <c r="F268" s="230" t="s">
        <v>447</v>
      </c>
      <c r="G268" s="228"/>
      <c r="H268" s="231">
        <v>15.29</v>
      </c>
      <c r="I268" s="232"/>
      <c r="J268" s="228"/>
      <c r="K268" s="228"/>
      <c r="L268" s="233"/>
      <c r="M268" s="234"/>
      <c r="N268" s="235"/>
      <c r="O268" s="235"/>
      <c r="P268" s="235"/>
      <c r="Q268" s="235"/>
      <c r="R268" s="235"/>
      <c r="S268" s="235"/>
      <c r="T268" s="236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7" t="s">
        <v>182</v>
      </c>
      <c r="AU268" s="237" t="s">
        <v>21</v>
      </c>
      <c r="AV268" s="13" t="s">
        <v>86</v>
      </c>
      <c r="AW268" s="13" t="s">
        <v>38</v>
      </c>
      <c r="AX268" s="13" t="s">
        <v>77</v>
      </c>
      <c r="AY268" s="237" t="s">
        <v>149</v>
      </c>
    </row>
    <row r="269" spans="1:51" s="14" customFormat="1" ht="12">
      <c r="A269" s="14"/>
      <c r="B269" s="238"/>
      <c r="C269" s="239"/>
      <c r="D269" s="218" t="s">
        <v>182</v>
      </c>
      <c r="E269" s="240" t="s">
        <v>37</v>
      </c>
      <c r="F269" s="241" t="s">
        <v>187</v>
      </c>
      <c r="G269" s="239"/>
      <c r="H269" s="242">
        <v>15.29</v>
      </c>
      <c r="I269" s="243"/>
      <c r="J269" s="239"/>
      <c r="K269" s="239"/>
      <c r="L269" s="244"/>
      <c r="M269" s="245"/>
      <c r="N269" s="246"/>
      <c r="O269" s="246"/>
      <c r="P269" s="246"/>
      <c r="Q269" s="246"/>
      <c r="R269" s="246"/>
      <c r="S269" s="246"/>
      <c r="T269" s="247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8" t="s">
        <v>182</v>
      </c>
      <c r="AU269" s="248" t="s">
        <v>21</v>
      </c>
      <c r="AV269" s="14" t="s">
        <v>148</v>
      </c>
      <c r="AW269" s="14" t="s">
        <v>38</v>
      </c>
      <c r="AX269" s="14" t="s">
        <v>21</v>
      </c>
      <c r="AY269" s="248" t="s">
        <v>149</v>
      </c>
    </row>
    <row r="270" spans="1:65" s="2" customFormat="1" ht="16.5" customHeight="1">
      <c r="A270" s="39"/>
      <c r="B270" s="40"/>
      <c r="C270" s="205" t="s">
        <v>449</v>
      </c>
      <c r="D270" s="205" t="s">
        <v>151</v>
      </c>
      <c r="E270" s="206" t="s">
        <v>318</v>
      </c>
      <c r="F270" s="207" t="s">
        <v>319</v>
      </c>
      <c r="G270" s="208" t="s">
        <v>320</v>
      </c>
      <c r="H270" s="209">
        <v>1</v>
      </c>
      <c r="I270" s="210"/>
      <c r="J270" s="211">
        <f>ROUND(I270*H270,2)</f>
        <v>0</v>
      </c>
      <c r="K270" s="207" t="s">
        <v>37</v>
      </c>
      <c r="L270" s="45"/>
      <c r="M270" s="212" t="s">
        <v>37</v>
      </c>
      <c r="N270" s="213" t="s">
        <v>50</v>
      </c>
      <c r="O270" s="85"/>
      <c r="P270" s="214">
        <f>O270*H270</f>
        <v>0</v>
      </c>
      <c r="Q270" s="214">
        <v>0</v>
      </c>
      <c r="R270" s="214">
        <f>Q270*H270</f>
        <v>0</v>
      </c>
      <c r="S270" s="214">
        <v>0</v>
      </c>
      <c r="T270" s="215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16" t="s">
        <v>148</v>
      </c>
      <c r="AT270" s="216" t="s">
        <v>151</v>
      </c>
      <c r="AU270" s="216" t="s">
        <v>21</v>
      </c>
      <c r="AY270" s="18" t="s">
        <v>149</v>
      </c>
      <c r="BE270" s="217">
        <f>IF(N270="základní",J270,0)</f>
        <v>0</v>
      </c>
      <c r="BF270" s="217">
        <f>IF(N270="snížená",J270,0)</f>
        <v>0</v>
      </c>
      <c r="BG270" s="217">
        <f>IF(N270="zákl. přenesená",J270,0)</f>
        <v>0</v>
      </c>
      <c r="BH270" s="217">
        <f>IF(N270="sníž. přenesená",J270,0)</f>
        <v>0</v>
      </c>
      <c r="BI270" s="217">
        <f>IF(N270="nulová",J270,0)</f>
        <v>0</v>
      </c>
      <c r="BJ270" s="18" t="s">
        <v>148</v>
      </c>
      <c r="BK270" s="217">
        <f>ROUND(I270*H270,2)</f>
        <v>0</v>
      </c>
      <c r="BL270" s="18" t="s">
        <v>148</v>
      </c>
      <c r="BM270" s="216" t="s">
        <v>450</v>
      </c>
    </row>
    <row r="271" spans="1:47" s="2" customFormat="1" ht="12">
      <c r="A271" s="39"/>
      <c r="B271" s="40"/>
      <c r="C271" s="41"/>
      <c r="D271" s="218" t="s">
        <v>155</v>
      </c>
      <c r="E271" s="41"/>
      <c r="F271" s="219" t="s">
        <v>319</v>
      </c>
      <c r="G271" s="41"/>
      <c r="H271" s="41"/>
      <c r="I271" s="220"/>
      <c r="J271" s="41"/>
      <c r="K271" s="41"/>
      <c r="L271" s="45"/>
      <c r="M271" s="221"/>
      <c r="N271" s="222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155</v>
      </c>
      <c r="AU271" s="18" t="s">
        <v>21</v>
      </c>
    </row>
    <row r="272" spans="1:51" s="13" customFormat="1" ht="12">
      <c r="A272" s="13"/>
      <c r="B272" s="227"/>
      <c r="C272" s="228"/>
      <c r="D272" s="218" t="s">
        <v>182</v>
      </c>
      <c r="E272" s="229" t="s">
        <v>37</v>
      </c>
      <c r="F272" s="230" t="s">
        <v>322</v>
      </c>
      <c r="G272" s="228"/>
      <c r="H272" s="231">
        <v>1</v>
      </c>
      <c r="I272" s="232"/>
      <c r="J272" s="228"/>
      <c r="K272" s="228"/>
      <c r="L272" s="233"/>
      <c r="M272" s="234"/>
      <c r="N272" s="235"/>
      <c r="O272" s="235"/>
      <c r="P272" s="235"/>
      <c r="Q272" s="235"/>
      <c r="R272" s="235"/>
      <c r="S272" s="235"/>
      <c r="T272" s="236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7" t="s">
        <v>182</v>
      </c>
      <c r="AU272" s="237" t="s">
        <v>21</v>
      </c>
      <c r="AV272" s="13" t="s">
        <v>86</v>
      </c>
      <c r="AW272" s="13" t="s">
        <v>38</v>
      </c>
      <c r="AX272" s="13" t="s">
        <v>77</v>
      </c>
      <c r="AY272" s="237" t="s">
        <v>149</v>
      </c>
    </row>
    <row r="273" spans="1:51" s="14" customFormat="1" ht="12">
      <c r="A273" s="14"/>
      <c r="B273" s="238"/>
      <c r="C273" s="239"/>
      <c r="D273" s="218" t="s">
        <v>182</v>
      </c>
      <c r="E273" s="240" t="s">
        <v>37</v>
      </c>
      <c r="F273" s="241" t="s">
        <v>187</v>
      </c>
      <c r="G273" s="239"/>
      <c r="H273" s="242">
        <v>1</v>
      </c>
      <c r="I273" s="243"/>
      <c r="J273" s="239"/>
      <c r="K273" s="239"/>
      <c r="L273" s="244"/>
      <c r="M273" s="245"/>
      <c r="N273" s="246"/>
      <c r="O273" s="246"/>
      <c r="P273" s="246"/>
      <c r="Q273" s="246"/>
      <c r="R273" s="246"/>
      <c r="S273" s="246"/>
      <c r="T273" s="247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8" t="s">
        <v>182</v>
      </c>
      <c r="AU273" s="248" t="s">
        <v>21</v>
      </c>
      <c r="AV273" s="14" t="s">
        <v>148</v>
      </c>
      <c r="AW273" s="14" t="s">
        <v>38</v>
      </c>
      <c r="AX273" s="14" t="s">
        <v>21</v>
      </c>
      <c r="AY273" s="248" t="s">
        <v>149</v>
      </c>
    </row>
    <row r="274" spans="1:65" s="2" customFormat="1" ht="16.5" customHeight="1">
      <c r="A274" s="39"/>
      <c r="B274" s="40"/>
      <c r="C274" s="205" t="s">
        <v>398</v>
      </c>
      <c r="D274" s="205" t="s">
        <v>151</v>
      </c>
      <c r="E274" s="206" t="s">
        <v>324</v>
      </c>
      <c r="F274" s="207" t="s">
        <v>325</v>
      </c>
      <c r="G274" s="208" t="s">
        <v>220</v>
      </c>
      <c r="H274" s="209">
        <v>20.96</v>
      </c>
      <c r="I274" s="210"/>
      <c r="J274" s="211">
        <f>ROUND(I274*H274,2)</f>
        <v>0</v>
      </c>
      <c r="K274" s="207" t="s">
        <v>37</v>
      </c>
      <c r="L274" s="45"/>
      <c r="M274" s="212" t="s">
        <v>37</v>
      </c>
      <c r="N274" s="213" t="s">
        <v>50</v>
      </c>
      <c r="O274" s="85"/>
      <c r="P274" s="214">
        <f>O274*H274</f>
        <v>0</v>
      </c>
      <c r="Q274" s="214">
        <v>0</v>
      </c>
      <c r="R274" s="214">
        <f>Q274*H274</f>
        <v>0</v>
      </c>
      <c r="S274" s="214">
        <v>0</v>
      </c>
      <c r="T274" s="215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16" t="s">
        <v>148</v>
      </c>
      <c r="AT274" s="216" t="s">
        <v>151</v>
      </c>
      <c r="AU274" s="216" t="s">
        <v>21</v>
      </c>
      <c r="AY274" s="18" t="s">
        <v>149</v>
      </c>
      <c r="BE274" s="217">
        <f>IF(N274="základní",J274,0)</f>
        <v>0</v>
      </c>
      <c r="BF274" s="217">
        <f>IF(N274="snížená",J274,0)</f>
        <v>0</v>
      </c>
      <c r="BG274" s="217">
        <f>IF(N274="zákl. přenesená",J274,0)</f>
        <v>0</v>
      </c>
      <c r="BH274" s="217">
        <f>IF(N274="sníž. přenesená",J274,0)</f>
        <v>0</v>
      </c>
      <c r="BI274" s="217">
        <f>IF(N274="nulová",J274,0)</f>
        <v>0</v>
      </c>
      <c r="BJ274" s="18" t="s">
        <v>148</v>
      </c>
      <c r="BK274" s="217">
        <f>ROUND(I274*H274,2)</f>
        <v>0</v>
      </c>
      <c r="BL274" s="18" t="s">
        <v>148</v>
      </c>
      <c r="BM274" s="216" t="s">
        <v>451</v>
      </c>
    </row>
    <row r="275" spans="1:47" s="2" customFormat="1" ht="12">
      <c r="A275" s="39"/>
      <c r="B275" s="40"/>
      <c r="C275" s="41"/>
      <c r="D275" s="218" t="s">
        <v>155</v>
      </c>
      <c r="E275" s="41"/>
      <c r="F275" s="219" t="s">
        <v>325</v>
      </c>
      <c r="G275" s="41"/>
      <c r="H275" s="41"/>
      <c r="I275" s="220"/>
      <c r="J275" s="41"/>
      <c r="K275" s="41"/>
      <c r="L275" s="45"/>
      <c r="M275" s="221"/>
      <c r="N275" s="222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155</v>
      </c>
      <c r="AU275" s="18" t="s">
        <v>21</v>
      </c>
    </row>
    <row r="276" spans="1:51" s="13" customFormat="1" ht="12">
      <c r="A276" s="13"/>
      <c r="B276" s="227"/>
      <c r="C276" s="228"/>
      <c r="D276" s="218" t="s">
        <v>182</v>
      </c>
      <c r="E276" s="229" t="s">
        <v>37</v>
      </c>
      <c r="F276" s="230" t="s">
        <v>452</v>
      </c>
      <c r="G276" s="228"/>
      <c r="H276" s="231">
        <v>20.96</v>
      </c>
      <c r="I276" s="232"/>
      <c r="J276" s="228"/>
      <c r="K276" s="228"/>
      <c r="L276" s="233"/>
      <c r="M276" s="234"/>
      <c r="N276" s="235"/>
      <c r="O276" s="235"/>
      <c r="P276" s="235"/>
      <c r="Q276" s="235"/>
      <c r="R276" s="235"/>
      <c r="S276" s="235"/>
      <c r="T276" s="23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7" t="s">
        <v>182</v>
      </c>
      <c r="AU276" s="237" t="s">
        <v>21</v>
      </c>
      <c r="AV276" s="13" t="s">
        <v>86</v>
      </c>
      <c r="AW276" s="13" t="s">
        <v>38</v>
      </c>
      <c r="AX276" s="13" t="s">
        <v>77</v>
      </c>
      <c r="AY276" s="237" t="s">
        <v>149</v>
      </c>
    </row>
    <row r="277" spans="1:51" s="14" customFormat="1" ht="12">
      <c r="A277" s="14"/>
      <c r="B277" s="238"/>
      <c r="C277" s="239"/>
      <c r="D277" s="218" t="s">
        <v>182</v>
      </c>
      <c r="E277" s="240" t="s">
        <v>37</v>
      </c>
      <c r="F277" s="241" t="s">
        <v>187</v>
      </c>
      <c r="G277" s="239"/>
      <c r="H277" s="242">
        <v>20.96</v>
      </c>
      <c r="I277" s="243"/>
      <c r="J277" s="239"/>
      <c r="K277" s="239"/>
      <c r="L277" s="244"/>
      <c r="M277" s="245"/>
      <c r="N277" s="246"/>
      <c r="O277" s="246"/>
      <c r="P277" s="246"/>
      <c r="Q277" s="246"/>
      <c r="R277" s="246"/>
      <c r="S277" s="246"/>
      <c r="T277" s="247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8" t="s">
        <v>182</v>
      </c>
      <c r="AU277" s="248" t="s">
        <v>21</v>
      </c>
      <c r="AV277" s="14" t="s">
        <v>148</v>
      </c>
      <c r="AW277" s="14" t="s">
        <v>38</v>
      </c>
      <c r="AX277" s="14" t="s">
        <v>21</v>
      </c>
      <c r="AY277" s="248" t="s">
        <v>149</v>
      </c>
    </row>
    <row r="278" spans="1:65" s="2" customFormat="1" ht="16.5" customHeight="1">
      <c r="A278" s="39"/>
      <c r="B278" s="40"/>
      <c r="C278" s="205" t="s">
        <v>453</v>
      </c>
      <c r="D278" s="205" t="s">
        <v>151</v>
      </c>
      <c r="E278" s="206" t="s">
        <v>329</v>
      </c>
      <c r="F278" s="207" t="s">
        <v>330</v>
      </c>
      <c r="G278" s="208" t="s">
        <v>320</v>
      </c>
      <c r="H278" s="209">
        <v>1</v>
      </c>
      <c r="I278" s="210"/>
      <c r="J278" s="211">
        <f>ROUND(I278*H278,2)</f>
        <v>0</v>
      </c>
      <c r="K278" s="207" t="s">
        <v>37</v>
      </c>
      <c r="L278" s="45"/>
      <c r="M278" s="212" t="s">
        <v>37</v>
      </c>
      <c r="N278" s="213" t="s">
        <v>50</v>
      </c>
      <c r="O278" s="85"/>
      <c r="P278" s="214">
        <f>O278*H278</f>
        <v>0</v>
      </c>
      <c r="Q278" s="214">
        <v>0</v>
      </c>
      <c r="R278" s="214">
        <f>Q278*H278</f>
        <v>0</v>
      </c>
      <c r="S278" s="214">
        <v>0</v>
      </c>
      <c r="T278" s="215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16" t="s">
        <v>148</v>
      </c>
      <c r="AT278" s="216" t="s">
        <v>151</v>
      </c>
      <c r="AU278" s="216" t="s">
        <v>21</v>
      </c>
      <c r="AY278" s="18" t="s">
        <v>149</v>
      </c>
      <c r="BE278" s="217">
        <f>IF(N278="základní",J278,0)</f>
        <v>0</v>
      </c>
      <c r="BF278" s="217">
        <f>IF(N278="snížená",J278,0)</f>
        <v>0</v>
      </c>
      <c r="BG278" s="217">
        <f>IF(N278="zákl. přenesená",J278,0)</f>
        <v>0</v>
      </c>
      <c r="BH278" s="217">
        <f>IF(N278="sníž. přenesená",J278,0)</f>
        <v>0</v>
      </c>
      <c r="BI278" s="217">
        <f>IF(N278="nulová",J278,0)</f>
        <v>0</v>
      </c>
      <c r="BJ278" s="18" t="s">
        <v>148</v>
      </c>
      <c r="BK278" s="217">
        <f>ROUND(I278*H278,2)</f>
        <v>0</v>
      </c>
      <c r="BL278" s="18" t="s">
        <v>148</v>
      </c>
      <c r="BM278" s="216" t="s">
        <v>454</v>
      </c>
    </row>
    <row r="279" spans="1:47" s="2" customFormat="1" ht="12">
      <c r="A279" s="39"/>
      <c r="B279" s="40"/>
      <c r="C279" s="41"/>
      <c r="D279" s="218" t="s">
        <v>155</v>
      </c>
      <c r="E279" s="41"/>
      <c r="F279" s="219" t="s">
        <v>330</v>
      </c>
      <c r="G279" s="41"/>
      <c r="H279" s="41"/>
      <c r="I279" s="220"/>
      <c r="J279" s="41"/>
      <c r="K279" s="41"/>
      <c r="L279" s="45"/>
      <c r="M279" s="221"/>
      <c r="N279" s="222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155</v>
      </c>
      <c r="AU279" s="18" t="s">
        <v>21</v>
      </c>
    </row>
    <row r="280" spans="1:51" s="13" customFormat="1" ht="12">
      <c r="A280" s="13"/>
      <c r="B280" s="227"/>
      <c r="C280" s="228"/>
      <c r="D280" s="218" t="s">
        <v>182</v>
      </c>
      <c r="E280" s="229" t="s">
        <v>37</v>
      </c>
      <c r="F280" s="230" t="s">
        <v>322</v>
      </c>
      <c r="G280" s="228"/>
      <c r="H280" s="231">
        <v>1</v>
      </c>
      <c r="I280" s="232"/>
      <c r="J280" s="228"/>
      <c r="K280" s="228"/>
      <c r="L280" s="233"/>
      <c r="M280" s="234"/>
      <c r="N280" s="235"/>
      <c r="O280" s="235"/>
      <c r="P280" s="235"/>
      <c r="Q280" s="235"/>
      <c r="R280" s="235"/>
      <c r="S280" s="235"/>
      <c r="T280" s="236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7" t="s">
        <v>182</v>
      </c>
      <c r="AU280" s="237" t="s">
        <v>21</v>
      </c>
      <c r="AV280" s="13" t="s">
        <v>86</v>
      </c>
      <c r="AW280" s="13" t="s">
        <v>38</v>
      </c>
      <c r="AX280" s="13" t="s">
        <v>77</v>
      </c>
      <c r="AY280" s="237" t="s">
        <v>149</v>
      </c>
    </row>
    <row r="281" spans="1:51" s="14" customFormat="1" ht="12">
      <c r="A281" s="14"/>
      <c r="B281" s="238"/>
      <c r="C281" s="239"/>
      <c r="D281" s="218" t="s">
        <v>182</v>
      </c>
      <c r="E281" s="240" t="s">
        <v>37</v>
      </c>
      <c r="F281" s="241" t="s">
        <v>187</v>
      </c>
      <c r="G281" s="239"/>
      <c r="H281" s="242">
        <v>1</v>
      </c>
      <c r="I281" s="243"/>
      <c r="J281" s="239"/>
      <c r="K281" s="239"/>
      <c r="L281" s="244"/>
      <c r="M281" s="245"/>
      <c r="N281" s="246"/>
      <c r="O281" s="246"/>
      <c r="P281" s="246"/>
      <c r="Q281" s="246"/>
      <c r="R281" s="246"/>
      <c r="S281" s="246"/>
      <c r="T281" s="247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8" t="s">
        <v>182</v>
      </c>
      <c r="AU281" s="248" t="s">
        <v>21</v>
      </c>
      <c r="AV281" s="14" t="s">
        <v>148</v>
      </c>
      <c r="AW281" s="14" t="s">
        <v>38</v>
      </c>
      <c r="AX281" s="14" t="s">
        <v>21</v>
      </c>
      <c r="AY281" s="248" t="s">
        <v>149</v>
      </c>
    </row>
    <row r="282" spans="1:65" s="2" customFormat="1" ht="12">
      <c r="A282" s="39"/>
      <c r="B282" s="40"/>
      <c r="C282" s="205" t="s">
        <v>400</v>
      </c>
      <c r="D282" s="205" t="s">
        <v>151</v>
      </c>
      <c r="E282" s="206" t="s">
        <v>333</v>
      </c>
      <c r="F282" s="207" t="s">
        <v>334</v>
      </c>
      <c r="G282" s="208" t="s">
        <v>220</v>
      </c>
      <c r="H282" s="209">
        <v>21.784</v>
      </c>
      <c r="I282" s="210"/>
      <c r="J282" s="211">
        <f>ROUND(I282*H282,2)</f>
        <v>0</v>
      </c>
      <c r="K282" s="207" t="s">
        <v>37</v>
      </c>
      <c r="L282" s="45"/>
      <c r="M282" s="212" t="s">
        <v>37</v>
      </c>
      <c r="N282" s="213" t="s">
        <v>50</v>
      </c>
      <c r="O282" s="85"/>
      <c r="P282" s="214">
        <f>O282*H282</f>
        <v>0</v>
      </c>
      <c r="Q282" s="214">
        <v>0</v>
      </c>
      <c r="R282" s="214">
        <f>Q282*H282</f>
        <v>0</v>
      </c>
      <c r="S282" s="214">
        <v>0</v>
      </c>
      <c r="T282" s="215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16" t="s">
        <v>148</v>
      </c>
      <c r="AT282" s="216" t="s">
        <v>151</v>
      </c>
      <c r="AU282" s="216" t="s">
        <v>21</v>
      </c>
      <c r="AY282" s="18" t="s">
        <v>149</v>
      </c>
      <c r="BE282" s="217">
        <f>IF(N282="základní",J282,0)</f>
        <v>0</v>
      </c>
      <c r="BF282" s="217">
        <f>IF(N282="snížená",J282,0)</f>
        <v>0</v>
      </c>
      <c r="BG282" s="217">
        <f>IF(N282="zákl. přenesená",J282,0)</f>
        <v>0</v>
      </c>
      <c r="BH282" s="217">
        <f>IF(N282="sníž. přenesená",J282,0)</f>
        <v>0</v>
      </c>
      <c r="BI282" s="217">
        <f>IF(N282="nulová",J282,0)</f>
        <v>0</v>
      </c>
      <c r="BJ282" s="18" t="s">
        <v>148</v>
      </c>
      <c r="BK282" s="217">
        <f>ROUND(I282*H282,2)</f>
        <v>0</v>
      </c>
      <c r="BL282" s="18" t="s">
        <v>148</v>
      </c>
      <c r="BM282" s="216" t="s">
        <v>455</v>
      </c>
    </row>
    <row r="283" spans="1:47" s="2" customFormat="1" ht="12">
      <c r="A283" s="39"/>
      <c r="B283" s="40"/>
      <c r="C283" s="41"/>
      <c r="D283" s="218" t="s">
        <v>155</v>
      </c>
      <c r="E283" s="41"/>
      <c r="F283" s="219" t="s">
        <v>334</v>
      </c>
      <c r="G283" s="41"/>
      <c r="H283" s="41"/>
      <c r="I283" s="220"/>
      <c r="J283" s="41"/>
      <c r="K283" s="41"/>
      <c r="L283" s="45"/>
      <c r="M283" s="221"/>
      <c r="N283" s="222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155</v>
      </c>
      <c r="AU283" s="18" t="s">
        <v>21</v>
      </c>
    </row>
    <row r="284" spans="1:65" s="2" customFormat="1" ht="16.5" customHeight="1">
      <c r="A284" s="39"/>
      <c r="B284" s="40"/>
      <c r="C284" s="205" t="s">
        <v>456</v>
      </c>
      <c r="D284" s="205" t="s">
        <v>151</v>
      </c>
      <c r="E284" s="206" t="s">
        <v>338</v>
      </c>
      <c r="F284" s="207" t="s">
        <v>339</v>
      </c>
      <c r="G284" s="208" t="s">
        <v>340</v>
      </c>
      <c r="H284" s="209">
        <v>7.853</v>
      </c>
      <c r="I284" s="210"/>
      <c r="J284" s="211">
        <f>ROUND(I284*H284,2)</f>
        <v>0</v>
      </c>
      <c r="K284" s="207" t="s">
        <v>37</v>
      </c>
      <c r="L284" s="45"/>
      <c r="M284" s="212" t="s">
        <v>37</v>
      </c>
      <c r="N284" s="213" t="s">
        <v>50</v>
      </c>
      <c r="O284" s="85"/>
      <c r="P284" s="214">
        <f>O284*H284</f>
        <v>0</v>
      </c>
      <c r="Q284" s="214">
        <v>0</v>
      </c>
      <c r="R284" s="214">
        <f>Q284*H284</f>
        <v>0</v>
      </c>
      <c r="S284" s="214">
        <v>0</v>
      </c>
      <c r="T284" s="215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16" t="s">
        <v>148</v>
      </c>
      <c r="AT284" s="216" t="s">
        <v>151</v>
      </c>
      <c r="AU284" s="216" t="s">
        <v>21</v>
      </c>
      <c r="AY284" s="18" t="s">
        <v>149</v>
      </c>
      <c r="BE284" s="217">
        <f>IF(N284="základní",J284,0)</f>
        <v>0</v>
      </c>
      <c r="BF284" s="217">
        <f>IF(N284="snížená",J284,0)</f>
        <v>0</v>
      </c>
      <c r="BG284" s="217">
        <f>IF(N284="zákl. přenesená",J284,0)</f>
        <v>0</v>
      </c>
      <c r="BH284" s="217">
        <f>IF(N284="sníž. přenesená",J284,0)</f>
        <v>0</v>
      </c>
      <c r="BI284" s="217">
        <f>IF(N284="nulová",J284,0)</f>
        <v>0</v>
      </c>
      <c r="BJ284" s="18" t="s">
        <v>148</v>
      </c>
      <c r="BK284" s="217">
        <f>ROUND(I284*H284,2)</f>
        <v>0</v>
      </c>
      <c r="BL284" s="18" t="s">
        <v>148</v>
      </c>
      <c r="BM284" s="216" t="s">
        <v>457</v>
      </c>
    </row>
    <row r="285" spans="1:47" s="2" customFormat="1" ht="12">
      <c r="A285" s="39"/>
      <c r="B285" s="40"/>
      <c r="C285" s="41"/>
      <c r="D285" s="218" t="s">
        <v>155</v>
      </c>
      <c r="E285" s="41"/>
      <c r="F285" s="219" t="s">
        <v>339</v>
      </c>
      <c r="G285" s="41"/>
      <c r="H285" s="41"/>
      <c r="I285" s="220"/>
      <c r="J285" s="41"/>
      <c r="K285" s="41"/>
      <c r="L285" s="45"/>
      <c r="M285" s="221"/>
      <c r="N285" s="222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155</v>
      </c>
      <c r="AU285" s="18" t="s">
        <v>21</v>
      </c>
    </row>
    <row r="286" spans="1:65" s="2" customFormat="1" ht="16.5" customHeight="1">
      <c r="A286" s="39"/>
      <c r="B286" s="40"/>
      <c r="C286" s="205" t="s">
        <v>401</v>
      </c>
      <c r="D286" s="205" t="s">
        <v>151</v>
      </c>
      <c r="E286" s="206" t="s">
        <v>343</v>
      </c>
      <c r="F286" s="207" t="s">
        <v>344</v>
      </c>
      <c r="G286" s="208" t="s">
        <v>458</v>
      </c>
      <c r="H286" s="209">
        <v>1</v>
      </c>
      <c r="I286" s="210"/>
      <c r="J286" s="211">
        <f>ROUND(I286*H286,2)</f>
        <v>0</v>
      </c>
      <c r="K286" s="207" t="s">
        <v>37</v>
      </c>
      <c r="L286" s="45"/>
      <c r="M286" s="212" t="s">
        <v>37</v>
      </c>
      <c r="N286" s="213" t="s">
        <v>50</v>
      </c>
      <c r="O286" s="85"/>
      <c r="P286" s="214">
        <f>O286*H286</f>
        <v>0</v>
      </c>
      <c r="Q286" s="214">
        <v>0</v>
      </c>
      <c r="R286" s="214">
        <f>Q286*H286</f>
        <v>0</v>
      </c>
      <c r="S286" s="214">
        <v>0</v>
      </c>
      <c r="T286" s="215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16" t="s">
        <v>148</v>
      </c>
      <c r="AT286" s="216" t="s">
        <v>151</v>
      </c>
      <c r="AU286" s="216" t="s">
        <v>21</v>
      </c>
      <c r="AY286" s="18" t="s">
        <v>149</v>
      </c>
      <c r="BE286" s="217">
        <f>IF(N286="základní",J286,0)</f>
        <v>0</v>
      </c>
      <c r="BF286" s="217">
        <f>IF(N286="snížená",J286,0)</f>
        <v>0</v>
      </c>
      <c r="BG286" s="217">
        <f>IF(N286="zákl. přenesená",J286,0)</f>
        <v>0</v>
      </c>
      <c r="BH286" s="217">
        <f>IF(N286="sníž. přenesená",J286,0)</f>
        <v>0</v>
      </c>
      <c r="BI286" s="217">
        <f>IF(N286="nulová",J286,0)</f>
        <v>0</v>
      </c>
      <c r="BJ286" s="18" t="s">
        <v>148</v>
      </c>
      <c r="BK286" s="217">
        <f>ROUND(I286*H286,2)</f>
        <v>0</v>
      </c>
      <c r="BL286" s="18" t="s">
        <v>148</v>
      </c>
      <c r="BM286" s="216" t="s">
        <v>459</v>
      </c>
    </row>
    <row r="287" spans="1:47" s="2" customFormat="1" ht="12">
      <c r="A287" s="39"/>
      <c r="B287" s="40"/>
      <c r="C287" s="41"/>
      <c r="D287" s="218" t="s">
        <v>155</v>
      </c>
      <c r="E287" s="41"/>
      <c r="F287" s="219" t="s">
        <v>344</v>
      </c>
      <c r="G287" s="41"/>
      <c r="H287" s="41"/>
      <c r="I287" s="220"/>
      <c r="J287" s="41"/>
      <c r="K287" s="41"/>
      <c r="L287" s="45"/>
      <c r="M287" s="221"/>
      <c r="N287" s="222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155</v>
      </c>
      <c r="AU287" s="18" t="s">
        <v>21</v>
      </c>
    </row>
    <row r="288" spans="1:63" s="12" customFormat="1" ht="25.9" customHeight="1">
      <c r="A288" s="12"/>
      <c r="B288" s="189"/>
      <c r="C288" s="190"/>
      <c r="D288" s="191" t="s">
        <v>76</v>
      </c>
      <c r="E288" s="192" t="s">
        <v>146</v>
      </c>
      <c r="F288" s="192" t="s">
        <v>147</v>
      </c>
      <c r="G288" s="190"/>
      <c r="H288" s="190"/>
      <c r="I288" s="193"/>
      <c r="J288" s="194">
        <f>BK288</f>
        <v>0</v>
      </c>
      <c r="K288" s="190"/>
      <c r="L288" s="195"/>
      <c r="M288" s="196"/>
      <c r="N288" s="197"/>
      <c r="O288" s="197"/>
      <c r="P288" s="198">
        <f>SUM(P289:P295)</f>
        <v>0</v>
      </c>
      <c r="Q288" s="197"/>
      <c r="R288" s="198">
        <f>SUM(R289:R295)</f>
        <v>0</v>
      </c>
      <c r="S288" s="197"/>
      <c r="T288" s="199">
        <f>SUM(T289:T295)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00" t="s">
        <v>148</v>
      </c>
      <c r="AT288" s="201" t="s">
        <v>76</v>
      </c>
      <c r="AU288" s="201" t="s">
        <v>77</v>
      </c>
      <c r="AY288" s="200" t="s">
        <v>149</v>
      </c>
      <c r="BK288" s="202">
        <f>SUM(BK289:BK295)</f>
        <v>0</v>
      </c>
    </row>
    <row r="289" spans="1:65" s="2" customFormat="1" ht="16.5" customHeight="1">
      <c r="A289" s="39"/>
      <c r="B289" s="40"/>
      <c r="C289" s="205" t="s">
        <v>460</v>
      </c>
      <c r="D289" s="205" t="s">
        <v>151</v>
      </c>
      <c r="E289" s="206" t="s">
        <v>347</v>
      </c>
      <c r="F289" s="207" t="s">
        <v>348</v>
      </c>
      <c r="G289" s="208" t="s">
        <v>174</v>
      </c>
      <c r="H289" s="209">
        <v>138.164</v>
      </c>
      <c r="I289" s="210"/>
      <c r="J289" s="211">
        <f>ROUND(I289*H289,2)</f>
        <v>0</v>
      </c>
      <c r="K289" s="207" t="s">
        <v>37</v>
      </c>
      <c r="L289" s="45"/>
      <c r="M289" s="212" t="s">
        <v>37</v>
      </c>
      <c r="N289" s="213" t="s">
        <v>50</v>
      </c>
      <c r="O289" s="85"/>
      <c r="P289" s="214">
        <f>O289*H289</f>
        <v>0</v>
      </c>
      <c r="Q289" s="214">
        <v>0</v>
      </c>
      <c r="R289" s="214">
        <f>Q289*H289</f>
        <v>0</v>
      </c>
      <c r="S289" s="214">
        <v>0</v>
      </c>
      <c r="T289" s="215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16" t="s">
        <v>349</v>
      </c>
      <c r="AT289" s="216" t="s">
        <v>151</v>
      </c>
      <c r="AU289" s="216" t="s">
        <v>21</v>
      </c>
      <c r="AY289" s="18" t="s">
        <v>149</v>
      </c>
      <c r="BE289" s="217">
        <f>IF(N289="základní",J289,0)</f>
        <v>0</v>
      </c>
      <c r="BF289" s="217">
        <f>IF(N289="snížená",J289,0)</f>
        <v>0</v>
      </c>
      <c r="BG289" s="217">
        <f>IF(N289="zákl. přenesená",J289,0)</f>
        <v>0</v>
      </c>
      <c r="BH289" s="217">
        <f>IF(N289="sníž. přenesená",J289,0)</f>
        <v>0</v>
      </c>
      <c r="BI289" s="217">
        <f>IF(N289="nulová",J289,0)</f>
        <v>0</v>
      </c>
      <c r="BJ289" s="18" t="s">
        <v>148</v>
      </c>
      <c r="BK289" s="217">
        <f>ROUND(I289*H289,2)</f>
        <v>0</v>
      </c>
      <c r="BL289" s="18" t="s">
        <v>349</v>
      </c>
      <c r="BM289" s="216" t="s">
        <v>461</v>
      </c>
    </row>
    <row r="290" spans="1:47" s="2" customFormat="1" ht="12">
      <c r="A290" s="39"/>
      <c r="B290" s="40"/>
      <c r="C290" s="41"/>
      <c r="D290" s="218" t="s">
        <v>155</v>
      </c>
      <c r="E290" s="41"/>
      <c r="F290" s="219" t="s">
        <v>348</v>
      </c>
      <c r="G290" s="41"/>
      <c r="H290" s="41"/>
      <c r="I290" s="220"/>
      <c r="J290" s="41"/>
      <c r="K290" s="41"/>
      <c r="L290" s="45"/>
      <c r="M290" s="221"/>
      <c r="N290" s="222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155</v>
      </c>
      <c r="AU290" s="18" t="s">
        <v>21</v>
      </c>
    </row>
    <row r="291" spans="1:51" s="13" customFormat="1" ht="12">
      <c r="A291" s="13"/>
      <c r="B291" s="227"/>
      <c r="C291" s="228"/>
      <c r="D291" s="218" t="s">
        <v>182</v>
      </c>
      <c r="E291" s="229" t="s">
        <v>37</v>
      </c>
      <c r="F291" s="230" t="s">
        <v>462</v>
      </c>
      <c r="G291" s="228"/>
      <c r="H291" s="231">
        <v>47.564</v>
      </c>
      <c r="I291" s="232"/>
      <c r="J291" s="228"/>
      <c r="K291" s="228"/>
      <c r="L291" s="233"/>
      <c r="M291" s="234"/>
      <c r="N291" s="235"/>
      <c r="O291" s="235"/>
      <c r="P291" s="235"/>
      <c r="Q291" s="235"/>
      <c r="R291" s="235"/>
      <c r="S291" s="235"/>
      <c r="T291" s="236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7" t="s">
        <v>182</v>
      </c>
      <c r="AU291" s="237" t="s">
        <v>21</v>
      </c>
      <c r="AV291" s="13" t="s">
        <v>86</v>
      </c>
      <c r="AW291" s="13" t="s">
        <v>38</v>
      </c>
      <c r="AX291" s="13" t="s">
        <v>77</v>
      </c>
      <c r="AY291" s="237" t="s">
        <v>149</v>
      </c>
    </row>
    <row r="292" spans="1:51" s="13" customFormat="1" ht="12">
      <c r="A292" s="13"/>
      <c r="B292" s="227"/>
      <c r="C292" s="228"/>
      <c r="D292" s="218" t="s">
        <v>182</v>
      </c>
      <c r="E292" s="229" t="s">
        <v>37</v>
      </c>
      <c r="F292" s="230" t="s">
        <v>463</v>
      </c>
      <c r="G292" s="228"/>
      <c r="H292" s="231">
        <v>18.076</v>
      </c>
      <c r="I292" s="232"/>
      <c r="J292" s="228"/>
      <c r="K292" s="228"/>
      <c r="L292" s="233"/>
      <c r="M292" s="234"/>
      <c r="N292" s="235"/>
      <c r="O292" s="235"/>
      <c r="P292" s="235"/>
      <c r="Q292" s="235"/>
      <c r="R292" s="235"/>
      <c r="S292" s="235"/>
      <c r="T292" s="236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7" t="s">
        <v>182</v>
      </c>
      <c r="AU292" s="237" t="s">
        <v>21</v>
      </c>
      <c r="AV292" s="13" t="s">
        <v>86</v>
      </c>
      <c r="AW292" s="13" t="s">
        <v>38</v>
      </c>
      <c r="AX292" s="13" t="s">
        <v>77</v>
      </c>
      <c r="AY292" s="237" t="s">
        <v>149</v>
      </c>
    </row>
    <row r="293" spans="1:51" s="13" customFormat="1" ht="12">
      <c r="A293" s="13"/>
      <c r="B293" s="227"/>
      <c r="C293" s="228"/>
      <c r="D293" s="218" t="s">
        <v>182</v>
      </c>
      <c r="E293" s="229" t="s">
        <v>37</v>
      </c>
      <c r="F293" s="230" t="s">
        <v>464</v>
      </c>
      <c r="G293" s="228"/>
      <c r="H293" s="231">
        <v>45.105</v>
      </c>
      <c r="I293" s="232"/>
      <c r="J293" s="228"/>
      <c r="K293" s="228"/>
      <c r="L293" s="233"/>
      <c r="M293" s="234"/>
      <c r="N293" s="235"/>
      <c r="O293" s="235"/>
      <c r="P293" s="235"/>
      <c r="Q293" s="235"/>
      <c r="R293" s="235"/>
      <c r="S293" s="235"/>
      <c r="T293" s="23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7" t="s">
        <v>182</v>
      </c>
      <c r="AU293" s="237" t="s">
        <v>21</v>
      </c>
      <c r="AV293" s="13" t="s">
        <v>86</v>
      </c>
      <c r="AW293" s="13" t="s">
        <v>38</v>
      </c>
      <c r="AX293" s="13" t="s">
        <v>77</v>
      </c>
      <c r="AY293" s="237" t="s">
        <v>149</v>
      </c>
    </row>
    <row r="294" spans="1:51" s="13" customFormat="1" ht="12">
      <c r="A294" s="13"/>
      <c r="B294" s="227"/>
      <c r="C294" s="228"/>
      <c r="D294" s="218" t="s">
        <v>182</v>
      </c>
      <c r="E294" s="229" t="s">
        <v>37</v>
      </c>
      <c r="F294" s="230" t="s">
        <v>465</v>
      </c>
      <c r="G294" s="228"/>
      <c r="H294" s="231">
        <v>27.419</v>
      </c>
      <c r="I294" s="232"/>
      <c r="J294" s="228"/>
      <c r="K294" s="228"/>
      <c r="L294" s="233"/>
      <c r="M294" s="234"/>
      <c r="N294" s="235"/>
      <c r="O294" s="235"/>
      <c r="P294" s="235"/>
      <c r="Q294" s="235"/>
      <c r="R294" s="235"/>
      <c r="S294" s="235"/>
      <c r="T294" s="236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7" t="s">
        <v>182</v>
      </c>
      <c r="AU294" s="237" t="s">
        <v>21</v>
      </c>
      <c r="AV294" s="13" t="s">
        <v>86</v>
      </c>
      <c r="AW294" s="13" t="s">
        <v>38</v>
      </c>
      <c r="AX294" s="13" t="s">
        <v>77</v>
      </c>
      <c r="AY294" s="237" t="s">
        <v>149</v>
      </c>
    </row>
    <row r="295" spans="1:51" s="14" customFormat="1" ht="12">
      <c r="A295" s="14"/>
      <c r="B295" s="238"/>
      <c r="C295" s="239"/>
      <c r="D295" s="218" t="s">
        <v>182</v>
      </c>
      <c r="E295" s="240" t="s">
        <v>37</v>
      </c>
      <c r="F295" s="241" t="s">
        <v>187</v>
      </c>
      <c r="G295" s="239"/>
      <c r="H295" s="242">
        <v>138.16400000000002</v>
      </c>
      <c r="I295" s="243"/>
      <c r="J295" s="239"/>
      <c r="K295" s="239"/>
      <c r="L295" s="244"/>
      <c r="M295" s="259"/>
      <c r="N295" s="260"/>
      <c r="O295" s="260"/>
      <c r="P295" s="260"/>
      <c r="Q295" s="260"/>
      <c r="R295" s="260"/>
      <c r="S295" s="260"/>
      <c r="T295" s="261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8" t="s">
        <v>182</v>
      </c>
      <c r="AU295" s="248" t="s">
        <v>21</v>
      </c>
      <c r="AV295" s="14" t="s">
        <v>148</v>
      </c>
      <c r="AW295" s="14" t="s">
        <v>38</v>
      </c>
      <c r="AX295" s="14" t="s">
        <v>21</v>
      </c>
      <c r="AY295" s="248" t="s">
        <v>149</v>
      </c>
    </row>
    <row r="296" spans="1:31" s="2" customFormat="1" ht="6.95" customHeight="1">
      <c r="A296" s="39"/>
      <c r="B296" s="60"/>
      <c r="C296" s="61"/>
      <c r="D296" s="61"/>
      <c r="E296" s="61"/>
      <c r="F296" s="61"/>
      <c r="G296" s="61"/>
      <c r="H296" s="61"/>
      <c r="I296" s="61"/>
      <c r="J296" s="61"/>
      <c r="K296" s="61"/>
      <c r="L296" s="45"/>
      <c r="M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</row>
  </sheetData>
  <sheetProtection password="CC35" sheet="1" objects="1" scenarios="1" formatColumns="0" formatRows="0" autoFilter="0"/>
  <autoFilter ref="C81:K295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pans="2:46" s="1" customFormat="1" ht="24.95" customHeight="1">
      <c r="B4" s="21"/>
      <c r="D4" s="131" t="s">
        <v>123</v>
      </c>
      <c r="L4" s="21"/>
      <c r="M4" s="132" t="s">
        <v>10</v>
      </c>
      <c r="AT4" s="18" t="s">
        <v>38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Objekty Z3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124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466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37</v>
      </c>
      <c r="G11" s="39"/>
      <c r="H11" s="39"/>
      <c r="I11" s="133" t="s">
        <v>20</v>
      </c>
      <c r="J11" s="137" t="s">
        <v>37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4. 3. 2021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26</v>
      </c>
      <c r="E14" s="39"/>
      <c r="F14" s="39"/>
      <c r="G14" s="39"/>
      <c r="H14" s="39"/>
      <c r="I14" s="133" t="s">
        <v>27</v>
      </c>
      <c r="J14" s="137" t="s">
        <v>28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29</v>
      </c>
      <c r="F15" s="39"/>
      <c r="G15" s="39"/>
      <c r="H15" s="39"/>
      <c r="I15" s="133" t="s">
        <v>30</v>
      </c>
      <c r="J15" s="137" t="s">
        <v>31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32</v>
      </c>
      <c r="E17" s="39"/>
      <c r="F17" s="39"/>
      <c r="G17" s="39"/>
      <c r="H17" s="39"/>
      <c r="I17" s="133" t="s">
        <v>27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30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34</v>
      </c>
      <c r="E20" s="39"/>
      <c r="F20" s="39"/>
      <c r="G20" s="39"/>
      <c r="H20" s="39"/>
      <c r="I20" s="133" t="s">
        <v>27</v>
      </c>
      <c r="J20" s="137" t="s">
        <v>35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36</v>
      </c>
      <c r="F21" s="39"/>
      <c r="G21" s="39"/>
      <c r="H21" s="39"/>
      <c r="I21" s="133" t="s">
        <v>30</v>
      </c>
      <c r="J21" s="137" t="s">
        <v>37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39</v>
      </c>
      <c r="E23" s="39"/>
      <c r="F23" s="39"/>
      <c r="G23" s="39"/>
      <c r="H23" s="39"/>
      <c r="I23" s="133" t="s">
        <v>27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30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41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39"/>
      <c r="B27" s="140"/>
      <c r="C27" s="139"/>
      <c r="D27" s="139"/>
      <c r="E27" s="141" t="s">
        <v>126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43</v>
      </c>
      <c r="E30" s="39"/>
      <c r="F30" s="39"/>
      <c r="G30" s="39"/>
      <c r="H30" s="39"/>
      <c r="I30" s="39"/>
      <c r="J30" s="145">
        <f>ROUND(J82,2)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45</v>
      </c>
      <c r="G32" s="39"/>
      <c r="H32" s="39"/>
      <c r="I32" s="146" t="s">
        <v>44</v>
      </c>
      <c r="J32" s="146" t="s">
        <v>46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47</v>
      </c>
      <c r="E33" s="133" t="s">
        <v>48</v>
      </c>
      <c r="F33" s="148">
        <f>ROUND((SUM(BE82:BE266)),2)</f>
        <v>0</v>
      </c>
      <c r="G33" s="39"/>
      <c r="H33" s="39"/>
      <c r="I33" s="149">
        <v>0.21</v>
      </c>
      <c r="J33" s="148">
        <f>ROUND(((SUM(BE82:BE266))*I33),2)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49</v>
      </c>
      <c r="F34" s="148">
        <f>ROUND((SUM(BF82:BF266)),2)</f>
        <v>0</v>
      </c>
      <c r="G34" s="39"/>
      <c r="H34" s="39"/>
      <c r="I34" s="149">
        <v>0.15</v>
      </c>
      <c r="J34" s="148">
        <f>ROUND(((SUM(BF82:BF266))*I34),2)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50</v>
      </c>
      <c r="F35" s="148">
        <f>ROUND((SUM(BG82:BG266)),2)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51</v>
      </c>
      <c r="F36" s="148">
        <f>ROUND((SUM(BH82:BH266)),2)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52</v>
      </c>
      <c r="F37" s="148">
        <f>ROUND((SUM(BI82:BI266)),2)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53</v>
      </c>
      <c r="E39" s="152"/>
      <c r="F39" s="152"/>
      <c r="G39" s="153" t="s">
        <v>54</v>
      </c>
      <c r="H39" s="154" t="s">
        <v>55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Objekty Z3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124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04 - Objekt dopr. mech...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22</v>
      </c>
      <c r="D52" s="41"/>
      <c r="E52" s="41"/>
      <c r="F52" s="28" t="str">
        <f>F12</f>
        <v>Jablonec nad Nisou</v>
      </c>
      <c r="G52" s="41"/>
      <c r="H52" s="41"/>
      <c r="I52" s="33" t="s">
        <v>24</v>
      </c>
      <c r="J52" s="73" t="str">
        <f>IF(J12="","",J12)</f>
        <v>4. 3. 2021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26</v>
      </c>
      <c r="D54" s="41"/>
      <c r="E54" s="41"/>
      <c r="F54" s="28" t="str">
        <f>E15</f>
        <v>Povodí Labe, státní podnik, OIČ, Hradec Králové</v>
      </c>
      <c r="G54" s="41"/>
      <c r="H54" s="41"/>
      <c r="I54" s="33" t="s">
        <v>34</v>
      </c>
      <c r="J54" s="37" t="str">
        <f>E21</f>
        <v>LHOTA - Stavitelství, B. Lhota, Ing. Lhota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32</v>
      </c>
      <c r="D55" s="41"/>
      <c r="E55" s="41"/>
      <c r="F55" s="28" t="str">
        <f>IF(E18="","",E18)</f>
        <v>Vyplň údaj</v>
      </c>
      <c r="G55" s="41"/>
      <c r="H55" s="41"/>
      <c r="I55" s="33" t="s">
        <v>39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128</v>
      </c>
      <c r="D57" s="163"/>
      <c r="E57" s="163"/>
      <c r="F57" s="163"/>
      <c r="G57" s="163"/>
      <c r="H57" s="163"/>
      <c r="I57" s="163"/>
      <c r="J57" s="164" t="s">
        <v>129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75</v>
      </c>
      <c r="D59" s="41"/>
      <c r="E59" s="41"/>
      <c r="F59" s="41"/>
      <c r="G59" s="41"/>
      <c r="H59" s="41"/>
      <c r="I59" s="41"/>
      <c r="J59" s="103">
        <f>J82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130</v>
      </c>
    </row>
    <row r="60" spans="1:31" s="9" customFormat="1" ht="24.95" customHeight="1">
      <c r="A60" s="9"/>
      <c r="B60" s="166"/>
      <c r="C60" s="167"/>
      <c r="D60" s="168" t="s">
        <v>166</v>
      </c>
      <c r="E60" s="169"/>
      <c r="F60" s="169"/>
      <c r="G60" s="169"/>
      <c r="H60" s="169"/>
      <c r="I60" s="169"/>
      <c r="J60" s="170">
        <f>J83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6"/>
      <c r="C61" s="167"/>
      <c r="D61" s="168" t="s">
        <v>167</v>
      </c>
      <c r="E61" s="169"/>
      <c r="F61" s="169"/>
      <c r="G61" s="169"/>
      <c r="H61" s="169"/>
      <c r="I61" s="169"/>
      <c r="J61" s="170">
        <f>J84</f>
        <v>0</v>
      </c>
      <c r="K61" s="167"/>
      <c r="L61" s="17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6"/>
      <c r="C62" s="167"/>
      <c r="D62" s="168" t="s">
        <v>131</v>
      </c>
      <c r="E62" s="169"/>
      <c r="F62" s="169"/>
      <c r="G62" s="169"/>
      <c r="H62" s="169"/>
      <c r="I62" s="169"/>
      <c r="J62" s="170">
        <f>J259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2" customFormat="1" ht="21.8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6.95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pans="1:31" s="2" customFormat="1" ht="6.95" customHeight="1">
      <c r="A68" s="39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24.95" customHeight="1">
      <c r="A69" s="39"/>
      <c r="B69" s="40"/>
      <c r="C69" s="24" t="s">
        <v>133</v>
      </c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16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161" t="str">
        <f>E7</f>
        <v>Objekty Z3</v>
      </c>
      <c r="F72" s="33"/>
      <c r="G72" s="33"/>
      <c r="H72" s="33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124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70" t="str">
        <f>E9</f>
        <v>SO 04 - Objekt dopr. mech...</v>
      </c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22</v>
      </c>
      <c r="D76" s="41"/>
      <c r="E76" s="41"/>
      <c r="F76" s="28" t="str">
        <f>F12</f>
        <v>Jablonec nad Nisou</v>
      </c>
      <c r="G76" s="41"/>
      <c r="H76" s="41"/>
      <c r="I76" s="33" t="s">
        <v>24</v>
      </c>
      <c r="J76" s="73" t="str">
        <f>IF(J12="","",J12)</f>
        <v>4. 3. 2021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5.65" customHeight="1">
      <c r="A78" s="39"/>
      <c r="B78" s="40"/>
      <c r="C78" s="33" t="s">
        <v>26</v>
      </c>
      <c r="D78" s="41"/>
      <c r="E78" s="41"/>
      <c r="F78" s="28" t="str">
        <f>E15</f>
        <v>Povodí Labe, státní podnik, OIČ, Hradec Králové</v>
      </c>
      <c r="G78" s="41"/>
      <c r="H78" s="41"/>
      <c r="I78" s="33" t="s">
        <v>34</v>
      </c>
      <c r="J78" s="37" t="str">
        <f>E21</f>
        <v>LHOTA - Stavitelství, B. Lhota, Ing. Lhota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32</v>
      </c>
      <c r="D79" s="41"/>
      <c r="E79" s="41"/>
      <c r="F79" s="28" t="str">
        <f>IF(E18="","",E18)</f>
        <v>Vyplň údaj</v>
      </c>
      <c r="G79" s="41"/>
      <c r="H79" s="41"/>
      <c r="I79" s="33" t="s">
        <v>39</v>
      </c>
      <c r="J79" s="37" t="str">
        <f>E24</f>
        <v xml:space="preserve"> 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0.3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11" customFormat="1" ht="29.25" customHeight="1">
      <c r="A81" s="178"/>
      <c r="B81" s="179"/>
      <c r="C81" s="180" t="s">
        <v>134</v>
      </c>
      <c r="D81" s="181" t="s">
        <v>62</v>
      </c>
      <c r="E81" s="181" t="s">
        <v>58</v>
      </c>
      <c r="F81" s="181" t="s">
        <v>59</v>
      </c>
      <c r="G81" s="181" t="s">
        <v>135</v>
      </c>
      <c r="H81" s="181" t="s">
        <v>136</v>
      </c>
      <c r="I81" s="181" t="s">
        <v>137</v>
      </c>
      <c r="J81" s="181" t="s">
        <v>129</v>
      </c>
      <c r="K81" s="182" t="s">
        <v>138</v>
      </c>
      <c r="L81" s="183"/>
      <c r="M81" s="93" t="s">
        <v>37</v>
      </c>
      <c r="N81" s="94" t="s">
        <v>47</v>
      </c>
      <c r="O81" s="94" t="s">
        <v>139</v>
      </c>
      <c r="P81" s="94" t="s">
        <v>140</v>
      </c>
      <c r="Q81" s="94" t="s">
        <v>141</v>
      </c>
      <c r="R81" s="94" t="s">
        <v>142</v>
      </c>
      <c r="S81" s="94" t="s">
        <v>143</v>
      </c>
      <c r="T81" s="95" t="s">
        <v>144</v>
      </c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</row>
    <row r="82" spans="1:63" s="2" customFormat="1" ht="22.8" customHeight="1">
      <c r="A82" s="39"/>
      <c r="B82" s="40"/>
      <c r="C82" s="100" t="s">
        <v>145</v>
      </c>
      <c r="D82" s="41"/>
      <c r="E82" s="41"/>
      <c r="F82" s="41"/>
      <c r="G82" s="41"/>
      <c r="H82" s="41"/>
      <c r="I82" s="41"/>
      <c r="J82" s="184">
        <f>BK82</f>
        <v>0</v>
      </c>
      <c r="K82" s="41"/>
      <c r="L82" s="45"/>
      <c r="M82" s="96"/>
      <c r="N82" s="185"/>
      <c r="O82" s="97"/>
      <c r="P82" s="186">
        <f>P83+P84+P259</f>
        <v>0</v>
      </c>
      <c r="Q82" s="97"/>
      <c r="R82" s="186">
        <f>R83+R84+R259</f>
        <v>0</v>
      </c>
      <c r="S82" s="97"/>
      <c r="T82" s="187">
        <f>T83+T84+T259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8" t="s">
        <v>76</v>
      </c>
      <c r="AU82" s="18" t="s">
        <v>130</v>
      </c>
      <c r="BK82" s="188">
        <f>BK83+BK84+BK259</f>
        <v>0</v>
      </c>
    </row>
    <row r="83" spans="1:63" s="12" customFormat="1" ht="25.9" customHeight="1">
      <c r="A83" s="12"/>
      <c r="B83" s="189"/>
      <c r="C83" s="190"/>
      <c r="D83" s="191" t="s">
        <v>76</v>
      </c>
      <c r="E83" s="192" t="s">
        <v>168</v>
      </c>
      <c r="F83" s="192" t="s">
        <v>169</v>
      </c>
      <c r="G83" s="190"/>
      <c r="H83" s="190"/>
      <c r="I83" s="193"/>
      <c r="J83" s="194">
        <f>BK83</f>
        <v>0</v>
      </c>
      <c r="K83" s="190"/>
      <c r="L83" s="195"/>
      <c r="M83" s="196"/>
      <c r="N83" s="197"/>
      <c r="O83" s="197"/>
      <c r="P83" s="198">
        <v>0</v>
      </c>
      <c r="Q83" s="197"/>
      <c r="R83" s="198">
        <v>0</v>
      </c>
      <c r="S83" s="197"/>
      <c r="T83" s="199"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21</v>
      </c>
      <c r="AT83" s="201" t="s">
        <v>76</v>
      </c>
      <c r="AU83" s="201" t="s">
        <v>77</v>
      </c>
      <c r="AY83" s="200" t="s">
        <v>149</v>
      </c>
      <c r="BK83" s="202">
        <v>0</v>
      </c>
    </row>
    <row r="84" spans="1:63" s="12" customFormat="1" ht="25.9" customHeight="1">
      <c r="A84" s="12"/>
      <c r="B84" s="189"/>
      <c r="C84" s="190"/>
      <c r="D84" s="191" t="s">
        <v>76</v>
      </c>
      <c r="E84" s="192" t="s">
        <v>170</v>
      </c>
      <c r="F84" s="192" t="s">
        <v>171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SUM(P85:P258)</f>
        <v>0</v>
      </c>
      <c r="Q84" s="197"/>
      <c r="R84" s="198">
        <f>SUM(R85:R258)</f>
        <v>0</v>
      </c>
      <c r="S84" s="197"/>
      <c r="T84" s="199">
        <f>SUM(T85:T258)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21</v>
      </c>
      <c r="AT84" s="201" t="s">
        <v>76</v>
      </c>
      <c r="AU84" s="201" t="s">
        <v>77</v>
      </c>
      <c r="AY84" s="200" t="s">
        <v>149</v>
      </c>
      <c r="BK84" s="202">
        <f>SUM(BK85:BK258)</f>
        <v>0</v>
      </c>
    </row>
    <row r="85" spans="1:65" s="2" customFormat="1" ht="16.5" customHeight="1">
      <c r="A85" s="39"/>
      <c r="B85" s="40"/>
      <c r="C85" s="205" t="s">
        <v>21</v>
      </c>
      <c r="D85" s="205" t="s">
        <v>151</v>
      </c>
      <c r="E85" s="206" t="s">
        <v>172</v>
      </c>
      <c r="F85" s="207" t="s">
        <v>173</v>
      </c>
      <c r="G85" s="208" t="s">
        <v>174</v>
      </c>
      <c r="H85" s="209">
        <v>183.406</v>
      </c>
      <c r="I85" s="210"/>
      <c r="J85" s="211">
        <f>ROUND(I85*H85,2)</f>
        <v>0</v>
      </c>
      <c r="K85" s="207" t="s">
        <v>37</v>
      </c>
      <c r="L85" s="45"/>
      <c r="M85" s="212" t="s">
        <v>37</v>
      </c>
      <c r="N85" s="213" t="s">
        <v>50</v>
      </c>
      <c r="O85" s="85"/>
      <c r="P85" s="214">
        <f>O85*H85</f>
        <v>0</v>
      </c>
      <c r="Q85" s="214">
        <v>0</v>
      </c>
      <c r="R85" s="214">
        <f>Q85*H85</f>
        <v>0</v>
      </c>
      <c r="S85" s="214">
        <v>0</v>
      </c>
      <c r="T85" s="215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6" t="s">
        <v>148</v>
      </c>
      <c r="AT85" s="216" t="s">
        <v>151</v>
      </c>
      <c r="AU85" s="216" t="s">
        <v>21</v>
      </c>
      <c r="AY85" s="18" t="s">
        <v>149</v>
      </c>
      <c r="BE85" s="217">
        <f>IF(N85="základní",J85,0)</f>
        <v>0</v>
      </c>
      <c r="BF85" s="217">
        <f>IF(N85="snížená",J85,0)</f>
        <v>0</v>
      </c>
      <c r="BG85" s="217">
        <f>IF(N85="zákl. přenesená",J85,0)</f>
        <v>0</v>
      </c>
      <c r="BH85" s="217">
        <f>IF(N85="sníž. přenesená",J85,0)</f>
        <v>0</v>
      </c>
      <c r="BI85" s="217">
        <f>IF(N85="nulová",J85,0)</f>
        <v>0</v>
      </c>
      <c r="BJ85" s="18" t="s">
        <v>148</v>
      </c>
      <c r="BK85" s="217">
        <f>ROUND(I85*H85,2)</f>
        <v>0</v>
      </c>
      <c r="BL85" s="18" t="s">
        <v>148</v>
      </c>
      <c r="BM85" s="216" t="s">
        <v>86</v>
      </c>
    </row>
    <row r="86" spans="1:47" s="2" customFormat="1" ht="12">
      <c r="A86" s="39"/>
      <c r="B86" s="40"/>
      <c r="C86" s="41"/>
      <c r="D86" s="218" t="s">
        <v>155</v>
      </c>
      <c r="E86" s="41"/>
      <c r="F86" s="219" t="s">
        <v>173</v>
      </c>
      <c r="G86" s="41"/>
      <c r="H86" s="41"/>
      <c r="I86" s="220"/>
      <c r="J86" s="41"/>
      <c r="K86" s="41"/>
      <c r="L86" s="45"/>
      <c r="M86" s="221"/>
      <c r="N86" s="222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155</v>
      </c>
      <c r="AU86" s="18" t="s">
        <v>21</v>
      </c>
    </row>
    <row r="87" spans="1:51" s="13" customFormat="1" ht="12">
      <c r="A87" s="13"/>
      <c r="B87" s="227"/>
      <c r="C87" s="228"/>
      <c r="D87" s="218" t="s">
        <v>182</v>
      </c>
      <c r="E87" s="229" t="s">
        <v>37</v>
      </c>
      <c r="F87" s="230" t="s">
        <v>467</v>
      </c>
      <c r="G87" s="228"/>
      <c r="H87" s="231">
        <v>23.814</v>
      </c>
      <c r="I87" s="232"/>
      <c r="J87" s="228"/>
      <c r="K87" s="228"/>
      <c r="L87" s="233"/>
      <c r="M87" s="234"/>
      <c r="N87" s="235"/>
      <c r="O87" s="235"/>
      <c r="P87" s="235"/>
      <c r="Q87" s="235"/>
      <c r="R87" s="235"/>
      <c r="S87" s="235"/>
      <c r="T87" s="236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7" t="s">
        <v>182</v>
      </c>
      <c r="AU87" s="237" t="s">
        <v>21</v>
      </c>
      <c r="AV87" s="13" t="s">
        <v>86</v>
      </c>
      <c r="AW87" s="13" t="s">
        <v>38</v>
      </c>
      <c r="AX87" s="13" t="s">
        <v>77</v>
      </c>
      <c r="AY87" s="237" t="s">
        <v>149</v>
      </c>
    </row>
    <row r="88" spans="1:51" s="13" customFormat="1" ht="12">
      <c r="A88" s="13"/>
      <c r="B88" s="227"/>
      <c r="C88" s="228"/>
      <c r="D88" s="218" t="s">
        <v>182</v>
      </c>
      <c r="E88" s="229" t="s">
        <v>37</v>
      </c>
      <c r="F88" s="230" t="s">
        <v>468</v>
      </c>
      <c r="G88" s="228"/>
      <c r="H88" s="231">
        <v>55.844</v>
      </c>
      <c r="I88" s="232"/>
      <c r="J88" s="228"/>
      <c r="K88" s="228"/>
      <c r="L88" s="233"/>
      <c r="M88" s="234"/>
      <c r="N88" s="235"/>
      <c r="O88" s="235"/>
      <c r="P88" s="235"/>
      <c r="Q88" s="235"/>
      <c r="R88" s="235"/>
      <c r="S88" s="235"/>
      <c r="T88" s="236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7" t="s">
        <v>182</v>
      </c>
      <c r="AU88" s="237" t="s">
        <v>21</v>
      </c>
      <c r="AV88" s="13" t="s">
        <v>86</v>
      </c>
      <c r="AW88" s="13" t="s">
        <v>38</v>
      </c>
      <c r="AX88" s="13" t="s">
        <v>77</v>
      </c>
      <c r="AY88" s="237" t="s">
        <v>149</v>
      </c>
    </row>
    <row r="89" spans="1:51" s="13" customFormat="1" ht="12">
      <c r="A89" s="13"/>
      <c r="B89" s="227"/>
      <c r="C89" s="228"/>
      <c r="D89" s="218" t="s">
        <v>182</v>
      </c>
      <c r="E89" s="229" t="s">
        <v>37</v>
      </c>
      <c r="F89" s="230" t="s">
        <v>469</v>
      </c>
      <c r="G89" s="228"/>
      <c r="H89" s="231">
        <v>43.892</v>
      </c>
      <c r="I89" s="232"/>
      <c r="J89" s="228"/>
      <c r="K89" s="228"/>
      <c r="L89" s="233"/>
      <c r="M89" s="234"/>
      <c r="N89" s="235"/>
      <c r="O89" s="235"/>
      <c r="P89" s="235"/>
      <c r="Q89" s="235"/>
      <c r="R89" s="235"/>
      <c r="S89" s="235"/>
      <c r="T89" s="236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7" t="s">
        <v>182</v>
      </c>
      <c r="AU89" s="237" t="s">
        <v>21</v>
      </c>
      <c r="AV89" s="13" t="s">
        <v>86</v>
      </c>
      <c r="AW89" s="13" t="s">
        <v>38</v>
      </c>
      <c r="AX89" s="13" t="s">
        <v>77</v>
      </c>
      <c r="AY89" s="237" t="s">
        <v>149</v>
      </c>
    </row>
    <row r="90" spans="1:51" s="13" customFormat="1" ht="12">
      <c r="A90" s="13"/>
      <c r="B90" s="227"/>
      <c r="C90" s="228"/>
      <c r="D90" s="218" t="s">
        <v>182</v>
      </c>
      <c r="E90" s="229" t="s">
        <v>37</v>
      </c>
      <c r="F90" s="230" t="s">
        <v>470</v>
      </c>
      <c r="G90" s="228"/>
      <c r="H90" s="231">
        <v>59.856</v>
      </c>
      <c r="I90" s="232"/>
      <c r="J90" s="228"/>
      <c r="K90" s="228"/>
      <c r="L90" s="233"/>
      <c r="M90" s="234"/>
      <c r="N90" s="235"/>
      <c r="O90" s="235"/>
      <c r="P90" s="235"/>
      <c r="Q90" s="235"/>
      <c r="R90" s="235"/>
      <c r="S90" s="235"/>
      <c r="T90" s="236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7" t="s">
        <v>182</v>
      </c>
      <c r="AU90" s="237" t="s">
        <v>21</v>
      </c>
      <c r="AV90" s="13" t="s">
        <v>86</v>
      </c>
      <c r="AW90" s="13" t="s">
        <v>38</v>
      </c>
      <c r="AX90" s="13" t="s">
        <v>77</v>
      </c>
      <c r="AY90" s="237" t="s">
        <v>149</v>
      </c>
    </row>
    <row r="91" spans="1:51" s="14" customFormat="1" ht="12">
      <c r="A91" s="14"/>
      <c r="B91" s="238"/>
      <c r="C91" s="239"/>
      <c r="D91" s="218" t="s">
        <v>182</v>
      </c>
      <c r="E91" s="240" t="s">
        <v>37</v>
      </c>
      <c r="F91" s="241" t="s">
        <v>187</v>
      </c>
      <c r="G91" s="239"/>
      <c r="H91" s="242">
        <v>183.406</v>
      </c>
      <c r="I91" s="243"/>
      <c r="J91" s="239"/>
      <c r="K91" s="239"/>
      <c r="L91" s="244"/>
      <c r="M91" s="245"/>
      <c r="N91" s="246"/>
      <c r="O91" s="246"/>
      <c r="P91" s="246"/>
      <c r="Q91" s="246"/>
      <c r="R91" s="246"/>
      <c r="S91" s="246"/>
      <c r="T91" s="247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8" t="s">
        <v>182</v>
      </c>
      <c r="AU91" s="248" t="s">
        <v>21</v>
      </c>
      <c r="AV91" s="14" t="s">
        <v>148</v>
      </c>
      <c r="AW91" s="14" t="s">
        <v>38</v>
      </c>
      <c r="AX91" s="14" t="s">
        <v>21</v>
      </c>
      <c r="AY91" s="248" t="s">
        <v>149</v>
      </c>
    </row>
    <row r="92" spans="1:65" s="2" customFormat="1" ht="21.75" customHeight="1">
      <c r="A92" s="39"/>
      <c r="B92" s="40"/>
      <c r="C92" s="205" t="s">
        <v>86</v>
      </c>
      <c r="D92" s="205" t="s">
        <v>151</v>
      </c>
      <c r="E92" s="206" t="s">
        <v>176</v>
      </c>
      <c r="F92" s="207" t="s">
        <v>177</v>
      </c>
      <c r="G92" s="208" t="s">
        <v>174</v>
      </c>
      <c r="H92" s="209">
        <v>18.138</v>
      </c>
      <c r="I92" s="210"/>
      <c r="J92" s="211">
        <f>ROUND(I92*H92,2)</f>
        <v>0</v>
      </c>
      <c r="K92" s="207" t="s">
        <v>37</v>
      </c>
      <c r="L92" s="45"/>
      <c r="M92" s="212" t="s">
        <v>37</v>
      </c>
      <c r="N92" s="213" t="s">
        <v>50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148</v>
      </c>
      <c r="AT92" s="216" t="s">
        <v>151</v>
      </c>
      <c r="AU92" s="216" t="s">
        <v>21</v>
      </c>
      <c r="AY92" s="18" t="s">
        <v>149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148</v>
      </c>
      <c r="BK92" s="217">
        <f>ROUND(I92*H92,2)</f>
        <v>0</v>
      </c>
      <c r="BL92" s="18" t="s">
        <v>148</v>
      </c>
      <c r="BM92" s="216" t="s">
        <v>148</v>
      </c>
    </row>
    <row r="93" spans="1:47" s="2" customFormat="1" ht="12">
      <c r="A93" s="39"/>
      <c r="B93" s="40"/>
      <c r="C93" s="41"/>
      <c r="D93" s="218" t="s">
        <v>155</v>
      </c>
      <c r="E93" s="41"/>
      <c r="F93" s="219" t="s">
        <v>177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155</v>
      </c>
      <c r="AU93" s="18" t="s">
        <v>21</v>
      </c>
    </row>
    <row r="94" spans="1:51" s="13" customFormat="1" ht="12">
      <c r="A94" s="13"/>
      <c r="B94" s="227"/>
      <c r="C94" s="228"/>
      <c r="D94" s="218" t="s">
        <v>182</v>
      </c>
      <c r="E94" s="229" t="s">
        <v>37</v>
      </c>
      <c r="F94" s="230" t="s">
        <v>471</v>
      </c>
      <c r="G94" s="228"/>
      <c r="H94" s="231">
        <v>8.692</v>
      </c>
      <c r="I94" s="232"/>
      <c r="J94" s="228"/>
      <c r="K94" s="228"/>
      <c r="L94" s="233"/>
      <c r="M94" s="234"/>
      <c r="N94" s="235"/>
      <c r="O94" s="235"/>
      <c r="P94" s="235"/>
      <c r="Q94" s="235"/>
      <c r="R94" s="235"/>
      <c r="S94" s="235"/>
      <c r="T94" s="236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7" t="s">
        <v>182</v>
      </c>
      <c r="AU94" s="237" t="s">
        <v>21</v>
      </c>
      <c r="AV94" s="13" t="s">
        <v>86</v>
      </c>
      <c r="AW94" s="13" t="s">
        <v>38</v>
      </c>
      <c r="AX94" s="13" t="s">
        <v>77</v>
      </c>
      <c r="AY94" s="237" t="s">
        <v>149</v>
      </c>
    </row>
    <row r="95" spans="1:51" s="13" customFormat="1" ht="12">
      <c r="A95" s="13"/>
      <c r="B95" s="227"/>
      <c r="C95" s="228"/>
      <c r="D95" s="218" t="s">
        <v>182</v>
      </c>
      <c r="E95" s="229" t="s">
        <v>37</v>
      </c>
      <c r="F95" s="230" t="s">
        <v>472</v>
      </c>
      <c r="G95" s="228"/>
      <c r="H95" s="231">
        <v>4.723</v>
      </c>
      <c r="I95" s="232"/>
      <c r="J95" s="228"/>
      <c r="K95" s="228"/>
      <c r="L95" s="233"/>
      <c r="M95" s="234"/>
      <c r="N95" s="235"/>
      <c r="O95" s="235"/>
      <c r="P95" s="235"/>
      <c r="Q95" s="235"/>
      <c r="R95" s="235"/>
      <c r="S95" s="235"/>
      <c r="T95" s="236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7" t="s">
        <v>182</v>
      </c>
      <c r="AU95" s="237" t="s">
        <v>21</v>
      </c>
      <c r="AV95" s="13" t="s">
        <v>86</v>
      </c>
      <c r="AW95" s="13" t="s">
        <v>38</v>
      </c>
      <c r="AX95" s="13" t="s">
        <v>77</v>
      </c>
      <c r="AY95" s="237" t="s">
        <v>149</v>
      </c>
    </row>
    <row r="96" spans="1:51" s="13" customFormat="1" ht="12">
      <c r="A96" s="13"/>
      <c r="B96" s="227"/>
      <c r="C96" s="228"/>
      <c r="D96" s="218" t="s">
        <v>182</v>
      </c>
      <c r="E96" s="229" t="s">
        <v>37</v>
      </c>
      <c r="F96" s="230" t="s">
        <v>472</v>
      </c>
      <c r="G96" s="228"/>
      <c r="H96" s="231">
        <v>4.723</v>
      </c>
      <c r="I96" s="232"/>
      <c r="J96" s="228"/>
      <c r="K96" s="228"/>
      <c r="L96" s="233"/>
      <c r="M96" s="234"/>
      <c r="N96" s="235"/>
      <c r="O96" s="235"/>
      <c r="P96" s="235"/>
      <c r="Q96" s="235"/>
      <c r="R96" s="235"/>
      <c r="S96" s="235"/>
      <c r="T96" s="236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7" t="s">
        <v>182</v>
      </c>
      <c r="AU96" s="237" t="s">
        <v>21</v>
      </c>
      <c r="AV96" s="13" t="s">
        <v>86</v>
      </c>
      <c r="AW96" s="13" t="s">
        <v>38</v>
      </c>
      <c r="AX96" s="13" t="s">
        <v>77</v>
      </c>
      <c r="AY96" s="237" t="s">
        <v>149</v>
      </c>
    </row>
    <row r="97" spans="1:51" s="14" customFormat="1" ht="12">
      <c r="A97" s="14"/>
      <c r="B97" s="238"/>
      <c r="C97" s="239"/>
      <c r="D97" s="218" t="s">
        <v>182</v>
      </c>
      <c r="E97" s="240" t="s">
        <v>37</v>
      </c>
      <c r="F97" s="241" t="s">
        <v>187</v>
      </c>
      <c r="G97" s="239"/>
      <c r="H97" s="242">
        <v>18.137999999999998</v>
      </c>
      <c r="I97" s="243"/>
      <c r="J97" s="239"/>
      <c r="K97" s="239"/>
      <c r="L97" s="244"/>
      <c r="M97" s="245"/>
      <c r="N97" s="246"/>
      <c r="O97" s="246"/>
      <c r="P97" s="246"/>
      <c r="Q97" s="246"/>
      <c r="R97" s="246"/>
      <c r="S97" s="246"/>
      <c r="T97" s="247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8" t="s">
        <v>182</v>
      </c>
      <c r="AU97" s="248" t="s">
        <v>21</v>
      </c>
      <c r="AV97" s="14" t="s">
        <v>148</v>
      </c>
      <c r="AW97" s="14" t="s">
        <v>38</v>
      </c>
      <c r="AX97" s="14" t="s">
        <v>21</v>
      </c>
      <c r="AY97" s="248" t="s">
        <v>149</v>
      </c>
    </row>
    <row r="98" spans="1:65" s="2" customFormat="1" ht="12">
      <c r="A98" s="39"/>
      <c r="B98" s="40"/>
      <c r="C98" s="205" t="s">
        <v>158</v>
      </c>
      <c r="D98" s="205" t="s">
        <v>151</v>
      </c>
      <c r="E98" s="206" t="s">
        <v>179</v>
      </c>
      <c r="F98" s="207" t="s">
        <v>180</v>
      </c>
      <c r="G98" s="208" t="s">
        <v>174</v>
      </c>
      <c r="H98" s="209">
        <v>24.176</v>
      </c>
      <c r="I98" s="210"/>
      <c r="J98" s="211">
        <f>ROUND(I98*H98,2)</f>
        <v>0</v>
      </c>
      <c r="K98" s="207" t="s">
        <v>37</v>
      </c>
      <c r="L98" s="45"/>
      <c r="M98" s="212" t="s">
        <v>37</v>
      </c>
      <c r="N98" s="213" t="s">
        <v>50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148</v>
      </c>
      <c r="AT98" s="216" t="s">
        <v>151</v>
      </c>
      <c r="AU98" s="216" t="s">
        <v>21</v>
      </c>
      <c r="AY98" s="18" t="s">
        <v>149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148</v>
      </c>
      <c r="BK98" s="217">
        <f>ROUND(I98*H98,2)</f>
        <v>0</v>
      </c>
      <c r="BL98" s="18" t="s">
        <v>148</v>
      </c>
      <c r="BM98" s="216" t="s">
        <v>161</v>
      </c>
    </row>
    <row r="99" spans="1:47" s="2" customFormat="1" ht="12">
      <c r="A99" s="39"/>
      <c r="B99" s="40"/>
      <c r="C99" s="41"/>
      <c r="D99" s="218" t="s">
        <v>155</v>
      </c>
      <c r="E99" s="41"/>
      <c r="F99" s="219" t="s">
        <v>180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155</v>
      </c>
      <c r="AU99" s="18" t="s">
        <v>21</v>
      </c>
    </row>
    <row r="100" spans="1:51" s="13" customFormat="1" ht="12">
      <c r="A100" s="13"/>
      <c r="B100" s="227"/>
      <c r="C100" s="228"/>
      <c r="D100" s="218" t="s">
        <v>182</v>
      </c>
      <c r="E100" s="229" t="s">
        <v>37</v>
      </c>
      <c r="F100" s="230" t="s">
        <v>473</v>
      </c>
      <c r="G100" s="228"/>
      <c r="H100" s="231">
        <v>1.927</v>
      </c>
      <c r="I100" s="232"/>
      <c r="J100" s="228"/>
      <c r="K100" s="228"/>
      <c r="L100" s="233"/>
      <c r="M100" s="234"/>
      <c r="N100" s="235"/>
      <c r="O100" s="235"/>
      <c r="P100" s="235"/>
      <c r="Q100" s="235"/>
      <c r="R100" s="235"/>
      <c r="S100" s="235"/>
      <c r="T100" s="236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7" t="s">
        <v>182</v>
      </c>
      <c r="AU100" s="237" t="s">
        <v>21</v>
      </c>
      <c r="AV100" s="13" t="s">
        <v>86</v>
      </c>
      <c r="AW100" s="13" t="s">
        <v>38</v>
      </c>
      <c r="AX100" s="13" t="s">
        <v>77</v>
      </c>
      <c r="AY100" s="237" t="s">
        <v>149</v>
      </c>
    </row>
    <row r="101" spans="1:51" s="13" customFormat="1" ht="12">
      <c r="A101" s="13"/>
      <c r="B101" s="227"/>
      <c r="C101" s="228"/>
      <c r="D101" s="218" t="s">
        <v>182</v>
      </c>
      <c r="E101" s="229" t="s">
        <v>37</v>
      </c>
      <c r="F101" s="230" t="s">
        <v>474</v>
      </c>
      <c r="G101" s="228"/>
      <c r="H101" s="231">
        <v>7.731</v>
      </c>
      <c r="I101" s="232"/>
      <c r="J101" s="228"/>
      <c r="K101" s="228"/>
      <c r="L101" s="233"/>
      <c r="M101" s="234"/>
      <c r="N101" s="235"/>
      <c r="O101" s="235"/>
      <c r="P101" s="235"/>
      <c r="Q101" s="235"/>
      <c r="R101" s="235"/>
      <c r="S101" s="235"/>
      <c r="T101" s="23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7" t="s">
        <v>182</v>
      </c>
      <c r="AU101" s="237" t="s">
        <v>21</v>
      </c>
      <c r="AV101" s="13" t="s">
        <v>86</v>
      </c>
      <c r="AW101" s="13" t="s">
        <v>38</v>
      </c>
      <c r="AX101" s="13" t="s">
        <v>77</v>
      </c>
      <c r="AY101" s="237" t="s">
        <v>149</v>
      </c>
    </row>
    <row r="102" spans="1:51" s="13" customFormat="1" ht="12">
      <c r="A102" s="13"/>
      <c r="B102" s="227"/>
      <c r="C102" s="228"/>
      <c r="D102" s="218" t="s">
        <v>182</v>
      </c>
      <c r="E102" s="229" t="s">
        <v>37</v>
      </c>
      <c r="F102" s="230" t="s">
        <v>475</v>
      </c>
      <c r="G102" s="228"/>
      <c r="H102" s="231">
        <v>6.637</v>
      </c>
      <c r="I102" s="232"/>
      <c r="J102" s="228"/>
      <c r="K102" s="228"/>
      <c r="L102" s="233"/>
      <c r="M102" s="234"/>
      <c r="N102" s="235"/>
      <c r="O102" s="235"/>
      <c r="P102" s="235"/>
      <c r="Q102" s="235"/>
      <c r="R102" s="235"/>
      <c r="S102" s="235"/>
      <c r="T102" s="236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7" t="s">
        <v>182</v>
      </c>
      <c r="AU102" s="237" t="s">
        <v>21</v>
      </c>
      <c r="AV102" s="13" t="s">
        <v>86</v>
      </c>
      <c r="AW102" s="13" t="s">
        <v>38</v>
      </c>
      <c r="AX102" s="13" t="s">
        <v>77</v>
      </c>
      <c r="AY102" s="237" t="s">
        <v>149</v>
      </c>
    </row>
    <row r="103" spans="1:51" s="13" customFormat="1" ht="12">
      <c r="A103" s="13"/>
      <c r="B103" s="227"/>
      <c r="C103" s="228"/>
      <c r="D103" s="218" t="s">
        <v>182</v>
      </c>
      <c r="E103" s="229" t="s">
        <v>37</v>
      </c>
      <c r="F103" s="230" t="s">
        <v>476</v>
      </c>
      <c r="G103" s="228"/>
      <c r="H103" s="231">
        <v>7.881</v>
      </c>
      <c r="I103" s="232"/>
      <c r="J103" s="228"/>
      <c r="K103" s="228"/>
      <c r="L103" s="233"/>
      <c r="M103" s="234"/>
      <c r="N103" s="235"/>
      <c r="O103" s="235"/>
      <c r="P103" s="235"/>
      <c r="Q103" s="235"/>
      <c r="R103" s="235"/>
      <c r="S103" s="235"/>
      <c r="T103" s="23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7" t="s">
        <v>182</v>
      </c>
      <c r="AU103" s="237" t="s">
        <v>21</v>
      </c>
      <c r="AV103" s="13" t="s">
        <v>86</v>
      </c>
      <c r="AW103" s="13" t="s">
        <v>38</v>
      </c>
      <c r="AX103" s="13" t="s">
        <v>77</v>
      </c>
      <c r="AY103" s="237" t="s">
        <v>149</v>
      </c>
    </row>
    <row r="104" spans="1:51" s="14" customFormat="1" ht="12">
      <c r="A104" s="14"/>
      <c r="B104" s="238"/>
      <c r="C104" s="239"/>
      <c r="D104" s="218" t="s">
        <v>182</v>
      </c>
      <c r="E104" s="240" t="s">
        <v>37</v>
      </c>
      <c r="F104" s="241" t="s">
        <v>187</v>
      </c>
      <c r="G104" s="239"/>
      <c r="H104" s="242">
        <v>24.176</v>
      </c>
      <c r="I104" s="243"/>
      <c r="J104" s="239"/>
      <c r="K104" s="239"/>
      <c r="L104" s="244"/>
      <c r="M104" s="245"/>
      <c r="N104" s="246"/>
      <c r="O104" s="246"/>
      <c r="P104" s="246"/>
      <c r="Q104" s="246"/>
      <c r="R104" s="246"/>
      <c r="S104" s="246"/>
      <c r="T104" s="247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8" t="s">
        <v>182</v>
      </c>
      <c r="AU104" s="248" t="s">
        <v>21</v>
      </c>
      <c r="AV104" s="14" t="s">
        <v>148</v>
      </c>
      <c r="AW104" s="14" t="s">
        <v>38</v>
      </c>
      <c r="AX104" s="14" t="s">
        <v>21</v>
      </c>
      <c r="AY104" s="248" t="s">
        <v>149</v>
      </c>
    </row>
    <row r="105" spans="1:65" s="2" customFormat="1" ht="16.5" customHeight="1">
      <c r="A105" s="39"/>
      <c r="B105" s="40"/>
      <c r="C105" s="205" t="s">
        <v>148</v>
      </c>
      <c r="D105" s="205" t="s">
        <v>151</v>
      </c>
      <c r="E105" s="206" t="s">
        <v>477</v>
      </c>
      <c r="F105" s="207" t="s">
        <v>478</v>
      </c>
      <c r="G105" s="208" t="s">
        <v>174</v>
      </c>
      <c r="H105" s="209">
        <v>51.975</v>
      </c>
      <c r="I105" s="210"/>
      <c r="J105" s="211">
        <f>ROUND(I105*H105,2)</f>
        <v>0</v>
      </c>
      <c r="K105" s="207" t="s">
        <v>37</v>
      </c>
      <c r="L105" s="45"/>
      <c r="M105" s="212" t="s">
        <v>37</v>
      </c>
      <c r="N105" s="213" t="s">
        <v>50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148</v>
      </c>
      <c r="AT105" s="216" t="s">
        <v>151</v>
      </c>
      <c r="AU105" s="216" t="s">
        <v>21</v>
      </c>
      <c r="AY105" s="18" t="s">
        <v>149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148</v>
      </c>
      <c r="BK105" s="217">
        <f>ROUND(I105*H105,2)</f>
        <v>0</v>
      </c>
      <c r="BL105" s="18" t="s">
        <v>148</v>
      </c>
      <c r="BM105" s="216" t="s">
        <v>164</v>
      </c>
    </row>
    <row r="106" spans="1:47" s="2" customFormat="1" ht="12">
      <c r="A106" s="39"/>
      <c r="B106" s="40"/>
      <c r="C106" s="41"/>
      <c r="D106" s="218" t="s">
        <v>155</v>
      </c>
      <c r="E106" s="41"/>
      <c r="F106" s="219" t="s">
        <v>478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155</v>
      </c>
      <c r="AU106" s="18" t="s">
        <v>21</v>
      </c>
    </row>
    <row r="107" spans="1:51" s="13" customFormat="1" ht="12">
      <c r="A107" s="13"/>
      <c r="B107" s="227"/>
      <c r="C107" s="228"/>
      <c r="D107" s="218" t="s">
        <v>182</v>
      </c>
      <c r="E107" s="229" t="s">
        <v>37</v>
      </c>
      <c r="F107" s="230" t="s">
        <v>479</v>
      </c>
      <c r="G107" s="228"/>
      <c r="H107" s="231">
        <v>51.975</v>
      </c>
      <c r="I107" s="232"/>
      <c r="J107" s="228"/>
      <c r="K107" s="228"/>
      <c r="L107" s="233"/>
      <c r="M107" s="234"/>
      <c r="N107" s="235"/>
      <c r="O107" s="235"/>
      <c r="P107" s="235"/>
      <c r="Q107" s="235"/>
      <c r="R107" s="235"/>
      <c r="S107" s="235"/>
      <c r="T107" s="23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7" t="s">
        <v>182</v>
      </c>
      <c r="AU107" s="237" t="s">
        <v>21</v>
      </c>
      <c r="AV107" s="13" t="s">
        <v>86</v>
      </c>
      <c r="AW107" s="13" t="s">
        <v>38</v>
      </c>
      <c r="AX107" s="13" t="s">
        <v>77</v>
      </c>
      <c r="AY107" s="237" t="s">
        <v>149</v>
      </c>
    </row>
    <row r="108" spans="1:51" s="14" customFormat="1" ht="12">
      <c r="A108" s="14"/>
      <c r="B108" s="238"/>
      <c r="C108" s="239"/>
      <c r="D108" s="218" t="s">
        <v>182</v>
      </c>
      <c r="E108" s="240" t="s">
        <v>37</v>
      </c>
      <c r="F108" s="241" t="s">
        <v>187</v>
      </c>
      <c r="G108" s="239"/>
      <c r="H108" s="242">
        <v>51.975</v>
      </c>
      <c r="I108" s="243"/>
      <c r="J108" s="239"/>
      <c r="K108" s="239"/>
      <c r="L108" s="244"/>
      <c r="M108" s="245"/>
      <c r="N108" s="246"/>
      <c r="O108" s="246"/>
      <c r="P108" s="246"/>
      <c r="Q108" s="246"/>
      <c r="R108" s="246"/>
      <c r="S108" s="246"/>
      <c r="T108" s="247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8" t="s">
        <v>182</v>
      </c>
      <c r="AU108" s="248" t="s">
        <v>21</v>
      </c>
      <c r="AV108" s="14" t="s">
        <v>148</v>
      </c>
      <c r="AW108" s="14" t="s">
        <v>38</v>
      </c>
      <c r="AX108" s="14" t="s">
        <v>21</v>
      </c>
      <c r="AY108" s="248" t="s">
        <v>149</v>
      </c>
    </row>
    <row r="109" spans="1:65" s="2" customFormat="1" ht="16.5" customHeight="1">
      <c r="A109" s="39"/>
      <c r="B109" s="40"/>
      <c r="C109" s="205" t="s">
        <v>191</v>
      </c>
      <c r="D109" s="205" t="s">
        <v>151</v>
      </c>
      <c r="E109" s="206" t="s">
        <v>188</v>
      </c>
      <c r="F109" s="207" t="s">
        <v>189</v>
      </c>
      <c r="G109" s="208" t="s">
        <v>174</v>
      </c>
      <c r="H109" s="209">
        <v>183.406</v>
      </c>
      <c r="I109" s="210"/>
      <c r="J109" s="211">
        <f>ROUND(I109*H109,2)</f>
        <v>0</v>
      </c>
      <c r="K109" s="207" t="s">
        <v>37</v>
      </c>
      <c r="L109" s="45"/>
      <c r="M109" s="212" t="s">
        <v>37</v>
      </c>
      <c r="N109" s="213" t="s">
        <v>50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148</v>
      </c>
      <c r="AT109" s="216" t="s">
        <v>151</v>
      </c>
      <c r="AU109" s="216" t="s">
        <v>21</v>
      </c>
      <c r="AY109" s="18" t="s">
        <v>149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148</v>
      </c>
      <c r="BK109" s="217">
        <f>ROUND(I109*H109,2)</f>
        <v>0</v>
      </c>
      <c r="BL109" s="18" t="s">
        <v>148</v>
      </c>
      <c r="BM109" s="216" t="s">
        <v>209</v>
      </c>
    </row>
    <row r="110" spans="1:47" s="2" customFormat="1" ht="12">
      <c r="A110" s="39"/>
      <c r="B110" s="40"/>
      <c r="C110" s="41"/>
      <c r="D110" s="218" t="s">
        <v>155</v>
      </c>
      <c r="E110" s="41"/>
      <c r="F110" s="219" t="s">
        <v>189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155</v>
      </c>
      <c r="AU110" s="18" t="s">
        <v>21</v>
      </c>
    </row>
    <row r="111" spans="1:51" s="13" customFormat="1" ht="12">
      <c r="A111" s="13"/>
      <c r="B111" s="227"/>
      <c r="C111" s="228"/>
      <c r="D111" s="218" t="s">
        <v>182</v>
      </c>
      <c r="E111" s="229" t="s">
        <v>37</v>
      </c>
      <c r="F111" s="230" t="s">
        <v>467</v>
      </c>
      <c r="G111" s="228"/>
      <c r="H111" s="231">
        <v>23.814</v>
      </c>
      <c r="I111" s="232"/>
      <c r="J111" s="228"/>
      <c r="K111" s="228"/>
      <c r="L111" s="233"/>
      <c r="M111" s="234"/>
      <c r="N111" s="235"/>
      <c r="O111" s="235"/>
      <c r="P111" s="235"/>
      <c r="Q111" s="235"/>
      <c r="R111" s="235"/>
      <c r="S111" s="235"/>
      <c r="T111" s="23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7" t="s">
        <v>182</v>
      </c>
      <c r="AU111" s="237" t="s">
        <v>21</v>
      </c>
      <c r="AV111" s="13" t="s">
        <v>86</v>
      </c>
      <c r="AW111" s="13" t="s">
        <v>38</v>
      </c>
      <c r="AX111" s="13" t="s">
        <v>77</v>
      </c>
      <c r="AY111" s="237" t="s">
        <v>149</v>
      </c>
    </row>
    <row r="112" spans="1:51" s="13" customFormat="1" ht="12">
      <c r="A112" s="13"/>
      <c r="B112" s="227"/>
      <c r="C112" s="228"/>
      <c r="D112" s="218" t="s">
        <v>182</v>
      </c>
      <c r="E112" s="229" t="s">
        <v>37</v>
      </c>
      <c r="F112" s="230" t="s">
        <v>468</v>
      </c>
      <c r="G112" s="228"/>
      <c r="H112" s="231">
        <v>55.844</v>
      </c>
      <c r="I112" s="232"/>
      <c r="J112" s="228"/>
      <c r="K112" s="228"/>
      <c r="L112" s="233"/>
      <c r="M112" s="234"/>
      <c r="N112" s="235"/>
      <c r="O112" s="235"/>
      <c r="P112" s="235"/>
      <c r="Q112" s="235"/>
      <c r="R112" s="235"/>
      <c r="S112" s="235"/>
      <c r="T112" s="236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7" t="s">
        <v>182</v>
      </c>
      <c r="AU112" s="237" t="s">
        <v>21</v>
      </c>
      <c r="AV112" s="13" t="s">
        <v>86</v>
      </c>
      <c r="AW112" s="13" t="s">
        <v>38</v>
      </c>
      <c r="AX112" s="13" t="s">
        <v>77</v>
      </c>
      <c r="AY112" s="237" t="s">
        <v>149</v>
      </c>
    </row>
    <row r="113" spans="1:51" s="13" customFormat="1" ht="12">
      <c r="A113" s="13"/>
      <c r="B113" s="227"/>
      <c r="C113" s="228"/>
      <c r="D113" s="218" t="s">
        <v>182</v>
      </c>
      <c r="E113" s="229" t="s">
        <v>37</v>
      </c>
      <c r="F113" s="230" t="s">
        <v>469</v>
      </c>
      <c r="G113" s="228"/>
      <c r="H113" s="231">
        <v>43.892</v>
      </c>
      <c r="I113" s="232"/>
      <c r="J113" s="228"/>
      <c r="K113" s="228"/>
      <c r="L113" s="233"/>
      <c r="M113" s="234"/>
      <c r="N113" s="235"/>
      <c r="O113" s="235"/>
      <c r="P113" s="235"/>
      <c r="Q113" s="235"/>
      <c r="R113" s="235"/>
      <c r="S113" s="235"/>
      <c r="T113" s="23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7" t="s">
        <v>182</v>
      </c>
      <c r="AU113" s="237" t="s">
        <v>21</v>
      </c>
      <c r="AV113" s="13" t="s">
        <v>86</v>
      </c>
      <c r="AW113" s="13" t="s">
        <v>38</v>
      </c>
      <c r="AX113" s="13" t="s">
        <v>77</v>
      </c>
      <c r="AY113" s="237" t="s">
        <v>149</v>
      </c>
    </row>
    <row r="114" spans="1:51" s="13" customFormat="1" ht="12">
      <c r="A114" s="13"/>
      <c r="B114" s="227"/>
      <c r="C114" s="228"/>
      <c r="D114" s="218" t="s">
        <v>182</v>
      </c>
      <c r="E114" s="229" t="s">
        <v>37</v>
      </c>
      <c r="F114" s="230" t="s">
        <v>470</v>
      </c>
      <c r="G114" s="228"/>
      <c r="H114" s="231">
        <v>59.856</v>
      </c>
      <c r="I114" s="232"/>
      <c r="J114" s="228"/>
      <c r="K114" s="228"/>
      <c r="L114" s="233"/>
      <c r="M114" s="234"/>
      <c r="N114" s="235"/>
      <c r="O114" s="235"/>
      <c r="P114" s="235"/>
      <c r="Q114" s="235"/>
      <c r="R114" s="235"/>
      <c r="S114" s="235"/>
      <c r="T114" s="23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7" t="s">
        <v>182</v>
      </c>
      <c r="AU114" s="237" t="s">
        <v>21</v>
      </c>
      <c r="AV114" s="13" t="s">
        <v>86</v>
      </c>
      <c r="AW114" s="13" t="s">
        <v>38</v>
      </c>
      <c r="AX114" s="13" t="s">
        <v>77</v>
      </c>
      <c r="AY114" s="237" t="s">
        <v>149</v>
      </c>
    </row>
    <row r="115" spans="1:51" s="14" customFormat="1" ht="12">
      <c r="A115" s="14"/>
      <c r="B115" s="238"/>
      <c r="C115" s="239"/>
      <c r="D115" s="218" t="s">
        <v>182</v>
      </c>
      <c r="E115" s="240" t="s">
        <v>37</v>
      </c>
      <c r="F115" s="241" t="s">
        <v>187</v>
      </c>
      <c r="G115" s="239"/>
      <c r="H115" s="242">
        <v>183.406</v>
      </c>
      <c r="I115" s="243"/>
      <c r="J115" s="239"/>
      <c r="K115" s="239"/>
      <c r="L115" s="244"/>
      <c r="M115" s="245"/>
      <c r="N115" s="246"/>
      <c r="O115" s="246"/>
      <c r="P115" s="246"/>
      <c r="Q115" s="246"/>
      <c r="R115" s="246"/>
      <c r="S115" s="246"/>
      <c r="T115" s="247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8" t="s">
        <v>182</v>
      </c>
      <c r="AU115" s="248" t="s">
        <v>21</v>
      </c>
      <c r="AV115" s="14" t="s">
        <v>148</v>
      </c>
      <c r="AW115" s="14" t="s">
        <v>38</v>
      </c>
      <c r="AX115" s="14" t="s">
        <v>21</v>
      </c>
      <c r="AY115" s="248" t="s">
        <v>149</v>
      </c>
    </row>
    <row r="116" spans="1:65" s="2" customFormat="1" ht="16.5" customHeight="1">
      <c r="A116" s="39"/>
      <c r="B116" s="40"/>
      <c r="C116" s="205" t="s">
        <v>161</v>
      </c>
      <c r="D116" s="205" t="s">
        <v>151</v>
      </c>
      <c r="E116" s="206" t="s">
        <v>192</v>
      </c>
      <c r="F116" s="207" t="s">
        <v>193</v>
      </c>
      <c r="G116" s="208" t="s">
        <v>174</v>
      </c>
      <c r="H116" s="209">
        <v>55.022</v>
      </c>
      <c r="I116" s="210"/>
      <c r="J116" s="211">
        <f>ROUND(I116*H116,2)</f>
        <v>0</v>
      </c>
      <c r="K116" s="207" t="s">
        <v>37</v>
      </c>
      <c r="L116" s="45"/>
      <c r="M116" s="212" t="s">
        <v>37</v>
      </c>
      <c r="N116" s="213" t="s">
        <v>50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148</v>
      </c>
      <c r="AT116" s="216" t="s">
        <v>151</v>
      </c>
      <c r="AU116" s="216" t="s">
        <v>21</v>
      </c>
      <c r="AY116" s="18" t="s">
        <v>149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148</v>
      </c>
      <c r="BK116" s="217">
        <f>ROUND(I116*H116,2)</f>
        <v>0</v>
      </c>
      <c r="BL116" s="18" t="s">
        <v>148</v>
      </c>
      <c r="BM116" s="216" t="s">
        <v>217</v>
      </c>
    </row>
    <row r="117" spans="1:47" s="2" customFormat="1" ht="12">
      <c r="A117" s="39"/>
      <c r="B117" s="40"/>
      <c r="C117" s="41"/>
      <c r="D117" s="218" t="s">
        <v>155</v>
      </c>
      <c r="E117" s="41"/>
      <c r="F117" s="219" t="s">
        <v>193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155</v>
      </c>
      <c r="AU117" s="18" t="s">
        <v>21</v>
      </c>
    </row>
    <row r="118" spans="1:65" s="2" customFormat="1" ht="16.5" customHeight="1">
      <c r="A118" s="39"/>
      <c r="B118" s="40"/>
      <c r="C118" s="205" t="s">
        <v>198</v>
      </c>
      <c r="D118" s="205" t="s">
        <v>151</v>
      </c>
      <c r="E118" s="206" t="s">
        <v>195</v>
      </c>
      <c r="F118" s="207" t="s">
        <v>196</v>
      </c>
      <c r="G118" s="208" t="s">
        <v>174</v>
      </c>
      <c r="H118" s="209">
        <v>128.384</v>
      </c>
      <c r="I118" s="210"/>
      <c r="J118" s="211">
        <f>ROUND(I118*H118,2)</f>
        <v>0</v>
      </c>
      <c r="K118" s="207" t="s">
        <v>37</v>
      </c>
      <c r="L118" s="45"/>
      <c r="M118" s="212" t="s">
        <v>37</v>
      </c>
      <c r="N118" s="213" t="s">
        <v>50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148</v>
      </c>
      <c r="AT118" s="216" t="s">
        <v>151</v>
      </c>
      <c r="AU118" s="216" t="s">
        <v>21</v>
      </c>
      <c r="AY118" s="18" t="s">
        <v>149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148</v>
      </c>
      <c r="BK118" s="217">
        <f>ROUND(I118*H118,2)</f>
        <v>0</v>
      </c>
      <c r="BL118" s="18" t="s">
        <v>148</v>
      </c>
      <c r="BM118" s="216" t="s">
        <v>229</v>
      </c>
    </row>
    <row r="119" spans="1:47" s="2" customFormat="1" ht="12">
      <c r="A119" s="39"/>
      <c r="B119" s="40"/>
      <c r="C119" s="41"/>
      <c r="D119" s="218" t="s">
        <v>155</v>
      </c>
      <c r="E119" s="41"/>
      <c r="F119" s="219" t="s">
        <v>196</v>
      </c>
      <c r="G119" s="41"/>
      <c r="H119" s="41"/>
      <c r="I119" s="220"/>
      <c r="J119" s="41"/>
      <c r="K119" s="41"/>
      <c r="L119" s="45"/>
      <c r="M119" s="221"/>
      <c r="N119" s="222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155</v>
      </c>
      <c r="AU119" s="18" t="s">
        <v>21</v>
      </c>
    </row>
    <row r="120" spans="1:65" s="2" customFormat="1" ht="12">
      <c r="A120" s="39"/>
      <c r="B120" s="40"/>
      <c r="C120" s="205" t="s">
        <v>164</v>
      </c>
      <c r="D120" s="205" t="s">
        <v>151</v>
      </c>
      <c r="E120" s="206" t="s">
        <v>199</v>
      </c>
      <c r="F120" s="207" t="s">
        <v>200</v>
      </c>
      <c r="G120" s="208" t="s">
        <v>174</v>
      </c>
      <c r="H120" s="209">
        <v>183.406</v>
      </c>
      <c r="I120" s="210"/>
      <c r="J120" s="211">
        <f>ROUND(I120*H120,2)</f>
        <v>0</v>
      </c>
      <c r="K120" s="207" t="s">
        <v>37</v>
      </c>
      <c r="L120" s="45"/>
      <c r="M120" s="212" t="s">
        <v>37</v>
      </c>
      <c r="N120" s="213" t="s">
        <v>50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148</v>
      </c>
      <c r="AT120" s="216" t="s">
        <v>151</v>
      </c>
      <c r="AU120" s="216" t="s">
        <v>21</v>
      </c>
      <c r="AY120" s="18" t="s">
        <v>149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148</v>
      </c>
      <c r="BK120" s="217">
        <f>ROUND(I120*H120,2)</f>
        <v>0</v>
      </c>
      <c r="BL120" s="18" t="s">
        <v>148</v>
      </c>
      <c r="BM120" s="216" t="s">
        <v>239</v>
      </c>
    </row>
    <row r="121" spans="1:47" s="2" customFormat="1" ht="12">
      <c r="A121" s="39"/>
      <c r="B121" s="40"/>
      <c r="C121" s="41"/>
      <c r="D121" s="218" t="s">
        <v>155</v>
      </c>
      <c r="E121" s="41"/>
      <c r="F121" s="219" t="s">
        <v>200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155</v>
      </c>
      <c r="AU121" s="18" t="s">
        <v>21</v>
      </c>
    </row>
    <row r="122" spans="1:51" s="13" customFormat="1" ht="12">
      <c r="A122" s="13"/>
      <c r="B122" s="227"/>
      <c r="C122" s="228"/>
      <c r="D122" s="218" t="s">
        <v>182</v>
      </c>
      <c r="E122" s="229" t="s">
        <v>37</v>
      </c>
      <c r="F122" s="230" t="s">
        <v>467</v>
      </c>
      <c r="G122" s="228"/>
      <c r="H122" s="231">
        <v>23.814</v>
      </c>
      <c r="I122" s="232"/>
      <c r="J122" s="228"/>
      <c r="K122" s="228"/>
      <c r="L122" s="233"/>
      <c r="M122" s="234"/>
      <c r="N122" s="235"/>
      <c r="O122" s="235"/>
      <c r="P122" s="235"/>
      <c r="Q122" s="235"/>
      <c r="R122" s="235"/>
      <c r="S122" s="235"/>
      <c r="T122" s="236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7" t="s">
        <v>182</v>
      </c>
      <c r="AU122" s="237" t="s">
        <v>21</v>
      </c>
      <c r="AV122" s="13" t="s">
        <v>86</v>
      </c>
      <c r="AW122" s="13" t="s">
        <v>38</v>
      </c>
      <c r="AX122" s="13" t="s">
        <v>77</v>
      </c>
      <c r="AY122" s="237" t="s">
        <v>149</v>
      </c>
    </row>
    <row r="123" spans="1:51" s="13" customFormat="1" ht="12">
      <c r="A123" s="13"/>
      <c r="B123" s="227"/>
      <c r="C123" s="228"/>
      <c r="D123" s="218" t="s">
        <v>182</v>
      </c>
      <c r="E123" s="229" t="s">
        <v>37</v>
      </c>
      <c r="F123" s="230" t="s">
        <v>468</v>
      </c>
      <c r="G123" s="228"/>
      <c r="H123" s="231">
        <v>55.844</v>
      </c>
      <c r="I123" s="232"/>
      <c r="J123" s="228"/>
      <c r="K123" s="228"/>
      <c r="L123" s="233"/>
      <c r="M123" s="234"/>
      <c r="N123" s="235"/>
      <c r="O123" s="235"/>
      <c r="P123" s="235"/>
      <c r="Q123" s="235"/>
      <c r="R123" s="235"/>
      <c r="S123" s="235"/>
      <c r="T123" s="23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7" t="s">
        <v>182</v>
      </c>
      <c r="AU123" s="237" t="s">
        <v>21</v>
      </c>
      <c r="AV123" s="13" t="s">
        <v>86</v>
      </c>
      <c r="AW123" s="13" t="s">
        <v>38</v>
      </c>
      <c r="AX123" s="13" t="s">
        <v>77</v>
      </c>
      <c r="AY123" s="237" t="s">
        <v>149</v>
      </c>
    </row>
    <row r="124" spans="1:51" s="13" customFormat="1" ht="12">
      <c r="A124" s="13"/>
      <c r="B124" s="227"/>
      <c r="C124" s="228"/>
      <c r="D124" s="218" t="s">
        <v>182</v>
      </c>
      <c r="E124" s="229" t="s">
        <v>37</v>
      </c>
      <c r="F124" s="230" t="s">
        <v>469</v>
      </c>
      <c r="G124" s="228"/>
      <c r="H124" s="231">
        <v>43.892</v>
      </c>
      <c r="I124" s="232"/>
      <c r="J124" s="228"/>
      <c r="K124" s="228"/>
      <c r="L124" s="233"/>
      <c r="M124" s="234"/>
      <c r="N124" s="235"/>
      <c r="O124" s="235"/>
      <c r="P124" s="235"/>
      <c r="Q124" s="235"/>
      <c r="R124" s="235"/>
      <c r="S124" s="235"/>
      <c r="T124" s="23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7" t="s">
        <v>182</v>
      </c>
      <c r="AU124" s="237" t="s">
        <v>21</v>
      </c>
      <c r="AV124" s="13" t="s">
        <v>86</v>
      </c>
      <c r="AW124" s="13" t="s">
        <v>38</v>
      </c>
      <c r="AX124" s="13" t="s">
        <v>77</v>
      </c>
      <c r="AY124" s="237" t="s">
        <v>149</v>
      </c>
    </row>
    <row r="125" spans="1:51" s="13" customFormat="1" ht="12">
      <c r="A125" s="13"/>
      <c r="B125" s="227"/>
      <c r="C125" s="228"/>
      <c r="D125" s="218" t="s">
        <v>182</v>
      </c>
      <c r="E125" s="229" t="s">
        <v>37</v>
      </c>
      <c r="F125" s="230" t="s">
        <v>470</v>
      </c>
      <c r="G125" s="228"/>
      <c r="H125" s="231">
        <v>59.856</v>
      </c>
      <c r="I125" s="232"/>
      <c r="J125" s="228"/>
      <c r="K125" s="228"/>
      <c r="L125" s="233"/>
      <c r="M125" s="234"/>
      <c r="N125" s="235"/>
      <c r="O125" s="235"/>
      <c r="P125" s="235"/>
      <c r="Q125" s="235"/>
      <c r="R125" s="235"/>
      <c r="S125" s="235"/>
      <c r="T125" s="23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7" t="s">
        <v>182</v>
      </c>
      <c r="AU125" s="237" t="s">
        <v>21</v>
      </c>
      <c r="AV125" s="13" t="s">
        <v>86</v>
      </c>
      <c r="AW125" s="13" t="s">
        <v>38</v>
      </c>
      <c r="AX125" s="13" t="s">
        <v>77</v>
      </c>
      <c r="AY125" s="237" t="s">
        <v>149</v>
      </c>
    </row>
    <row r="126" spans="1:51" s="14" customFormat="1" ht="12">
      <c r="A126" s="14"/>
      <c r="B126" s="238"/>
      <c r="C126" s="239"/>
      <c r="D126" s="218" t="s">
        <v>182</v>
      </c>
      <c r="E126" s="240" t="s">
        <v>37</v>
      </c>
      <c r="F126" s="241" t="s">
        <v>187</v>
      </c>
      <c r="G126" s="239"/>
      <c r="H126" s="242">
        <v>183.406</v>
      </c>
      <c r="I126" s="243"/>
      <c r="J126" s="239"/>
      <c r="K126" s="239"/>
      <c r="L126" s="244"/>
      <c r="M126" s="245"/>
      <c r="N126" s="246"/>
      <c r="O126" s="246"/>
      <c r="P126" s="246"/>
      <c r="Q126" s="246"/>
      <c r="R126" s="246"/>
      <c r="S126" s="246"/>
      <c r="T126" s="247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8" t="s">
        <v>182</v>
      </c>
      <c r="AU126" s="248" t="s">
        <v>21</v>
      </c>
      <c r="AV126" s="14" t="s">
        <v>148</v>
      </c>
      <c r="AW126" s="14" t="s">
        <v>38</v>
      </c>
      <c r="AX126" s="14" t="s">
        <v>21</v>
      </c>
      <c r="AY126" s="248" t="s">
        <v>149</v>
      </c>
    </row>
    <row r="127" spans="1:65" s="2" customFormat="1" ht="12">
      <c r="A127" s="39"/>
      <c r="B127" s="40"/>
      <c r="C127" s="205" t="s">
        <v>205</v>
      </c>
      <c r="D127" s="205" t="s">
        <v>151</v>
      </c>
      <c r="E127" s="206" t="s">
        <v>202</v>
      </c>
      <c r="F127" s="207" t="s">
        <v>203</v>
      </c>
      <c r="G127" s="208" t="s">
        <v>174</v>
      </c>
      <c r="H127" s="209">
        <v>24.176</v>
      </c>
      <c r="I127" s="210"/>
      <c r="J127" s="211">
        <f>ROUND(I127*H127,2)</f>
        <v>0</v>
      </c>
      <c r="K127" s="207" t="s">
        <v>37</v>
      </c>
      <c r="L127" s="45"/>
      <c r="M127" s="212" t="s">
        <v>37</v>
      </c>
      <c r="N127" s="213" t="s">
        <v>50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148</v>
      </c>
      <c r="AT127" s="216" t="s">
        <v>151</v>
      </c>
      <c r="AU127" s="216" t="s">
        <v>21</v>
      </c>
      <c r="AY127" s="18" t="s">
        <v>149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148</v>
      </c>
      <c r="BK127" s="217">
        <f>ROUND(I127*H127,2)</f>
        <v>0</v>
      </c>
      <c r="BL127" s="18" t="s">
        <v>148</v>
      </c>
      <c r="BM127" s="216" t="s">
        <v>247</v>
      </c>
    </row>
    <row r="128" spans="1:47" s="2" customFormat="1" ht="12">
      <c r="A128" s="39"/>
      <c r="B128" s="40"/>
      <c r="C128" s="41"/>
      <c r="D128" s="218" t="s">
        <v>155</v>
      </c>
      <c r="E128" s="41"/>
      <c r="F128" s="219" t="s">
        <v>203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155</v>
      </c>
      <c r="AU128" s="18" t="s">
        <v>21</v>
      </c>
    </row>
    <row r="129" spans="1:51" s="13" customFormat="1" ht="12">
      <c r="A129" s="13"/>
      <c r="B129" s="227"/>
      <c r="C129" s="228"/>
      <c r="D129" s="218" t="s">
        <v>182</v>
      </c>
      <c r="E129" s="229" t="s">
        <v>37</v>
      </c>
      <c r="F129" s="230" t="s">
        <v>473</v>
      </c>
      <c r="G129" s="228"/>
      <c r="H129" s="231">
        <v>1.927</v>
      </c>
      <c r="I129" s="232"/>
      <c r="J129" s="228"/>
      <c r="K129" s="228"/>
      <c r="L129" s="233"/>
      <c r="M129" s="234"/>
      <c r="N129" s="235"/>
      <c r="O129" s="235"/>
      <c r="P129" s="235"/>
      <c r="Q129" s="235"/>
      <c r="R129" s="235"/>
      <c r="S129" s="235"/>
      <c r="T129" s="23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7" t="s">
        <v>182</v>
      </c>
      <c r="AU129" s="237" t="s">
        <v>21</v>
      </c>
      <c r="AV129" s="13" t="s">
        <v>86</v>
      </c>
      <c r="AW129" s="13" t="s">
        <v>38</v>
      </c>
      <c r="AX129" s="13" t="s">
        <v>77</v>
      </c>
      <c r="AY129" s="237" t="s">
        <v>149</v>
      </c>
    </row>
    <row r="130" spans="1:51" s="13" customFormat="1" ht="12">
      <c r="A130" s="13"/>
      <c r="B130" s="227"/>
      <c r="C130" s="228"/>
      <c r="D130" s="218" t="s">
        <v>182</v>
      </c>
      <c r="E130" s="229" t="s">
        <v>37</v>
      </c>
      <c r="F130" s="230" t="s">
        <v>474</v>
      </c>
      <c r="G130" s="228"/>
      <c r="H130" s="231">
        <v>7.731</v>
      </c>
      <c r="I130" s="232"/>
      <c r="J130" s="228"/>
      <c r="K130" s="228"/>
      <c r="L130" s="233"/>
      <c r="M130" s="234"/>
      <c r="N130" s="235"/>
      <c r="O130" s="235"/>
      <c r="P130" s="235"/>
      <c r="Q130" s="235"/>
      <c r="R130" s="235"/>
      <c r="S130" s="235"/>
      <c r="T130" s="23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7" t="s">
        <v>182</v>
      </c>
      <c r="AU130" s="237" t="s">
        <v>21</v>
      </c>
      <c r="AV130" s="13" t="s">
        <v>86</v>
      </c>
      <c r="AW130" s="13" t="s">
        <v>38</v>
      </c>
      <c r="AX130" s="13" t="s">
        <v>77</v>
      </c>
      <c r="AY130" s="237" t="s">
        <v>149</v>
      </c>
    </row>
    <row r="131" spans="1:51" s="13" customFormat="1" ht="12">
      <c r="A131" s="13"/>
      <c r="B131" s="227"/>
      <c r="C131" s="228"/>
      <c r="D131" s="218" t="s">
        <v>182</v>
      </c>
      <c r="E131" s="229" t="s">
        <v>37</v>
      </c>
      <c r="F131" s="230" t="s">
        <v>475</v>
      </c>
      <c r="G131" s="228"/>
      <c r="H131" s="231">
        <v>6.637</v>
      </c>
      <c r="I131" s="232"/>
      <c r="J131" s="228"/>
      <c r="K131" s="228"/>
      <c r="L131" s="233"/>
      <c r="M131" s="234"/>
      <c r="N131" s="235"/>
      <c r="O131" s="235"/>
      <c r="P131" s="235"/>
      <c r="Q131" s="235"/>
      <c r="R131" s="235"/>
      <c r="S131" s="235"/>
      <c r="T131" s="23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7" t="s">
        <v>182</v>
      </c>
      <c r="AU131" s="237" t="s">
        <v>21</v>
      </c>
      <c r="AV131" s="13" t="s">
        <v>86</v>
      </c>
      <c r="AW131" s="13" t="s">
        <v>38</v>
      </c>
      <c r="AX131" s="13" t="s">
        <v>77</v>
      </c>
      <c r="AY131" s="237" t="s">
        <v>149</v>
      </c>
    </row>
    <row r="132" spans="1:51" s="13" customFormat="1" ht="12">
      <c r="A132" s="13"/>
      <c r="B132" s="227"/>
      <c r="C132" s="228"/>
      <c r="D132" s="218" t="s">
        <v>182</v>
      </c>
      <c r="E132" s="229" t="s">
        <v>37</v>
      </c>
      <c r="F132" s="230" t="s">
        <v>476</v>
      </c>
      <c r="G132" s="228"/>
      <c r="H132" s="231">
        <v>7.881</v>
      </c>
      <c r="I132" s="232"/>
      <c r="J132" s="228"/>
      <c r="K132" s="228"/>
      <c r="L132" s="233"/>
      <c r="M132" s="234"/>
      <c r="N132" s="235"/>
      <c r="O132" s="235"/>
      <c r="P132" s="235"/>
      <c r="Q132" s="235"/>
      <c r="R132" s="235"/>
      <c r="S132" s="235"/>
      <c r="T132" s="23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7" t="s">
        <v>182</v>
      </c>
      <c r="AU132" s="237" t="s">
        <v>21</v>
      </c>
      <c r="AV132" s="13" t="s">
        <v>86</v>
      </c>
      <c r="AW132" s="13" t="s">
        <v>38</v>
      </c>
      <c r="AX132" s="13" t="s">
        <v>77</v>
      </c>
      <c r="AY132" s="237" t="s">
        <v>149</v>
      </c>
    </row>
    <row r="133" spans="1:51" s="14" customFormat="1" ht="12">
      <c r="A133" s="14"/>
      <c r="B133" s="238"/>
      <c r="C133" s="239"/>
      <c r="D133" s="218" t="s">
        <v>182</v>
      </c>
      <c r="E133" s="240" t="s">
        <v>37</v>
      </c>
      <c r="F133" s="241" t="s">
        <v>187</v>
      </c>
      <c r="G133" s="239"/>
      <c r="H133" s="242">
        <v>24.176</v>
      </c>
      <c r="I133" s="243"/>
      <c r="J133" s="239"/>
      <c r="K133" s="239"/>
      <c r="L133" s="244"/>
      <c r="M133" s="245"/>
      <c r="N133" s="246"/>
      <c r="O133" s="246"/>
      <c r="P133" s="246"/>
      <c r="Q133" s="246"/>
      <c r="R133" s="246"/>
      <c r="S133" s="246"/>
      <c r="T133" s="247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8" t="s">
        <v>182</v>
      </c>
      <c r="AU133" s="248" t="s">
        <v>21</v>
      </c>
      <c r="AV133" s="14" t="s">
        <v>148</v>
      </c>
      <c r="AW133" s="14" t="s">
        <v>38</v>
      </c>
      <c r="AX133" s="14" t="s">
        <v>21</v>
      </c>
      <c r="AY133" s="248" t="s">
        <v>149</v>
      </c>
    </row>
    <row r="134" spans="1:65" s="2" customFormat="1" ht="12">
      <c r="A134" s="39"/>
      <c r="B134" s="40"/>
      <c r="C134" s="205" t="s">
        <v>209</v>
      </c>
      <c r="D134" s="205" t="s">
        <v>151</v>
      </c>
      <c r="E134" s="206" t="s">
        <v>206</v>
      </c>
      <c r="F134" s="207" t="s">
        <v>207</v>
      </c>
      <c r="G134" s="208" t="s">
        <v>174</v>
      </c>
      <c r="H134" s="209">
        <v>18.138</v>
      </c>
      <c r="I134" s="210"/>
      <c r="J134" s="211">
        <f>ROUND(I134*H134,2)</f>
        <v>0</v>
      </c>
      <c r="K134" s="207" t="s">
        <v>37</v>
      </c>
      <c r="L134" s="45"/>
      <c r="M134" s="212" t="s">
        <v>37</v>
      </c>
      <c r="N134" s="213" t="s">
        <v>50</v>
      </c>
      <c r="O134" s="85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148</v>
      </c>
      <c r="AT134" s="216" t="s">
        <v>151</v>
      </c>
      <c r="AU134" s="216" t="s">
        <v>21</v>
      </c>
      <c r="AY134" s="18" t="s">
        <v>149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148</v>
      </c>
      <c r="BK134" s="217">
        <f>ROUND(I134*H134,2)</f>
        <v>0</v>
      </c>
      <c r="BL134" s="18" t="s">
        <v>148</v>
      </c>
      <c r="BM134" s="216" t="s">
        <v>256</v>
      </c>
    </row>
    <row r="135" spans="1:47" s="2" customFormat="1" ht="12">
      <c r="A135" s="39"/>
      <c r="B135" s="40"/>
      <c r="C135" s="41"/>
      <c r="D135" s="218" t="s">
        <v>155</v>
      </c>
      <c r="E135" s="41"/>
      <c r="F135" s="219" t="s">
        <v>207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155</v>
      </c>
      <c r="AU135" s="18" t="s">
        <v>21</v>
      </c>
    </row>
    <row r="136" spans="1:51" s="13" customFormat="1" ht="12">
      <c r="A136" s="13"/>
      <c r="B136" s="227"/>
      <c r="C136" s="228"/>
      <c r="D136" s="218" t="s">
        <v>182</v>
      </c>
      <c r="E136" s="229" t="s">
        <v>37</v>
      </c>
      <c r="F136" s="230" t="s">
        <v>471</v>
      </c>
      <c r="G136" s="228"/>
      <c r="H136" s="231">
        <v>8.692</v>
      </c>
      <c r="I136" s="232"/>
      <c r="J136" s="228"/>
      <c r="K136" s="228"/>
      <c r="L136" s="233"/>
      <c r="M136" s="234"/>
      <c r="N136" s="235"/>
      <c r="O136" s="235"/>
      <c r="P136" s="235"/>
      <c r="Q136" s="235"/>
      <c r="R136" s="235"/>
      <c r="S136" s="235"/>
      <c r="T136" s="23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7" t="s">
        <v>182</v>
      </c>
      <c r="AU136" s="237" t="s">
        <v>21</v>
      </c>
      <c r="AV136" s="13" t="s">
        <v>86</v>
      </c>
      <c r="AW136" s="13" t="s">
        <v>38</v>
      </c>
      <c r="AX136" s="13" t="s">
        <v>77</v>
      </c>
      <c r="AY136" s="237" t="s">
        <v>149</v>
      </c>
    </row>
    <row r="137" spans="1:51" s="13" customFormat="1" ht="12">
      <c r="A137" s="13"/>
      <c r="B137" s="227"/>
      <c r="C137" s="228"/>
      <c r="D137" s="218" t="s">
        <v>182</v>
      </c>
      <c r="E137" s="229" t="s">
        <v>37</v>
      </c>
      <c r="F137" s="230" t="s">
        <v>472</v>
      </c>
      <c r="G137" s="228"/>
      <c r="H137" s="231">
        <v>4.723</v>
      </c>
      <c r="I137" s="232"/>
      <c r="J137" s="228"/>
      <c r="K137" s="228"/>
      <c r="L137" s="233"/>
      <c r="M137" s="234"/>
      <c r="N137" s="235"/>
      <c r="O137" s="235"/>
      <c r="P137" s="235"/>
      <c r="Q137" s="235"/>
      <c r="R137" s="235"/>
      <c r="S137" s="235"/>
      <c r="T137" s="23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7" t="s">
        <v>182</v>
      </c>
      <c r="AU137" s="237" t="s">
        <v>21</v>
      </c>
      <c r="AV137" s="13" t="s">
        <v>86</v>
      </c>
      <c r="AW137" s="13" t="s">
        <v>38</v>
      </c>
      <c r="AX137" s="13" t="s">
        <v>77</v>
      </c>
      <c r="AY137" s="237" t="s">
        <v>149</v>
      </c>
    </row>
    <row r="138" spans="1:51" s="13" customFormat="1" ht="12">
      <c r="A138" s="13"/>
      <c r="B138" s="227"/>
      <c r="C138" s="228"/>
      <c r="D138" s="218" t="s">
        <v>182</v>
      </c>
      <c r="E138" s="229" t="s">
        <v>37</v>
      </c>
      <c r="F138" s="230" t="s">
        <v>472</v>
      </c>
      <c r="G138" s="228"/>
      <c r="H138" s="231">
        <v>4.723</v>
      </c>
      <c r="I138" s="232"/>
      <c r="J138" s="228"/>
      <c r="K138" s="228"/>
      <c r="L138" s="233"/>
      <c r="M138" s="234"/>
      <c r="N138" s="235"/>
      <c r="O138" s="235"/>
      <c r="P138" s="235"/>
      <c r="Q138" s="235"/>
      <c r="R138" s="235"/>
      <c r="S138" s="235"/>
      <c r="T138" s="23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7" t="s">
        <v>182</v>
      </c>
      <c r="AU138" s="237" t="s">
        <v>21</v>
      </c>
      <c r="AV138" s="13" t="s">
        <v>86</v>
      </c>
      <c r="AW138" s="13" t="s">
        <v>38</v>
      </c>
      <c r="AX138" s="13" t="s">
        <v>77</v>
      </c>
      <c r="AY138" s="237" t="s">
        <v>149</v>
      </c>
    </row>
    <row r="139" spans="1:51" s="14" customFormat="1" ht="12">
      <c r="A139" s="14"/>
      <c r="B139" s="238"/>
      <c r="C139" s="239"/>
      <c r="D139" s="218" t="s">
        <v>182</v>
      </c>
      <c r="E139" s="240" t="s">
        <v>37</v>
      </c>
      <c r="F139" s="241" t="s">
        <v>187</v>
      </c>
      <c r="G139" s="239"/>
      <c r="H139" s="242">
        <v>18.137999999999998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8" t="s">
        <v>182</v>
      </c>
      <c r="AU139" s="248" t="s">
        <v>21</v>
      </c>
      <c r="AV139" s="14" t="s">
        <v>148</v>
      </c>
      <c r="AW139" s="14" t="s">
        <v>38</v>
      </c>
      <c r="AX139" s="14" t="s">
        <v>21</v>
      </c>
      <c r="AY139" s="248" t="s">
        <v>149</v>
      </c>
    </row>
    <row r="140" spans="1:65" s="2" customFormat="1" ht="16.5" customHeight="1">
      <c r="A140" s="39"/>
      <c r="B140" s="40"/>
      <c r="C140" s="205" t="s">
        <v>213</v>
      </c>
      <c r="D140" s="205" t="s">
        <v>151</v>
      </c>
      <c r="E140" s="206" t="s">
        <v>210</v>
      </c>
      <c r="F140" s="207" t="s">
        <v>211</v>
      </c>
      <c r="G140" s="208" t="s">
        <v>174</v>
      </c>
      <c r="H140" s="209">
        <v>24.176</v>
      </c>
      <c r="I140" s="210"/>
      <c r="J140" s="211">
        <f>ROUND(I140*H140,2)</f>
        <v>0</v>
      </c>
      <c r="K140" s="207" t="s">
        <v>37</v>
      </c>
      <c r="L140" s="45"/>
      <c r="M140" s="212" t="s">
        <v>37</v>
      </c>
      <c r="N140" s="213" t="s">
        <v>50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148</v>
      </c>
      <c r="AT140" s="216" t="s">
        <v>151</v>
      </c>
      <c r="AU140" s="216" t="s">
        <v>21</v>
      </c>
      <c r="AY140" s="18" t="s">
        <v>149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148</v>
      </c>
      <c r="BK140" s="217">
        <f>ROUND(I140*H140,2)</f>
        <v>0</v>
      </c>
      <c r="BL140" s="18" t="s">
        <v>148</v>
      </c>
      <c r="BM140" s="216" t="s">
        <v>263</v>
      </c>
    </row>
    <row r="141" spans="1:47" s="2" customFormat="1" ht="12">
      <c r="A141" s="39"/>
      <c r="B141" s="40"/>
      <c r="C141" s="41"/>
      <c r="D141" s="218" t="s">
        <v>155</v>
      </c>
      <c r="E141" s="41"/>
      <c r="F141" s="219" t="s">
        <v>211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155</v>
      </c>
      <c r="AU141" s="18" t="s">
        <v>21</v>
      </c>
    </row>
    <row r="142" spans="1:51" s="13" customFormat="1" ht="12">
      <c r="A142" s="13"/>
      <c r="B142" s="227"/>
      <c r="C142" s="228"/>
      <c r="D142" s="218" t="s">
        <v>182</v>
      </c>
      <c r="E142" s="229" t="s">
        <v>37</v>
      </c>
      <c r="F142" s="230" t="s">
        <v>473</v>
      </c>
      <c r="G142" s="228"/>
      <c r="H142" s="231">
        <v>1.927</v>
      </c>
      <c r="I142" s="232"/>
      <c r="J142" s="228"/>
      <c r="K142" s="228"/>
      <c r="L142" s="233"/>
      <c r="M142" s="234"/>
      <c r="N142" s="235"/>
      <c r="O142" s="235"/>
      <c r="P142" s="235"/>
      <c r="Q142" s="235"/>
      <c r="R142" s="235"/>
      <c r="S142" s="235"/>
      <c r="T142" s="23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7" t="s">
        <v>182</v>
      </c>
      <c r="AU142" s="237" t="s">
        <v>21</v>
      </c>
      <c r="AV142" s="13" t="s">
        <v>86</v>
      </c>
      <c r="AW142" s="13" t="s">
        <v>38</v>
      </c>
      <c r="AX142" s="13" t="s">
        <v>77</v>
      </c>
      <c r="AY142" s="237" t="s">
        <v>149</v>
      </c>
    </row>
    <row r="143" spans="1:51" s="13" customFormat="1" ht="12">
      <c r="A143" s="13"/>
      <c r="B143" s="227"/>
      <c r="C143" s="228"/>
      <c r="D143" s="218" t="s">
        <v>182</v>
      </c>
      <c r="E143" s="229" t="s">
        <v>37</v>
      </c>
      <c r="F143" s="230" t="s">
        <v>474</v>
      </c>
      <c r="G143" s="228"/>
      <c r="H143" s="231">
        <v>7.731</v>
      </c>
      <c r="I143" s="232"/>
      <c r="J143" s="228"/>
      <c r="K143" s="228"/>
      <c r="L143" s="233"/>
      <c r="M143" s="234"/>
      <c r="N143" s="235"/>
      <c r="O143" s="235"/>
      <c r="P143" s="235"/>
      <c r="Q143" s="235"/>
      <c r="R143" s="235"/>
      <c r="S143" s="235"/>
      <c r="T143" s="23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7" t="s">
        <v>182</v>
      </c>
      <c r="AU143" s="237" t="s">
        <v>21</v>
      </c>
      <c r="AV143" s="13" t="s">
        <v>86</v>
      </c>
      <c r="AW143" s="13" t="s">
        <v>38</v>
      </c>
      <c r="AX143" s="13" t="s">
        <v>77</v>
      </c>
      <c r="AY143" s="237" t="s">
        <v>149</v>
      </c>
    </row>
    <row r="144" spans="1:51" s="13" customFormat="1" ht="12">
      <c r="A144" s="13"/>
      <c r="B144" s="227"/>
      <c r="C144" s="228"/>
      <c r="D144" s="218" t="s">
        <v>182</v>
      </c>
      <c r="E144" s="229" t="s">
        <v>37</v>
      </c>
      <c r="F144" s="230" t="s">
        <v>475</v>
      </c>
      <c r="G144" s="228"/>
      <c r="H144" s="231">
        <v>6.637</v>
      </c>
      <c r="I144" s="232"/>
      <c r="J144" s="228"/>
      <c r="K144" s="228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182</v>
      </c>
      <c r="AU144" s="237" t="s">
        <v>21</v>
      </c>
      <c r="AV144" s="13" t="s">
        <v>86</v>
      </c>
      <c r="AW144" s="13" t="s">
        <v>38</v>
      </c>
      <c r="AX144" s="13" t="s">
        <v>77</v>
      </c>
      <c r="AY144" s="237" t="s">
        <v>149</v>
      </c>
    </row>
    <row r="145" spans="1:51" s="13" customFormat="1" ht="12">
      <c r="A145" s="13"/>
      <c r="B145" s="227"/>
      <c r="C145" s="228"/>
      <c r="D145" s="218" t="s">
        <v>182</v>
      </c>
      <c r="E145" s="229" t="s">
        <v>37</v>
      </c>
      <c r="F145" s="230" t="s">
        <v>476</v>
      </c>
      <c r="G145" s="228"/>
      <c r="H145" s="231">
        <v>7.881</v>
      </c>
      <c r="I145" s="232"/>
      <c r="J145" s="228"/>
      <c r="K145" s="228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182</v>
      </c>
      <c r="AU145" s="237" t="s">
        <v>21</v>
      </c>
      <c r="AV145" s="13" t="s">
        <v>86</v>
      </c>
      <c r="AW145" s="13" t="s">
        <v>38</v>
      </c>
      <c r="AX145" s="13" t="s">
        <v>77</v>
      </c>
      <c r="AY145" s="237" t="s">
        <v>149</v>
      </c>
    </row>
    <row r="146" spans="1:51" s="14" customFormat="1" ht="12">
      <c r="A146" s="14"/>
      <c r="B146" s="238"/>
      <c r="C146" s="239"/>
      <c r="D146" s="218" t="s">
        <v>182</v>
      </c>
      <c r="E146" s="240" t="s">
        <v>37</v>
      </c>
      <c r="F146" s="241" t="s">
        <v>187</v>
      </c>
      <c r="G146" s="239"/>
      <c r="H146" s="242">
        <v>24.176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8" t="s">
        <v>182</v>
      </c>
      <c r="AU146" s="248" t="s">
        <v>21</v>
      </c>
      <c r="AV146" s="14" t="s">
        <v>148</v>
      </c>
      <c r="AW146" s="14" t="s">
        <v>38</v>
      </c>
      <c r="AX146" s="14" t="s">
        <v>21</v>
      </c>
      <c r="AY146" s="248" t="s">
        <v>149</v>
      </c>
    </row>
    <row r="147" spans="1:65" s="2" customFormat="1" ht="16.5" customHeight="1">
      <c r="A147" s="39"/>
      <c r="B147" s="40"/>
      <c r="C147" s="205" t="s">
        <v>217</v>
      </c>
      <c r="D147" s="205" t="s">
        <v>151</v>
      </c>
      <c r="E147" s="206" t="s">
        <v>214</v>
      </c>
      <c r="F147" s="207" t="s">
        <v>215</v>
      </c>
      <c r="G147" s="208" t="s">
        <v>174</v>
      </c>
      <c r="H147" s="209">
        <v>183.406</v>
      </c>
      <c r="I147" s="210"/>
      <c r="J147" s="211">
        <f>ROUND(I147*H147,2)</f>
        <v>0</v>
      </c>
      <c r="K147" s="207" t="s">
        <v>37</v>
      </c>
      <c r="L147" s="45"/>
      <c r="M147" s="212" t="s">
        <v>37</v>
      </c>
      <c r="N147" s="213" t="s">
        <v>50</v>
      </c>
      <c r="O147" s="85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148</v>
      </c>
      <c r="AT147" s="216" t="s">
        <v>151</v>
      </c>
      <c r="AU147" s="216" t="s">
        <v>21</v>
      </c>
      <c r="AY147" s="18" t="s">
        <v>149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148</v>
      </c>
      <c r="BK147" s="217">
        <f>ROUND(I147*H147,2)</f>
        <v>0</v>
      </c>
      <c r="BL147" s="18" t="s">
        <v>148</v>
      </c>
      <c r="BM147" s="216" t="s">
        <v>272</v>
      </c>
    </row>
    <row r="148" spans="1:47" s="2" customFormat="1" ht="12">
      <c r="A148" s="39"/>
      <c r="B148" s="40"/>
      <c r="C148" s="41"/>
      <c r="D148" s="218" t="s">
        <v>155</v>
      </c>
      <c r="E148" s="41"/>
      <c r="F148" s="219" t="s">
        <v>215</v>
      </c>
      <c r="G148" s="41"/>
      <c r="H148" s="41"/>
      <c r="I148" s="220"/>
      <c r="J148" s="41"/>
      <c r="K148" s="41"/>
      <c r="L148" s="45"/>
      <c r="M148" s="221"/>
      <c r="N148" s="22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155</v>
      </c>
      <c r="AU148" s="18" t="s">
        <v>21</v>
      </c>
    </row>
    <row r="149" spans="1:51" s="13" customFormat="1" ht="12">
      <c r="A149" s="13"/>
      <c r="B149" s="227"/>
      <c r="C149" s="228"/>
      <c r="D149" s="218" t="s">
        <v>182</v>
      </c>
      <c r="E149" s="229" t="s">
        <v>37</v>
      </c>
      <c r="F149" s="230" t="s">
        <v>467</v>
      </c>
      <c r="G149" s="228"/>
      <c r="H149" s="231">
        <v>23.814</v>
      </c>
      <c r="I149" s="232"/>
      <c r="J149" s="228"/>
      <c r="K149" s="228"/>
      <c r="L149" s="233"/>
      <c r="M149" s="234"/>
      <c r="N149" s="235"/>
      <c r="O149" s="235"/>
      <c r="P149" s="235"/>
      <c r="Q149" s="235"/>
      <c r="R149" s="235"/>
      <c r="S149" s="235"/>
      <c r="T149" s="23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7" t="s">
        <v>182</v>
      </c>
      <c r="AU149" s="237" t="s">
        <v>21</v>
      </c>
      <c r="AV149" s="13" t="s">
        <v>86</v>
      </c>
      <c r="AW149" s="13" t="s">
        <v>38</v>
      </c>
      <c r="AX149" s="13" t="s">
        <v>77</v>
      </c>
      <c r="AY149" s="237" t="s">
        <v>149</v>
      </c>
    </row>
    <row r="150" spans="1:51" s="13" customFormat="1" ht="12">
      <c r="A150" s="13"/>
      <c r="B150" s="227"/>
      <c r="C150" s="228"/>
      <c r="D150" s="218" t="s">
        <v>182</v>
      </c>
      <c r="E150" s="229" t="s">
        <v>37</v>
      </c>
      <c r="F150" s="230" t="s">
        <v>468</v>
      </c>
      <c r="G150" s="228"/>
      <c r="H150" s="231">
        <v>55.844</v>
      </c>
      <c r="I150" s="232"/>
      <c r="J150" s="228"/>
      <c r="K150" s="228"/>
      <c r="L150" s="233"/>
      <c r="M150" s="234"/>
      <c r="N150" s="235"/>
      <c r="O150" s="235"/>
      <c r="P150" s="235"/>
      <c r="Q150" s="235"/>
      <c r="R150" s="235"/>
      <c r="S150" s="235"/>
      <c r="T150" s="23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7" t="s">
        <v>182</v>
      </c>
      <c r="AU150" s="237" t="s">
        <v>21</v>
      </c>
      <c r="AV150" s="13" t="s">
        <v>86</v>
      </c>
      <c r="AW150" s="13" t="s">
        <v>38</v>
      </c>
      <c r="AX150" s="13" t="s">
        <v>77</v>
      </c>
      <c r="AY150" s="237" t="s">
        <v>149</v>
      </c>
    </row>
    <row r="151" spans="1:51" s="13" customFormat="1" ht="12">
      <c r="A151" s="13"/>
      <c r="B151" s="227"/>
      <c r="C151" s="228"/>
      <c r="D151" s="218" t="s">
        <v>182</v>
      </c>
      <c r="E151" s="229" t="s">
        <v>37</v>
      </c>
      <c r="F151" s="230" t="s">
        <v>469</v>
      </c>
      <c r="G151" s="228"/>
      <c r="H151" s="231">
        <v>43.892</v>
      </c>
      <c r="I151" s="232"/>
      <c r="J151" s="228"/>
      <c r="K151" s="228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182</v>
      </c>
      <c r="AU151" s="237" t="s">
        <v>21</v>
      </c>
      <c r="AV151" s="13" t="s">
        <v>86</v>
      </c>
      <c r="AW151" s="13" t="s">
        <v>38</v>
      </c>
      <c r="AX151" s="13" t="s">
        <v>77</v>
      </c>
      <c r="AY151" s="237" t="s">
        <v>149</v>
      </c>
    </row>
    <row r="152" spans="1:51" s="13" customFormat="1" ht="12">
      <c r="A152" s="13"/>
      <c r="B152" s="227"/>
      <c r="C152" s="228"/>
      <c r="D152" s="218" t="s">
        <v>182</v>
      </c>
      <c r="E152" s="229" t="s">
        <v>37</v>
      </c>
      <c r="F152" s="230" t="s">
        <v>470</v>
      </c>
      <c r="G152" s="228"/>
      <c r="H152" s="231">
        <v>59.856</v>
      </c>
      <c r="I152" s="232"/>
      <c r="J152" s="228"/>
      <c r="K152" s="228"/>
      <c r="L152" s="233"/>
      <c r="M152" s="234"/>
      <c r="N152" s="235"/>
      <c r="O152" s="235"/>
      <c r="P152" s="235"/>
      <c r="Q152" s="235"/>
      <c r="R152" s="235"/>
      <c r="S152" s="235"/>
      <c r="T152" s="23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7" t="s">
        <v>182</v>
      </c>
      <c r="AU152" s="237" t="s">
        <v>21</v>
      </c>
      <c r="AV152" s="13" t="s">
        <v>86</v>
      </c>
      <c r="AW152" s="13" t="s">
        <v>38</v>
      </c>
      <c r="AX152" s="13" t="s">
        <v>77</v>
      </c>
      <c r="AY152" s="237" t="s">
        <v>149</v>
      </c>
    </row>
    <row r="153" spans="1:51" s="14" customFormat="1" ht="12">
      <c r="A153" s="14"/>
      <c r="B153" s="238"/>
      <c r="C153" s="239"/>
      <c r="D153" s="218" t="s">
        <v>182</v>
      </c>
      <c r="E153" s="240" t="s">
        <v>37</v>
      </c>
      <c r="F153" s="241" t="s">
        <v>187</v>
      </c>
      <c r="G153" s="239"/>
      <c r="H153" s="242">
        <v>183.406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8" t="s">
        <v>182</v>
      </c>
      <c r="AU153" s="248" t="s">
        <v>21</v>
      </c>
      <c r="AV153" s="14" t="s">
        <v>148</v>
      </c>
      <c r="AW153" s="14" t="s">
        <v>38</v>
      </c>
      <c r="AX153" s="14" t="s">
        <v>21</v>
      </c>
      <c r="AY153" s="248" t="s">
        <v>149</v>
      </c>
    </row>
    <row r="154" spans="1:65" s="2" customFormat="1" ht="16.5" customHeight="1">
      <c r="A154" s="39"/>
      <c r="B154" s="40"/>
      <c r="C154" s="205" t="s">
        <v>225</v>
      </c>
      <c r="D154" s="205" t="s">
        <v>151</v>
      </c>
      <c r="E154" s="206" t="s">
        <v>218</v>
      </c>
      <c r="F154" s="207" t="s">
        <v>219</v>
      </c>
      <c r="G154" s="208" t="s">
        <v>220</v>
      </c>
      <c r="H154" s="209">
        <v>60.84</v>
      </c>
      <c r="I154" s="210"/>
      <c r="J154" s="211">
        <f>ROUND(I154*H154,2)</f>
        <v>0</v>
      </c>
      <c r="K154" s="207" t="s">
        <v>37</v>
      </c>
      <c r="L154" s="45"/>
      <c r="M154" s="212" t="s">
        <v>37</v>
      </c>
      <c r="N154" s="213" t="s">
        <v>50</v>
      </c>
      <c r="O154" s="85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148</v>
      </c>
      <c r="AT154" s="216" t="s">
        <v>151</v>
      </c>
      <c r="AU154" s="216" t="s">
        <v>21</v>
      </c>
      <c r="AY154" s="18" t="s">
        <v>149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148</v>
      </c>
      <c r="BK154" s="217">
        <f>ROUND(I154*H154,2)</f>
        <v>0</v>
      </c>
      <c r="BL154" s="18" t="s">
        <v>148</v>
      </c>
      <c r="BM154" s="216" t="s">
        <v>286</v>
      </c>
    </row>
    <row r="155" spans="1:47" s="2" customFormat="1" ht="12">
      <c r="A155" s="39"/>
      <c r="B155" s="40"/>
      <c r="C155" s="41"/>
      <c r="D155" s="218" t="s">
        <v>155</v>
      </c>
      <c r="E155" s="41"/>
      <c r="F155" s="219" t="s">
        <v>219</v>
      </c>
      <c r="G155" s="41"/>
      <c r="H155" s="41"/>
      <c r="I155" s="220"/>
      <c r="J155" s="41"/>
      <c r="K155" s="41"/>
      <c r="L155" s="45"/>
      <c r="M155" s="221"/>
      <c r="N155" s="222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155</v>
      </c>
      <c r="AU155" s="18" t="s">
        <v>21</v>
      </c>
    </row>
    <row r="156" spans="1:51" s="13" customFormat="1" ht="12">
      <c r="A156" s="13"/>
      <c r="B156" s="227"/>
      <c r="C156" s="228"/>
      <c r="D156" s="218" t="s">
        <v>182</v>
      </c>
      <c r="E156" s="229" t="s">
        <v>37</v>
      </c>
      <c r="F156" s="230" t="s">
        <v>480</v>
      </c>
      <c r="G156" s="228"/>
      <c r="H156" s="231">
        <v>33.67</v>
      </c>
      <c r="I156" s="232"/>
      <c r="J156" s="228"/>
      <c r="K156" s="228"/>
      <c r="L156" s="233"/>
      <c r="M156" s="234"/>
      <c r="N156" s="235"/>
      <c r="O156" s="235"/>
      <c r="P156" s="235"/>
      <c r="Q156" s="235"/>
      <c r="R156" s="235"/>
      <c r="S156" s="235"/>
      <c r="T156" s="23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7" t="s">
        <v>182</v>
      </c>
      <c r="AU156" s="237" t="s">
        <v>21</v>
      </c>
      <c r="AV156" s="13" t="s">
        <v>86</v>
      </c>
      <c r="AW156" s="13" t="s">
        <v>38</v>
      </c>
      <c r="AX156" s="13" t="s">
        <v>77</v>
      </c>
      <c r="AY156" s="237" t="s">
        <v>149</v>
      </c>
    </row>
    <row r="157" spans="1:51" s="13" customFormat="1" ht="12">
      <c r="A157" s="13"/>
      <c r="B157" s="227"/>
      <c r="C157" s="228"/>
      <c r="D157" s="218" t="s">
        <v>182</v>
      </c>
      <c r="E157" s="229" t="s">
        <v>37</v>
      </c>
      <c r="F157" s="230" t="s">
        <v>481</v>
      </c>
      <c r="G157" s="228"/>
      <c r="H157" s="231">
        <v>12.34</v>
      </c>
      <c r="I157" s="232"/>
      <c r="J157" s="228"/>
      <c r="K157" s="228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182</v>
      </c>
      <c r="AU157" s="237" t="s">
        <v>21</v>
      </c>
      <c r="AV157" s="13" t="s">
        <v>86</v>
      </c>
      <c r="AW157" s="13" t="s">
        <v>38</v>
      </c>
      <c r="AX157" s="13" t="s">
        <v>77</v>
      </c>
      <c r="AY157" s="237" t="s">
        <v>149</v>
      </c>
    </row>
    <row r="158" spans="1:51" s="13" customFormat="1" ht="12">
      <c r="A158" s="13"/>
      <c r="B158" s="227"/>
      <c r="C158" s="228"/>
      <c r="D158" s="218" t="s">
        <v>182</v>
      </c>
      <c r="E158" s="229" t="s">
        <v>37</v>
      </c>
      <c r="F158" s="230" t="s">
        <v>482</v>
      </c>
      <c r="G158" s="228"/>
      <c r="H158" s="231">
        <v>14.83</v>
      </c>
      <c r="I158" s="232"/>
      <c r="J158" s="228"/>
      <c r="K158" s="228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182</v>
      </c>
      <c r="AU158" s="237" t="s">
        <v>21</v>
      </c>
      <c r="AV158" s="13" t="s">
        <v>86</v>
      </c>
      <c r="AW158" s="13" t="s">
        <v>38</v>
      </c>
      <c r="AX158" s="13" t="s">
        <v>77</v>
      </c>
      <c r="AY158" s="237" t="s">
        <v>149</v>
      </c>
    </row>
    <row r="159" spans="1:51" s="14" customFormat="1" ht="12">
      <c r="A159" s="14"/>
      <c r="B159" s="238"/>
      <c r="C159" s="239"/>
      <c r="D159" s="218" t="s">
        <v>182</v>
      </c>
      <c r="E159" s="240" t="s">
        <v>37</v>
      </c>
      <c r="F159" s="241" t="s">
        <v>187</v>
      </c>
      <c r="G159" s="239"/>
      <c r="H159" s="242">
        <v>60.84</v>
      </c>
      <c r="I159" s="243"/>
      <c r="J159" s="239"/>
      <c r="K159" s="239"/>
      <c r="L159" s="244"/>
      <c r="M159" s="245"/>
      <c r="N159" s="246"/>
      <c r="O159" s="246"/>
      <c r="P159" s="246"/>
      <c r="Q159" s="246"/>
      <c r="R159" s="246"/>
      <c r="S159" s="246"/>
      <c r="T159" s="24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8" t="s">
        <v>182</v>
      </c>
      <c r="AU159" s="248" t="s">
        <v>21</v>
      </c>
      <c r="AV159" s="14" t="s">
        <v>148</v>
      </c>
      <c r="AW159" s="14" t="s">
        <v>38</v>
      </c>
      <c r="AX159" s="14" t="s">
        <v>21</v>
      </c>
      <c r="AY159" s="248" t="s">
        <v>149</v>
      </c>
    </row>
    <row r="160" spans="1:65" s="2" customFormat="1" ht="33" customHeight="1">
      <c r="A160" s="39"/>
      <c r="B160" s="40"/>
      <c r="C160" s="205" t="s">
        <v>229</v>
      </c>
      <c r="D160" s="205" t="s">
        <v>151</v>
      </c>
      <c r="E160" s="206" t="s">
        <v>226</v>
      </c>
      <c r="F160" s="207" t="s">
        <v>227</v>
      </c>
      <c r="G160" s="208" t="s">
        <v>220</v>
      </c>
      <c r="H160" s="209">
        <v>60.84</v>
      </c>
      <c r="I160" s="210"/>
      <c r="J160" s="211">
        <f>ROUND(I160*H160,2)</f>
        <v>0</v>
      </c>
      <c r="K160" s="207" t="s">
        <v>37</v>
      </c>
      <c r="L160" s="45"/>
      <c r="M160" s="212" t="s">
        <v>37</v>
      </c>
      <c r="N160" s="213" t="s">
        <v>50</v>
      </c>
      <c r="O160" s="85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148</v>
      </c>
      <c r="AT160" s="216" t="s">
        <v>151</v>
      </c>
      <c r="AU160" s="216" t="s">
        <v>21</v>
      </c>
      <c r="AY160" s="18" t="s">
        <v>149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148</v>
      </c>
      <c r="BK160" s="217">
        <f>ROUND(I160*H160,2)</f>
        <v>0</v>
      </c>
      <c r="BL160" s="18" t="s">
        <v>148</v>
      </c>
      <c r="BM160" s="216" t="s">
        <v>290</v>
      </c>
    </row>
    <row r="161" spans="1:47" s="2" customFormat="1" ht="12">
      <c r="A161" s="39"/>
      <c r="B161" s="40"/>
      <c r="C161" s="41"/>
      <c r="D161" s="218" t="s">
        <v>155</v>
      </c>
      <c r="E161" s="41"/>
      <c r="F161" s="219" t="s">
        <v>227</v>
      </c>
      <c r="G161" s="41"/>
      <c r="H161" s="41"/>
      <c r="I161" s="220"/>
      <c r="J161" s="41"/>
      <c r="K161" s="41"/>
      <c r="L161" s="45"/>
      <c r="M161" s="221"/>
      <c r="N161" s="222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155</v>
      </c>
      <c r="AU161" s="18" t="s">
        <v>21</v>
      </c>
    </row>
    <row r="162" spans="1:51" s="13" customFormat="1" ht="12">
      <c r="A162" s="13"/>
      <c r="B162" s="227"/>
      <c r="C162" s="228"/>
      <c r="D162" s="218" t="s">
        <v>182</v>
      </c>
      <c r="E162" s="229" t="s">
        <v>37</v>
      </c>
      <c r="F162" s="230" t="s">
        <v>480</v>
      </c>
      <c r="G162" s="228"/>
      <c r="H162" s="231">
        <v>33.67</v>
      </c>
      <c r="I162" s="232"/>
      <c r="J162" s="228"/>
      <c r="K162" s="228"/>
      <c r="L162" s="233"/>
      <c r="M162" s="234"/>
      <c r="N162" s="235"/>
      <c r="O162" s="235"/>
      <c r="P162" s="235"/>
      <c r="Q162" s="235"/>
      <c r="R162" s="235"/>
      <c r="S162" s="235"/>
      <c r="T162" s="23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7" t="s">
        <v>182</v>
      </c>
      <c r="AU162" s="237" t="s">
        <v>21</v>
      </c>
      <c r="AV162" s="13" t="s">
        <v>86</v>
      </c>
      <c r="AW162" s="13" t="s">
        <v>38</v>
      </c>
      <c r="AX162" s="13" t="s">
        <v>77</v>
      </c>
      <c r="AY162" s="237" t="s">
        <v>149</v>
      </c>
    </row>
    <row r="163" spans="1:51" s="13" customFormat="1" ht="12">
      <c r="A163" s="13"/>
      <c r="B163" s="227"/>
      <c r="C163" s="228"/>
      <c r="D163" s="218" t="s">
        <v>182</v>
      </c>
      <c r="E163" s="229" t="s">
        <v>37</v>
      </c>
      <c r="F163" s="230" t="s">
        <v>481</v>
      </c>
      <c r="G163" s="228"/>
      <c r="H163" s="231">
        <v>12.34</v>
      </c>
      <c r="I163" s="232"/>
      <c r="J163" s="228"/>
      <c r="K163" s="228"/>
      <c r="L163" s="233"/>
      <c r="M163" s="234"/>
      <c r="N163" s="235"/>
      <c r="O163" s="235"/>
      <c r="P163" s="235"/>
      <c r="Q163" s="235"/>
      <c r="R163" s="235"/>
      <c r="S163" s="235"/>
      <c r="T163" s="23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7" t="s">
        <v>182</v>
      </c>
      <c r="AU163" s="237" t="s">
        <v>21</v>
      </c>
      <c r="AV163" s="13" t="s">
        <v>86</v>
      </c>
      <c r="AW163" s="13" t="s">
        <v>38</v>
      </c>
      <c r="AX163" s="13" t="s">
        <v>77</v>
      </c>
      <c r="AY163" s="237" t="s">
        <v>149</v>
      </c>
    </row>
    <row r="164" spans="1:51" s="13" customFormat="1" ht="12">
      <c r="A164" s="13"/>
      <c r="B164" s="227"/>
      <c r="C164" s="228"/>
      <c r="D164" s="218" t="s">
        <v>182</v>
      </c>
      <c r="E164" s="229" t="s">
        <v>37</v>
      </c>
      <c r="F164" s="230" t="s">
        <v>482</v>
      </c>
      <c r="G164" s="228"/>
      <c r="H164" s="231">
        <v>14.83</v>
      </c>
      <c r="I164" s="232"/>
      <c r="J164" s="228"/>
      <c r="K164" s="228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182</v>
      </c>
      <c r="AU164" s="237" t="s">
        <v>21</v>
      </c>
      <c r="AV164" s="13" t="s">
        <v>86</v>
      </c>
      <c r="AW164" s="13" t="s">
        <v>38</v>
      </c>
      <c r="AX164" s="13" t="s">
        <v>77</v>
      </c>
      <c r="AY164" s="237" t="s">
        <v>149</v>
      </c>
    </row>
    <row r="165" spans="1:51" s="14" customFormat="1" ht="12">
      <c r="A165" s="14"/>
      <c r="B165" s="238"/>
      <c r="C165" s="239"/>
      <c r="D165" s="218" t="s">
        <v>182</v>
      </c>
      <c r="E165" s="240" t="s">
        <v>37</v>
      </c>
      <c r="F165" s="241" t="s">
        <v>187</v>
      </c>
      <c r="G165" s="239"/>
      <c r="H165" s="242">
        <v>60.84</v>
      </c>
      <c r="I165" s="243"/>
      <c r="J165" s="239"/>
      <c r="K165" s="239"/>
      <c r="L165" s="244"/>
      <c r="M165" s="245"/>
      <c r="N165" s="246"/>
      <c r="O165" s="246"/>
      <c r="P165" s="246"/>
      <c r="Q165" s="246"/>
      <c r="R165" s="246"/>
      <c r="S165" s="246"/>
      <c r="T165" s="24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8" t="s">
        <v>182</v>
      </c>
      <c r="AU165" s="248" t="s">
        <v>21</v>
      </c>
      <c r="AV165" s="14" t="s">
        <v>148</v>
      </c>
      <c r="AW165" s="14" t="s">
        <v>38</v>
      </c>
      <c r="AX165" s="14" t="s">
        <v>21</v>
      </c>
      <c r="AY165" s="248" t="s">
        <v>149</v>
      </c>
    </row>
    <row r="166" spans="1:65" s="2" customFormat="1" ht="16.5" customHeight="1">
      <c r="A166" s="39"/>
      <c r="B166" s="40"/>
      <c r="C166" s="205" t="s">
        <v>8</v>
      </c>
      <c r="D166" s="205" t="s">
        <v>151</v>
      </c>
      <c r="E166" s="206" t="s">
        <v>230</v>
      </c>
      <c r="F166" s="207" t="s">
        <v>231</v>
      </c>
      <c r="G166" s="208" t="s">
        <v>232</v>
      </c>
      <c r="H166" s="209">
        <v>26</v>
      </c>
      <c r="I166" s="210"/>
      <c r="J166" s="211">
        <f>ROUND(I166*H166,2)</f>
        <v>0</v>
      </c>
      <c r="K166" s="207" t="s">
        <v>37</v>
      </c>
      <c r="L166" s="45"/>
      <c r="M166" s="212" t="s">
        <v>37</v>
      </c>
      <c r="N166" s="213" t="s">
        <v>50</v>
      </c>
      <c r="O166" s="85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6" t="s">
        <v>148</v>
      </c>
      <c r="AT166" s="216" t="s">
        <v>151</v>
      </c>
      <c r="AU166" s="216" t="s">
        <v>21</v>
      </c>
      <c r="AY166" s="18" t="s">
        <v>149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148</v>
      </c>
      <c r="BK166" s="217">
        <f>ROUND(I166*H166,2)</f>
        <v>0</v>
      </c>
      <c r="BL166" s="18" t="s">
        <v>148</v>
      </c>
      <c r="BM166" s="216" t="s">
        <v>302</v>
      </c>
    </row>
    <row r="167" spans="1:47" s="2" customFormat="1" ht="12">
      <c r="A167" s="39"/>
      <c r="B167" s="40"/>
      <c r="C167" s="41"/>
      <c r="D167" s="218" t="s">
        <v>155</v>
      </c>
      <c r="E167" s="41"/>
      <c r="F167" s="219" t="s">
        <v>231</v>
      </c>
      <c r="G167" s="41"/>
      <c r="H167" s="41"/>
      <c r="I167" s="220"/>
      <c r="J167" s="41"/>
      <c r="K167" s="41"/>
      <c r="L167" s="45"/>
      <c r="M167" s="221"/>
      <c r="N167" s="222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155</v>
      </c>
      <c r="AU167" s="18" t="s">
        <v>21</v>
      </c>
    </row>
    <row r="168" spans="1:51" s="13" customFormat="1" ht="12">
      <c r="A168" s="13"/>
      <c r="B168" s="227"/>
      <c r="C168" s="228"/>
      <c r="D168" s="218" t="s">
        <v>182</v>
      </c>
      <c r="E168" s="229" t="s">
        <v>37</v>
      </c>
      <c r="F168" s="230" t="s">
        <v>483</v>
      </c>
      <c r="G168" s="228"/>
      <c r="H168" s="231">
        <v>8</v>
      </c>
      <c r="I168" s="232"/>
      <c r="J168" s="228"/>
      <c r="K168" s="228"/>
      <c r="L168" s="233"/>
      <c r="M168" s="234"/>
      <c r="N168" s="235"/>
      <c r="O168" s="235"/>
      <c r="P168" s="235"/>
      <c r="Q168" s="235"/>
      <c r="R168" s="235"/>
      <c r="S168" s="235"/>
      <c r="T168" s="23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7" t="s">
        <v>182</v>
      </c>
      <c r="AU168" s="237" t="s">
        <v>21</v>
      </c>
      <c r="AV168" s="13" t="s">
        <v>86</v>
      </c>
      <c r="AW168" s="13" t="s">
        <v>38</v>
      </c>
      <c r="AX168" s="13" t="s">
        <v>77</v>
      </c>
      <c r="AY168" s="237" t="s">
        <v>149</v>
      </c>
    </row>
    <row r="169" spans="1:51" s="13" customFormat="1" ht="12">
      <c r="A169" s="13"/>
      <c r="B169" s="227"/>
      <c r="C169" s="228"/>
      <c r="D169" s="218" t="s">
        <v>182</v>
      </c>
      <c r="E169" s="229" t="s">
        <v>37</v>
      </c>
      <c r="F169" s="230" t="s">
        <v>234</v>
      </c>
      <c r="G169" s="228"/>
      <c r="H169" s="231">
        <v>4</v>
      </c>
      <c r="I169" s="232"/>
      <c r="J169" s="228"/>
      <c r="K169" s="228"/>
      <c r="L169" s="233"/>
      <c r="M169" s="234"/>
      <c r="N169" s="235"/>
      <c r="O169" s="235"/>
      <c r="P169" s="235"/>
      <c r="Q169" s="235"/>
      <c r="R169" s="235"/>
      <c r="S169" s="235"/>
      <c r="T169" s="23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7" t="s">
        <v>182</v>
      </c>
      <c r="AU169" s="237" t="s">
        <v>21</v>
      </c>
      <c r="AV169" s="13" t="s">
        <v>86</v>
      </c>
      <c r="AW169" s="13" t="s">
        <v>38</v>
      </c>
      <c r="AX169" s="13" t="s">
        <v>77</v>
      </c>
      <c r="AY169" s="237" t="s">
        <v>149</v>
      </c>
    </row>
    <row r="170" spans="1:51" s="13" customFormat="1" ht="12">
      <c r="A170" s="13"/>
      <c r="B170" s="227"/>
      <c r="C170" s="228"/>
      <c r="D170" s="218" t="s">
        <v>182</v>
      </c>
      <c r="E170" s="229" t="s">
        <v>37</v>
      </c>
      <c r="F170" s="230" t="s">
        <v>484</v>
      </c>
      <c r="G170" s="228"/>
      <c r="H170" s="231">
        <v>12</v>
      </c>
      <c r="I170" s="232"/>
      <c r="J170" s="228"/>
      <c r="K170" s="228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182</v>
      </c>
      <c r="AU170" s="237" t="s">
        <v>21</v>
      </c>
      <c r="AV170" s="13" t="s">
        <v>86</v>
      </c>
      <c r="AW170" s="13" t="s">
        <v>38</v>
      </c>
      <c r="AX170" s="13" t="s">
        <v>77</v>
      </c>
      <c r="AY170" s="237" t="s">
        <v>149</v>
      </c>
    </row>
    <row r="171" spans="1:51" s="13" customFormat="1" ht="12">
      <c r="A171" s="13"/>
      <c r="B171" s="227"/>
      <c r="C171" s="228"/>
      <c r="D171" s="218" t="s">
        <v>182</v>
      </c>
      <c r="E171" s="229" t="s">
        <v>37</v>
      </c>
      <c r="F171" s="230" t="s">
        <v>235</v>
      </c>
      <c r="G171" s="228"/>
      <c r="H171" s="231">
        <v>2</v>
      </c>
      <c r="I171" s="232"/>
      <c r="J171" s="228"/>
      <c r="K171" s="228"/>
      <c r="L171" s="233"/>
      <c r="M171" s="234"/>
      <c r="N171" s="235"/>
      <c r="O171" s="235"/>
      <c r="P171" s="235"/>
      <c r="Q171" s="235"/>
      <c r="R171" s="235"/>
      <c r="S171" s="235"/>
      <c r="T171" s="23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7" t="s">
        <v>182</v>
      </c>
      <c r="AU171" s="237" t="s">
        <v>21</v>
      </c>
      <c r="AV171" s="13" t="s">
        <v>86</v>
      </c>
      <c r="AW171" s="13" t="s">
        <v>38</v>
      </c>
      <c r="AX171" s="13" t="s">
        <v>77</v>
      </c>
      <c r="AY171" s="237" t="s">
        <v>149</v>
      </c>
    </row>
    <row r="172" spans="1:51" s="14" customFormat="1" ht="12">
      <c r="A172" s="14"/>
      <c r="B172" s="238"/>
      <c r="C172" s="239"/>
      <c r="D172" s="218" t="s">
        <v>182</v>
      </c>
      <c r="E172" s="240" t="s">
        <v>37</v>
      </c>
      <c r="F172" s="241" t="s">
        <v>187</v>
      </c>
      <c r="G172" s="239"/>
      <c r="H172" s="242">
        <v>26</v>
      </c>
      <c r="I172" s="243"/>
      <c r="J172" s="239"/>
      <c r="K172" s="239"/>
      <c r="L172" s="244"/>
      <c r="M172" s="245"/>
      <c r="N172" s="246"/>
      <c r="O172" s="246"/>
      <c r="P172" s="246"/>
      <c r="Q172" s="246"/>
      <c r="R172" s="246"/>
      <c r="S172" s="246"/>
      <c r="T172" s="247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8" t="s">
        <v>182</v>
      </c>
      <c r="AU172" s="248" t="s">
        <v>21</v>
      </c>
      <c r="AV172" s="14" t="s">
        <v>148</v>
      </c>
      <c r="AW172" s="14" t="s">
        <v>38</v>
      </c>
      <c r="AX172" s="14" t="s">
        <v>21</v>
      </c>
      <c r="AY172" s="248" t="s">
        <v>149</v>
      </c>
    </row>
    <row r="173" spans="1:65" s="2" customFormat="1" ht="16.5" customHeight="1">
      <c r="A173" s="39"/>
      <c r="B173" s="40"/>
      <c r="C173" s="205" t="s">
        <v>239</v>
      </c>
      <c r="D173" s="205" t="s">
        <v>151</v>
      </c>
      <c r="E173" s="206" t="s">
        <v>236</v>
      </c>
      <c r="F173" s="207" t="s">
        <v>237</v>
      </c>
      <c r="G173" s="208" t="s">
        <v>232</v>
      </c>
      <c r="H173" s="209">
        <v>26</v>
      </c>
      <c r="I173" s="210"/>
      <c r="J173" s="211">
        <f>ROUND(I173*H173,2)</f>
        <v>0</v>
      </c>
      <c r="K173" s="207" t="s">
        <v>37</v>
      </c>
      <c r="L173" s="45"/>
      <c r="M173" s="212" t="s">
        <v>37</v>
      </c>
      <c r="N173" s="213" t="s">
        <v>50</v>
      </c>
      <c r="O173" s="85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148</v>
      </c>
      <c r="AT173" s="216" t="s">
        <v>151</v>
      </c>
      <c r="AU173" s="216" t="s">
        <v>21</v>
      </c>
      <c r="AY173" s="18" t="s">
        <v>149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148</v>
      </c>
      <c r="BK173" s="217">
        <f>ROUND(I173*H173,2)</f>
        <v>0</v>
      </c>
      <c r="BL173" s="18" t="s">
        <v>148</v>
      </c>
      <c r="BM173" s="216" t="s">
        <v>313</v>
      </c>
    </row>
    <row r="174" spans="1:47" s="2" customFormat="1" ht="12">
      <c r="A174" s="39"/>
      <c r="B174" s="40"/>
      <c r="C174" s="41"/>
      <c r="D174" s="218" t="s">
        <v>155</v>
      </c>
      <c r="E174" s="41"/>
      <c r="F174" s="219" t="s">
        <v>237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155</v>
      </c>
      <c r="AU174" s="18" t="s">
        <v>21</v>
      </c>
    </row>
    <row r="175" spans="1:51" s="13" customFormat="1" ht="12">
      <c r="A175" s="13"/>
      <c r="B175" s="227"/>
      <c r="C175" s="228"/>
      <c r="D175" s="218" t="s">
        <v>182</v>
      </c>
      <c r="E175" s="229" t="s">
        <v>37</v>
      </c>
      <c r="F175" s="230" t="s">
        <v>483</v>
      </c>
      <c r="G175" s="228"/>
      <c r="H175" s="231">
        <v>8</v>
      </c>
      <c r="I175" s="232"/>
      <c r="J175" s="228"/>
      <c r="K175" s="228"/>
      <c r="L175" s="233"/>
      <c r="M175" s="234"/>
      <c r="N175" s="235"/>
      <c r="O175" s="235"/>
      <c r="P175" s="235"/>
      <c r="Q175" s="235"/>
      <c r="R175" s="235"/>
      <c r="S175" s="235"/>
      <c r="T175" s="23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7" t="s">
        <v>182</v>
      </c>
      <c r="AU175" s="237" t="s">
        <v>21</v>
      </c>
      <c r="AV175" s="13" t="s">
        <v>86</v>
      </c>
      <c r="AW175" s="13" t="s">
        <v>38</v>
      </c>
      <c r="AX175" s="13" t="s">
        <v>77</v>
      </c>
      <c r="AY175" s="237" t="s">
        <v>149</v>
      </c>
    </row>
    <row r="176" spans="1:51" s="13" customFormat="1" ht="12">
      <c r="A176" s="13"/>
      <c r="B176" s="227"/>
      <c r="C176" s="228"/>
      <c r="D176" s="218" t="s">
        <v>182</v>
      </c>
      <c r="E176" s="229" t="s">
        <v>37</v>
      </c>
      <c r="F176" s="230" t="s">
        <v>234</v>
      </c>
      <c r="G176" s="228"/>
      <c r="H176" s="231">
        <v>4</v>
      </c>
      <c r="I176" s="232"/>
      <c r="J176" s="228"/>
      <c r="K176" s="228"/>
      <c r="L176" s="233"/>
      <c r="M176" s="234"/>
      <c r="N176" s="235"/>
      <c r="O176" s="235"/>
      <c r="P176" s="235"/>
      <c r="Q176" s="235"/>
      <c r="R176" s="235"/>
      <c r="S176" s="235"/>
      <c r="T176" s="23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7" t="s">
        <v>182</v>
      </c>
      <c r="AU176" s="237" t="s">
        <v>21</v>
      </c>
      <c r="AV176" s="13" t="s">
        <v>86</v>
      </c>
      <c r="AW176" s="13" t="s">
        <v>38</v>
      </c>
      <c r="AX176" s="13" t="s">
        <v>77</v>
      </c>
      <c r="AY176" s="237" t="s">
        <v>149</v>
      </c>
    </row>
    <row r="177" spans="1:51" s="13" customFormat="1" ht="12">
      <c r="A177" s="13"/>
      <c r="B177" s="227"/>
      <c r="C177" s="228"/>
      <c r="D177" s="218" t="s">
        <v>182</v>
      </c>
      <c r="E177" s="229" t="s">
        <v>37</v>
      </c>
      <c r="F177" s="230" t="s">
        <v>484</v>
      </c>
      <c r="G177" s="228"/>
      <c r="H177" s="231">
        <v>12</v>
      </c>
      <c r="I177" s="232"/>
      <c r="J177" s="228"/>
      <c r="K177" s="228"/>
      <c r="L177" s="233"/>
      <c r="M177" s="234"/>
      <c r="N177" s="235"/>
      <c r="O177" s="235"/>
      <c r="P177" s="235"/>
      <c r="Q177" s="235"/>
      <c r="R177" s="235"/>
      <c r="S177" s="235"/>
      <c r="T177" s="23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7" t="s">
        <v>182</v>
      </c>
      <c r="AU177" s="237" t="s">
        <v>21</v>
      </c>
      <c r="AV177" s="13" t="s">
        <v>86</v>
      </c>
      <c r="AW177" s="13" t="s">
        <v>38</v>
      </c>
      <c r="AX177" s="13" t="s">
        <v>77</v>
      </c>
      <c r="AY177" s="237" t="s">
        <v>149</v>
      </c>
    </row>
    <row r="178" spans="1:51" s="13" customFormat="1" ht="12">
      <c r="A178" s="13"/>
      <c r="B178" s="227"/>
      <c r="C178" s="228"/>
      <c r="D178" s="218" t="s">
        <v>182</v>
      </c>
      <c r="E178" s="229" t="s">
        <v>37</v>
      </c>
      <c r="F178" s="230" t="s">
        <v>235</v>
      </c>
      <c r="G178" s="228"/>
      <c r="H178" s="231">
        <v>2</v>
      </c>
      <c r="I178" s="232"/>
      <c r="J178" s="228"/>
      <c r="K178" s="228"/>
      <c r="L178" s="233"/>
      <c r="M178" s="234"/>
      <c r="N178" s="235"/>
      <c r="O178" s="235"/>
      <c r="P178" s="235"/>
      <c r="Q178" s="235"/>
      <c r="R178" s="235"/>
      <c r="S178" s="235"/>
      <c r="T178" s="23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7" t="s">
        <v>182</v>
      </c>
      <c r="AU178" s="237" t="s">
        <v>21</v>
      </c>
      <c r="AV178" s="13" t="s">
        <v>86</v>
      </c>
      <c r="AW178" s="13" t="s">
        <v>38</v>
      </c>
      <c r="AX178" s="13" t="s">
        <v>77</v>
      </c>
      <c r="AY178" s="237" t="s">
        <v>149</v>
      </c>
    </row>
    <row r="179" spans="1:51" s="14" customFormat="1" ht="12">
      <c r="A179" s="14"/>
      <c r="B179" s="238"/>
      <c r="C179" s="239"/>
      <c r="D179" s="218" t="s">
        <v>182</v>
      </c>
      <c r="E179" s="240" t="s">
        <v>37</v>
      </c>
      <c r="F179" s="241" t="s">
        <v>187</v>
      </c>
      <c r="G179" s="239"/>
      <c r="H179" s="242">
        <v>26</v>
      </c>
      <c r="I179" s="243"/>
      <c r="J179" s="239"/>
      <c r="K179" s="239"/>
      <c r="L179" s="244"/>
      <c r="M179" s="245"/>
      <c r="N179" s="246"/>
      <c r="O179" s="246"/>
      <c r="P179" s="246"/>
      <c r="Q179" s="246"/>
      <c r="R179" s="246"/>
      <c r="S179" s="246"/>
      <c r="T179" s="247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8" t="s">
        <v>182</v>
      </c>
      <c r="AU179" s="248" t="s">
        <v>21</v>
      </c>
      <c r="AV179" s="14" t="s">
        <v>148</v>
      </c>
      <c r="AW179" s="14" t="s">
        <v>38</v>
      </c>
      <c r="AX179" s="14" t="s">
        <v>21</v>
      </c>
      <c r="AY179" s="248" t="s">
        <v>149</v>
      </c>
    </row>
    <row r="180" spans="1:65" s="2" customFormat="1" ht="21.75" customHeight="1">
      <c r="A180" s="39"/>
      <c r="B180" s="40"/>
      <c r="C180" s="205" t="s">
        <v>243</v>
      </c>
      <c r="D180" s="205" t="s">
        <v>151</v>
      </c>
      <c r="E180" s="206" t="s">
        <v>240</v>
      </c>
      <c r="F180" s="207" t="s">
        <v>241</v>
      </c>
      <c r="G180" s="208" t="s">
        <v>232</v>
      </c>
      <c r="H180" s="209">
        <v>26</v>
      </c>
      <c r="I180" s="210"/>
      <c r="J180" s="211">
        <f>ROUND(I180*H180,2)</f>
        <v>0</v>
      </c>
      <c r="K180" s="207" t="s">
        <v>37</v>
      </c>
      <c r="L180" s="45"/>
      <c r="M180" s="212" t="s">
        <v>37</v>
      </c>
      <c r="N180" s="213" t="s">
        <v>50</v>
      </c>
      <c r="O180" s="85"/>
      <c r="P180" s="214">
        <f>O180*H180</f>
        <v>0</v>
      </c>
      <c r="Q180" s="214">
        <v>0</v>
      </c>
      <c r="R180" s="214">
        <f>Q180*H180</f>
        <v>0</v>
      </c>
      <c r="S180" s="214">
        <v>0</v>
      </c>
      <c r="T180" s="21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148</v>
      </c>
      <c r="AT180" s="216" t="s">
        <v>151</v>
      </c>
      <c r="AU180" s="216" t="s">
        <v>21</v>
      </c>
      <c r="AY180" s="18" t="s">
        <v>149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148</v>
      </c>
      <c r="BK180" s="217">
        <f>ROUND(I180*H180,2)</f>
        <v>0</v>
      </c>
      <c r="BL180" s="18" t="s">
        <v>148</v>
      </c>
      <c r="BM180" s="216" t="s">
        <v>323</v>
      </c>
    </row>
    <row r="181" spans="1:47" s="2" customFormat="1" ht="12">
      <c r="A181" s="39"/>
      <c r="B181" s="40"/>
      <c r="C181" s="41"/>
      <c r="D181" s="218" t="s">
        <v>155</v>
      </c>
      <c r="E181" s="41"/>
      <c r="F181" s="219" t="s">
        <v>241</v>
      </c>
      <c r="G181" s="41"/>
      <c r="H181" s="41"/>
      <c r="I181" s="220"/>
      <c r="J181" s="41"/>
      <c r="K181" s="41"/>
      <c r="L181" s="45"/>
      <c r="M181" s="221"/>
      <c r="N181" s="222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155</v>
      </c>
      <c r="AU181" s="18" t="s">
        <v>21</v>
      </c>
    </row>
    <row r="182" spans="1:51" s="13" customFormat="1" ht="12">
      <c r="A182" s="13"/>
      <c r="B182" s="227"/>
      <c r="C182" s="228"/>
      <c r="D182" s="218" t="s">
        <v>182</v>
      </c>
      <c r="E182" s="229" t="s">
        <v>37</v>
      </c>
      <c r="F182" s="230" t="s">
        <v>483</v>
      </c>
      <c r="G182" s="228"/>
      <c r="H182" s="231">
        <v>8</v>
      </c>
      <c r="I182" s="232"/>
      <c r="J182" s="228"/>
      <c r="K182" s="228"/>
      <c r="L182" s="233"/>
      <c r="M182" s="234"/>
      <c r="N182" s="235"/>
      <c r="O182" s="235"/>
      <c r="P182" s="235"/>
      <c r="Q182" s="235"/>
      <c r="R182" s="235"/>
      <c r="S182" s="235"/>
      <c r="T182" s="23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7" t="s">
        <v>182</v>
      </c>
      <c r="AU182" s="237" t="s">
        <v>21</v>
      </c>
      <c r="AV182" s="13" t="s">
        <v>86</v>
      </c>
      <c r="AW182" s="13" t="s">
        <v>38</v>
      </c>
      <c r="AX182" s="13" t="s">
        <v>77</v>
      </c>
      <c r="AY182" s="237" t="s">
        <v>149</v>
      </c>
    </row>
    <row r="183" spans="1:51" s="13" customFormat="1" ht="12">
      <c r="A183" s="13"/>
      <c r="B183" s="227"/>
      <c r="C183" s="228"/>
      <c r="D183" s="218" t="s">
        <v>182</v>
      </c>
      <c r="E183" s="229" t="s">
        <v>37</v>
      </c>
      <c r="F183" s="230" t="s">
        <v>234</v>
      </c>
      <c r="G183" s="228"/>
      <c r="H183" s="231">
        <v>4</v>
      </c>
      <c r="I183" s="232"/>
      <c r="J183" s="228"/>
      <c r="K183" s="228"/>
      <c r="L183" s="233"/>
      <c r="M183" s="234"/>
      <c r="N183" s="235"/>
      <c r="O183" s="235"/>
      <c r="P183" s="235"/>
      <c r="Q183" s="235"/>
      <c r="R183" s="235"/>
      <c r="S183" s="235"/>
      <c r="T183" s="23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7" t="s">
        <v>182</v>
      </c>
      <c r="AU183" s="237" t="s">
        <v>21</v>
      </c>
      <c r="AV183" s="13" t="s">
        <v>86</v>
      </c>
      <c r="AW183" s="13" t="s">
        <v>38</v>
      </c>
      <c r="AX183" s="13" t="s">
        <v>77</v>
      </c>
      <c r="AY183" s="237" t="s">
        <v>149</v>
      </c>
    </row>
    <row r="184" spans="1:51" s="13" customFormat="1" ht="12">
      <c r="A184" s="13"/>
      <c r="B184" s="227"/>
      <c r="C184" s="228"/>
      <c r="D184" s="218" t="s">
        <v>182</v>
      </c>
      <c r="E184" s="229" t="s">
        <v>37</v>
      </c>
      <c r="F184" s="230" t="s">
        <v>484</v>
      </c>
      <c r="G184" s="228"/>
      <c r="H184" s="231">
        <v>12</v>
      </c>
      <c r="I184" s="232"/>
      <c r="J184" s="228"/>
      <c r="K184" s="228"/>
      <c r="L184" s="233"/>
      <c r="M184" s="234"/>
      <c r="N184" s="235"/>
      <c r="O184" s="235"/>
      <c r="P184" s="235"/>
      <c r="Q184" s="235"/>
      <c r="R184" s="235"/>
      <c r="S184" s="235"/>
      <c r="T184" s="23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7" t="s">
        <v>182</v>
      </c>
      <c r="AU184" s="237" t="s">
        <v>21</v>
      </c>
      <c r="AV184" s="13" t="s">
        <v>86</v>
      </c>
      <c r="AW184" s="13" t="s">
        <v>38</v>
      </c>
      <c r="AX184" s="13" t="s">
        <v>77</v>
      </c>
      <c r="AY184" s="237" t="s">
        <v>149</v>
      </c>
    </row>
    <row r="185" spans="1:51" s="13" customFormat="1" ht="12">
      <c r="A185" s="13"/>
      <c r="B185" s="227"/>
      <c r="C185" s="228"/>
      <c r="D185" s="218" t="s">
        <v>182</v>
      </c>
      <c r="E185" s="229" t="s">
        <v>37</v>
      </c>
      <c r="F185" s="230" t="s">
        <v>235</v>
      </c>
      <c r="G185" s="228"/>
      <c r="H185" s="231">
        <v>2</v>
      </c>
      <c r="I185" s="232"/>
      <c r="J185" s="228"/>
      <c r="K185" s="228"/>
      <c r="L185" s="233"/>
      <c r="M185" s="234"/>
      <c r="N185" s="235"/>
      <c r="O185" s="235"/>
      <c r="P185" s="235"/>
      <c r="Q185" s="235"/>
      <c r="R185" s="235"/>
      <c r="S185" s="235"/>
      <c r="T185" s="23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7" t="s">
        <v>182</v>
      </c>
      <c r="AU185" s="237" t="s">
        <v>21</v>
      </c>
      <c r="AV185" s="13" t="s">
        <v>86</v>
      </c>
      <c r="AW185" s="13" t="s">
        <v>38</v>
      </c>
      <c r="AX185" s="13" t="s">
        <v>77</v>
      </c>
      <c r="AY185" s="237" t="s">
        <v>149</v>
      </c>
    </row>
    <row r="186" spans="1:51" s="14" customFormat="1" ht="12">
      <c r="A186" s="14"/>
      <c r="B186" s="238"/>
      <c r="C186" s="239"/>
      <c r="D186" s="218" t="s">
        <v>182</v>
      </c>
      <c r="E186" s="240" t="s">
        <v>37</v>
      </c>
      <c r="F186" s="241" t="s">
        <v>187</v>
      </c>
      <c r="G186" s="239"/>
      <c r="H186" s="242">
        <v>26</v>
      </c>
      <c r="I186" s="243"/>
      <c r="J186" s="239"/>
      <c r="K186" s="239"/>
      <c r="L186" s="244"/>
      <c r="M186" s="245"/>
      <c r="N186" s="246"/>
      <c r="O186" s="246"/>
      <c r="P186" s="246"/>
      <c r="Q186" s="246"/>
      <c r="R186" s="246"/>
      <c r="S186" s="246"/>
      <c r="T186" s="247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8" t="s">
        <v>182</v>
      </c>
      <c r="AU186" s="248" t="s">
        <v>21</v>
      </c>
      <c r="AV186" s="14" t="s">
        <v>148</v>
      </c>
      <c r="AW186" s="14" t="s">
        <v>38</v>
      </c>
      <c r="AX186" s="14" t="s">
        <v>21</v>
      </c>
      <c r="AY186" s="248" t="s">
        <v>149</v>
      </c>
    </row>
    <row r="187" spans="1:65" s="2" customFormat="1" ht="21.75" customHeight="1">
      <c r="A187" s="39"/>
      <c r="B187" s="40"/>
      <c r="C187" s="205" t="s">
        <v>247</v>
      </c>
      <c r="D187" s="205" t="s">
        <v>151</v>
      </c>
      <c r="E187" s="206" t="s">
        <v>485</v>
      </c>
      <c r="F187" s="207" t="s">
        <v>486</v>
      </c>
      <c r="G187" s="208" t="s">
        <v>232</v>
      </c>
      <c r="H187" s="209">
        <v>2</v>
      </c>
      <c r="I187" s="210"/>
      <c r="J187" s="211">
        <f>ROUND(I187*H187,2)</f>
        <v>0</v>
      </c>
      <c r="K187" s="207" t="s">
        <v>37</v>
      </c>
      <c r="L187" s="45"/>
      <c r="M187" s="212" t="s">
        <v>37</v>
      </c>
      <c r="N187" s="213" t="s">
        <v>50</v>
      </c>
      <c r="O187" s="85"/>
      <c r="P187" s="214">
        <f>O187*H187</f>
        <v>0</v>
      </c>
      <c r="Q187" s="214">
        <v>0</v>
      </c>
      <c r="R187" s="214">
        <f>Q187*H187</f>
        <v>0</v>
      </c>
      <c r="S187" s="214">
        <v>0</v>
      </c>
      <c r="T187" s="215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6" t="s">
        <v>148</v>
      </c>
      <c r="AT187" s="216" t="s">
        <v>151</v>
      </c>
      <c r="AU187" s="216" t="s">
        <v>21</v>
      </c>
      <c r="AY187" s="18" t="s">
        <v>149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8" t="s">
        <v>148</v>
      </c>
      <c r="BK187" s="217">
        <f>ROUND(I187*H187,2)</f>
        <v>0</v>
      </c>
      <c r="BL187" s="18" t="s">
        <v>148</v>
      </c>
      <c r="BM187" s="216" t="s">
        <v>332</v>
      </c>
    </row>
    <row r="188" spans="1:47" s="2" customFormat="1" ht="12">
      <c r="A188" s="39"/>
      <c r="B188" s="40"/>
      <c r="C188" s="41"/>
      <c r="D188" s="218" t="s">
        <v>155</v>
      </c>
      <c r="E188" s="41"/>
      <c r="F188" s="219" t="s">
        <v>486</v>
      </c>
      <c r="G188" s="41"/>
      <c r="H188" s="41"/>
      <c r="I188" s="220"/>
      <c r="J188" s="41"/>
      <c r="K188" s="41"/>
      <c r="L188" s="45"/>
      <c r="M188" s="221"/>
      <c r="N188" s="222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155</v>
      </c>
      <c r="AU188" s="18" t="s">
        <v>21</v>
      </c>
    </row>
    <row r="189" spans="1:51" s="13" customFormat="1" ht="12">
      <c r="A189" s="13"/>
      <c r="B189" s="227"/>
      <c r="C189" s="228"/>
      <c r="D189" s="218" t="s">
        <v>182</v>
      </c>
      <c r="E189" s="229" t="s">
        <v>37</v>
      </c>
      <c r="F189" s="230" t="s">
        <v>235</v>
      </c>
      <c r="G189" s="228"/>
      <c r="H189" s="231">
        <v>2</v>
      </c>
      <c r="I189" s="232"/>
      <c r="J189" s="228"/>
      <c r="K189" s="228"/>
      <c r="L189" s="233"/>
      <c r="M189" s="234"/>
      <c r="N189" s="235"/>
      <c r="O189" s="235"/>
      <c r="P189" s="235"/>
      <c r="Q189" s="235"/>
      <c r="R189" s="235"/>
      <c r="S189" s="235"/>
      <c r="T189" s="23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7" t="s">
        <v>182</v>
      </c>
      <c r="AU189" s="237" t="s">
        <v>21</v>
      </c>
      <c r="AV189" s="13" t="s">
        <v>86</v>
      </c>
      <c r="AW189" s="13" t="s">
        <v>38</v>
      </c>
      <c r="AX189" s="13" t="s">
        <v>77</v>
      </c>
      <c r="AY189" s="237" t="s">
        <v>149</v>
      </c>
    </row>
    <row r="190" spans="1:51" s="14" customFormat="1" ht="12">
      <c r="A190" s="14"/>
      <c r="B190" s="238"/>
      <c r="C190" s="239"/>
      <c r="D190" s="218" t="s">
        <v>182</v>
      </c>
      <c r="E190" s="240" t="s">
        <v>37</v>
      </c>
      <c r="F190" s="241" t="s">
        <v>187</v>
      </c>
      <c r="G190" s="239"/>
      <c r="H190" s="242">
        <v>2</v>
      </c>
      <c r="I190" s="243"/>
      <c r="J190" s="239"/>
      <c r="K190" s="239"/>
      <c r="L190" s="244"/>
      <c r="M190" s="245"/>
      <c r="N190" s="246"/>
      <c r="O190" s="246"/>
      <c r="P190" s="246"/>
      <c r="Q190" s="246"/>
      <c r="R190" s="246"/>
      <c r="S190" s="246"/>
      <c r="T190" s="247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8" t="s">
        <v>182</v>
      </c>
      <c r="AU190" s="248" t="s">
        <v>21</v>
      </c>
      <c r="AV190" s="14" t="s">
        <v>148</v>
      </c>
      <c r="AW190" s="14" t="s">
        <v>38</v>
      </c>
      <c r="AX190" s="14" t="s">
        <v>21</v>
      </c>
      <c r="AY190" s="248" t="s">
        <v>149</v>
      </c>
    </row>
    <row r="191" spans="1:65" s="2" customFormat="1" ht="12">
      <c r="A191" s="39"/>
      <c r="B191" s="40"/>
      <c r="C191" s="205" t="s">
        <v>251</v>
      </c>
      <c r="D191" s="205" t="s">
        <v>151</v>
      </c>
      <c r="E191" s="206" t="s">
        <v>487</v>
      </c>
      <c r="F191" s="207" t="s">
        <v>488</v>
      </c>
      <c r="G191" s="208" t="s">
        <v>232</v>
      </c>
      <c r="H191" s="209">
        <v>2</v>
      </c>
      <c r="I191" s="210"/>
      <c r="J191" s="211">
        <f>ROUND(I191*H191,2)</f>
        <v>0</v>
      </c>
      <c r="K191" s="207" t="s">
        <v>37</v>
      </c>
      <c r="L191" s="45"/>
      <c r="M191" s="212" t="s">
        <v>37</v>
      </c>
      <c r="N191" s="213" t="s">
        <v>50</v>
      </c>
      <c r="O191" s="85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6" t="s">
        <v>148</v>
      </c>
      <c r="AT191" s="216" t="s">
        <v>151</v>
      </c>
      <c r="AU191" s="216" t="s">
        <v>21</v>
      </c>
      <c r="AY191" s="18" t="s">
        <v>149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148</v>
      </c>
      <c r="BK191" s="217">
        <f>ROUND(I191*H191,2)</f>
        <v>0</v>
      </c>
      <c r="BL191" s="18" t="s">
        <v>148</v>
      </c>
      <c r="BM191" s="216" t="s">
        <v>342</v>
      </c>
    </row>
    <row r="192" spans="1:47" s="2" customFormat="1" ht="12">
      <c r="A192" s="39"/>
      <c r="B192" s="40"/>
      <c r="C192" s="41"/>
      <c r="D192" s="218" t="s">
        <v>155</v>
      </c>
      <c r="E192" s="41"/>
      <c r="F192" s="219" t="s">
        <v>488</v>
      </c>
      <c r="G192" s="41"/>
      <c r="H192" s="41"/>
      <c r="I192" s="220"/>
      <c r="J192" s="41"/>
      <c r="K192" s="41"/>
      <c r="L192" s="45"/>
      <c r="M192" s="221"/>
      <c r="N192" s="222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155</v>
      </c>
      <c r="AU192" s="18" t="s">
        <v>21</v>
      </c>
    </row>
    <row r="193" spans="1:51" s="13" customFormat="1" ht="12">
      <c r="A193" s="13"/>
      <c r="B193" s="227"/>
      <c r="C193" s="228"/>
      <c r="D193" s="218" t="s">
        <v>182</v>
      </c>
      <c r="E193" s="229" t="s">
        <v>37</v>
      </c>
      <c r="F193" s="230" t="s">
        <v>235</v>
      </c>
      <c r="G193" s="228"/>
      <c r="H193" s="231">
        <v>2</v>
      </c>
      <c r="I193" s="232"/>
      <c r="J193" s="228"/>
      <c r="K193" s="228"/>
      <c r="L193" s="233"/>
      <c r="M193" s="234"/>
      <c r="N193" s="235"/>
      <c r="O193" s="235"/>
      <c r="P193" s="235"/>
      <c r="Q193" s="235"/>
      <c r="R193" s="235"/>
      <c r="S193" s="235"/>
      <c r="T193" s="23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7" t="s">
        <v>182</v>
      </c>
      <c r="AU193" s="237" t="s">
        <v>21</v>
      </c>
      <c r="AV193" s="13" t="s">
        <v>86</v>
      </c>
      <c r="AW193" s="13" t="s">
        <v>38</v>
      </c>
      <c r="AX193" s="13" t="s">
        <v>77</v>
      </c>
      <c r="AY193" s="237" t="s">
        <v>149</v>
      </c>
    </row>
    <row r="194" spans="1:51" s="14" customFormat="1" ht="12">
      <c r="A194" s="14"/>
      <c r="B194" s="238"/>
      <c r="C194" s="239"/>
      <c r="D194" s="218" t="s">
        <v>182</v>
      </c>
      <c r="E194" s="240" t="s">
        <v>37</v>
      </c>
      <c r="F194" s="241" t="s">
        <v>187</v>
      </c>
      <c r="G194" s="239"/>
      <c r="H194" s="242">
        <v>2</v>
      </c>
      <c r="I194" s="243"/>
      <c r="J194" s="239"/>
      <c r="K194" s="239"/>
      <c r="L194" s="244"/>
      <c r="M194" s="245"/>
      <c r="N194" s="246"/>
      <c r="O194" s="246"/>
      <c r="P194" s="246"/>
      <c r="Q194" s="246"/>
      <c r="R194" s="246"/>
      <c r="S194" s="246"/>
      <c r="T194" s="247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8" t="s">
        <v>182</v>
      </c>
      <c r="AU194" s="248" t="s">
        <v>21</v>
      </c>
      <c r="AV194" s="14" t="s">
        <v>148</v>
      </c>
      <c r="AW194" s="14" t="s">
        <v>38</v>
      </c>
      <c r="AX194" s="14" t="s">
        <v>21</v>
      </c>
      <c r="AY194" s="248" t="s">
        <v>149</v>
      </c>
    </row>
    <row r="195" spans="1:65" s="2" customFormat="1" ht="12">
      <c r="A195" s="39"/>
      <c r="B195" s="40"/>
      <c r="C195" s="249" t="s">
        <v>256</v>
      </c>
      <c r="D195" s="249" t="s">
        <v>252</v>
      </c>
      <c r="E195" s="250" t="s">
        <v>489</v>
      </c>
      <c r="F195" s="251" t="s">
        <v>490</v>
      </c>
      <c r="G195" s="252" t="s">
        <v>232</v>
      </c>
      <c r="H195" s="253">
        <v>2</v>
      </c>
      <c r="I195" s="254"/>
      <c r="J195" s="255">
        <f>ROUND(I195*H195,2)</f>
        <v>0</v>
      </c>
      <c r="K195" s="251" t="s">
        <v>37</v>
      </c>
      <c r="L195" s="256"/>
      <c r="M195" s="257" t="s">
        <v>37</v>
      </c>
      <c r="N195" s="258" t="s">
        <v>50</v>
      </c>
      <c r="O195" s="85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164</v>
      </c>
      <c r="AT195" s="216" t="s">
        <v>252</v>
      </c>
      <c r="AU195" s="216" t="s">
        <v>21</v>
      </c>
      <c r="AY195" s="18" t="s">
        <v>149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148</v>
      </c>
      <c r="BK195" s="217">
        <f>ROUND(I195*H195,2)</f>
        <v>0</v>
      </c>
      <c r="BL195" s="18" t="s">
        <v>148</v>
      </c>
      <c r="BM195" s="216" t="s">
        <v>394</v>
      </c>
    </row>
    <row r="196" spans="1:47" s="2" customFormat="1" ht="12">
      <c r="A196" s="39"/>
      <c r="B196" s="40"/>
      <c r="C196" s="41"/>
      <c r="D196" s="218" t="s">
        <v>155</v>
      </c>
      <c r="E196" s="41"/>
      <c r="F196" s="219" t="s">
        <v>490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155</v>
      </c>
      <c r="AU196" s="18" t="s">
        <v>21</v>
      </c>
    </row>
    <row r="197" spans="1:51" s="13" customFormat="1" ht="12">
      <c r="A197" s="13"/>
      <c r="B197" s="227"/>
      <c r="C197" s="228"/>
      <c r="D197" s="218" t="s">
        <v>182</v>
      </c>
      <c r="E197" s="229" t="s">
        <v>37</v>
      </c>
      <c r="F197" s="230" t="s">
        <v>235</v>
      </c>
      <c r="G197" s="228"/>
      <c r="H197" s="231">
        <v>2</v>
      </c>
      <c r="I197" s="232"/>
      <c r="J197" s="228"/>
      <c r="K197" s="228"/>
      <c r="L197" s="233"/>
      <c r="M197" s="234"/>
      <c r="N197" s="235"/>
      <c r="O197" s="235"/>
      <c r="P197" s="235"/>
      <c r="Q197" s="235"/>
      <c r="R197" s="235"/>
      <c r="S197" s="235"/>
      <c r="T197" s="23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7" t="s">
        <v>182</v>
      </c>
      <c r="AU197" s="237" t="s">
        <v>21</v>
      </c>
      <c r="AV197" s="13" t="s">
        <v>86</v>
      </c>
      <c r="AW197" s="13" t="s">
        <v>38</v>
      </c>
      <c r="AX197" s="13" t="s">
        <v>77</v>
      </c>
      <c r="AY197" s="237" t="s">
        <v>149</v>
      </c>
    </row>
    <row r="198" spans="1:51" s="14" customFormat="1" ht="12">
      <c r="A198" s="14"/>
      <c r="B198" s="238"/>
      <c r="C198" s="239"/>
      <c r="D198" s="218" t="s">
        <v>182</v>
      </c>
      <c r="E198" s="240" t="s">
        <v>37</v>
      </c>
      <c r="F198" s="241" t="s">
        <v>187</v>
      </c>
      <c r="G198" s="239"/>
      <c r="H198" s="242">
        <v>2</v>
      </c>
      <c r="I198" s="243"/>
      <c r="J198" s="239"/>
      <c r="K198" s="239"/>
      <c r="L198" s="244"/>
      <c r="M198" s="245"/>
      <c r="N198" s="246"/>
      <c r="O198" s="246"/>
      <c r="P198" s="246"/>
      <c r="Q198" s="246"/>
      <c r="R198" s="246"/>
      <c r="S198" s="246"/>
      <c r="T198" s="247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8" t="s">
        <v>182</v>
      </c>
      <c r="AU198" s="248" t="s">
        <v>21</v>
      </c>
      <c r="AV198" s="14" t="s">
        <v>148</v>
      </c>
      <c r="AW198" s="14" t="s">
        <v>38</v>
      </c>
      <c r="AX198" s="14" t="s">
        <v>21</v>
      </c>
      <c r="AY198" s="248" t="s">
        <v>149</v>
      </c>
    </row>
    <row r="199" spans="1:65" s="2" customFormat="1" ht="12">
      <c r="A199" s="39"/>
      <c r="B199" s="40"/>
      <c r="C199" s="205" t="s">
        <v>7</v>
      </c>
      <c r="D199" s="205" t="s">
        <v>151</v>
      </c>
      <c r="E199" s="206" t="s">
        <v>268</v>
      </c>
      <c r="F199" s="207" t="s">
        <v>269</v>
      </c>
      <c r="G199" s="208" t="s">
        <v>232</v>
      </c>
      <c r="H199" s="209">
        <v>4</v>
      </c>
      <c r="I199" s="210"/>
      <c r="J199" s="211">
        <f>ROUND(I199*H199,2)</f>
        <v>0</v>
      </c>
      <c r="K199" s="207" t="s">
        <v>37</v>
      </c>
      <c r="L199" s="45"/>
      <c r="M199" s="212" t="s">
        <v>37</v>
      </c>
      <c r="N199" s="213" t="s">
        <v>50</v>
      </c>
      <c r="O199" s="85"/>
      <c r="P199" s="214">
        <f>O199*H199</f>
        <v>0</v>
      </c>
      <c r="Q199" s="214">
        <v>0</v>
      </c>
      <c r="R199" s="214">
        <f>Q199*H199</f>
        <v>0</v>
      </c>
      <c r="S199" s="214">
        <v>0</v>
      </c>
      <c r="T199" s="21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148</v>
      </c>
      <c r="AT199" s="216" t="s">
        <v>151</v>
      </c>
      <c r="AU199" s="216" t="s">
        <v>21</v>
      </c>
      <c r="AY199" s="18" t="s">
        <v>149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148</v>
      </c>
      <c r="BK199" s="217">
        <f>ROUND(I199*H199,2)</f>
        <v>0</v>
      </c>
      <c r="BL199" s="18" t="s">
        <v>148</v>
      </c>
      <c r="BM199" s="216" t="s">
        <v>396</v>
      </c>
    </row>
    <row r="200" spans="1:47" s="2" customFormat="1" ht="12">
      <c r="A200" s="39"/>
      <c r="B200" s="40"/>
      <c r="C200" s="41"/>
      <c r="D200" s="218" t="s">
        <v>155</v>
      </c>
      <c r="E200" s="41"/>
      <c r="F200" s="219" t="s">
        <v>269</v>
      </c>
      <c r="G200" s="41"/>
      <c r="H200" s="41"/>
      <c r="I200" s="220"/>
      <c r="J200" s="41"/>
      <c r="K200" s="41"/>
      <c r="L200" s="45"/>
      <c r="M200" s="221"/>
      <c r="N200" s="222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155</v>
      </c>
      <c r="AU200" s="18" t="s">
        <v>21</v>
      </c>
    </row>
    <row r="201" spans="1:51" s="13" customFormat="1" ht="12">
      <c r="A201" s="13"/>
      <c r="B201" s="227"/>
      <c r="C201" s="228"/>
      <c r="D201" s="218" t="s">
        <v>182</v>
      </c>
      <c r="E201" s="229" t="s">
        <v>37</v>
      </c>
      <c r="F201" s="230" t="s">
        <v>491</v>
      </c>
      <c r="G201" s="228"/>
      <c r="H201" s="231">
        <v>4</v>
      </c>
      <c r="I201" s="232"/>
      <c r="J201" s="228"/>
      <c r="K201" s="228"/>
      <c r="L201" s="233"/>
      <c r="M201" s="234"/>
      <c r="N201" s="235"/>
      <c r="O201" s="235"/>
      <c r="P201" s="235"/>
      <c r="Q201" s="235"/>
      <c r="R201" s="235"/>
      <c r="S201" s="235"/>
      <c r="T201" s="23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7" t="s">
        <v>182</v>
      </c>
      <c r="AU201" s="237" t="s">
        <v>21</v>
      </c>
      <c r="AV201" s="13" t="s">
        <v>86</v>
      </c>
      <c r="AW201" s="13" t="s">
        <v>38</v>
      </c>
      <c r="AX201" s="13" t="s">
        <v>77</v>
      </c>
      <c r="AY201" s="237" t="s">
        <v>149</v>
      </c>
    </row>
    <row r="202" spans="1:51" s="14" customFormat="1" ht="12">
      <c r="A202" s="14"/>
      <c r="B202" s="238"/>
      <c r="C202" s="239"/>
      <c r="D202" s="218" t="s">
        <v>182</v>
      </c>
      <c r="E202" s="240" t="s">
        <v>37</v>
      </c>
      <c r="F202" s="241" t="s">
        <v>187</v>
      </c>
      <c r="G202" s="239"/>
      <c r="H202" s="242">
        <v>4</v>
      </c>
      <c r="I202" s="243"/>
      <c r="J202" s="239"/>
      <c r="K202" s="239"/>
      <c r="L202" s="244"/>
      <c r="M202" s="245"/>
      <c r="N202" s="246"/>
      <c r="O202" s="246"/>
      <c r="P202" s="246"/>
      <c r="Q202" s="246"/>
      <c r="R202" s="246"/>
      <c r="S202" s="246"/>
      <c r="T202" s="247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8" t="s">
        <v>182</v>
      </c>
      <c r="AU202" s="248" t="s">
        <v>21</v>
      </c>
      <c r="AV202" s="14" t="s">
        <v>148</v>
      </c>
      <c r="AW202" s="14" t="s">
        <v>38</v>
      </c>
      <c r="AX202" s="14" t="s">
        <v>21</v>
      </c>
      <c r="AY202" s="248" t="s">
        <v>149</v>
      </c>
    </row>
    <row r="203" spans="1:65" s="2" customFormat="1" ht="12">
      <c r="A203" s="39"/>
      <c r="B203" s="40"/>
      <c r="C203" s="205" t="s">
        <v>263</v>
      </c>
      <c r="D203" s="205" t="s">
        <v>151</v>
      </c>
      <c r="E203" s="206" t="s">
        <v>273</v>
      </c>
      <c r="F203" s="207" t="s">
        <v>274</v>
      </c>
      <c r="G203" s="208" t="s">
        <v>220</v>
      </c>
      <c r="H203" s="209">
        <v>6.6</v>
      </c>
      <c r="I203" s="210"/>
      <c r="J203" s="211">
        <f>ROUND(I203*H203,2)</f>
        <v>0</v>
      </c>
      <c r="K203" s="207" t="s">
        <v>37</v>
      </c>
      <c r="L203" s="45"/>
      <c r="M203" s="212" t="s">
        <v>37</v>
      </c>
      <c r="N203" s="213" t="s">
        <v>50</v>
      </c>
      <c r="O203" s="85"/>
      <c r="P203" s="214">
        <f>O203*H203</f>
        <v>0</v>
      </c>
      <c r="Q203" s="214">
        <v>0</v>
      </c>
      <c r="R203" s="214">
        <f>Q203*H203</f>
        <v>0</v>
      </c>
      <c r="S203" s="214">
        <v>0</v>
      </c>
      <c r="T203" s="21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148</v>
      </c>
      <c r="AT203" s="216" t="s">
        <v>151</v>
      </c>
      <c r="AU203" s="216" t="s">
        <v>21</v>
      </c>
      <c r="AY203" s="18" t="s">
        <v>149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148</v>
      </c>
      <c r="BK203" s="217">
        <f>ROUND(I203*H203,2)</f>
        <v>0</v>
      </c>
      <c r="BL203" s="18" t="s">
        <v>148</v>
      </c>
      <c r="BM203" s="216" t="s">
        <v>398</v>
      </c>
    </row>
    <row r="204" spans="1:47" s="2" customFormat="1" ht="12">
      <c r="A204" s="39"/>
      <c r="B204" s="40"/>
      <c r="C204" s="41"/>
      <c r="D204" s="218" t="s">
        <v>155</v>
      </c>
      <c r="E204" s="41"/>
      <c r="F204" s="219" t="s">
        <v>274</v>
      </c>
      <c r="G204" s="41"/>
      <c r="H204" s="41"/>
      <c r="I204" s="220"/>
      <c r="J204" s="41"/>
      <c r="K204" s="41"/>
      <c r="L204" s="45"/>
      <c r="M204" s="221"/>
      <c r="N204" s="222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155</v>
      </c>
      <c r="AU204" s="18" t="s">
        <v>21</v>
      </c>
    </row>
    <row r="205" spans="1:51" s="13" customFormat="1" ht="12">
      <c r="A205" s="13"/>
      <c r="B205" s="227"/>
      <c r="C205" s="228"/>
      <c r="D205" s="218" t="s">
        <v>182</v>
      </c>
      <c r="E205" s="229" t="s">
        <v>37</v>
      </c>
      <c r="F205" s="230" t="s">
        <v>492</v>
      </c>
      <c r="G205" s="228"/>
      <c r="H205" s="231">
        <v>6.6</v>
      </c>
      <c r="I205" s="232"/>
      <c r="J205" s="228"/>
      <c r="K205" s="228"/>
      <c r="L205" s="233"/>
      <c r="M205" s="234"/>
      <c r="N205" s="235"/>
      <c r="O205" s="235"/>
      <c r="P205" s="235"/>
      <c r="Q205" s="235"/>
      <c r="R205" s="235"/>
      <c r="S205" s="235"/>
      <c r="T205" s="23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7" t="s">
        <v>182</v>
      </c>
      <c r="AU205" s="237" t="s">
        <v>21</v>
      </c>
      <c r="AV205" s="13" t="s">
        <v>86</v>
      </c>
      <c r="AW205" s="13" t="s">
        <v>38</v>
      </c>
      <c r="AX205" s="13" t="s">
        <v>77</v>
      </c>
      <c r="AY205" s="237" t="s">
        <v>149</v>
      </c>
    </row>
    <row r="206" spans="1:51" s="14" customFormat="1" ht="12">
      <c r="A206" s="14"/>
      <c r="B206" s="238"/>
      <c r="C206" s="239"/>
      <c r="D206" s="218" t="s">
        <v>182</v>
      </c>
      <c r="E206" s="240" t="s">
        <v>37</v>
      </c>
      <c r="F206" s="241" t="s">
        <v>187</v>
      </c>
      <c r="G206" s="239"/>
      <c r="H206" s="242">
        <v>6.6</v>
      </c>
      <c r="I206" s="243"/>
      <c r="J206" s="239"/>
      <c r="K206" s="239"/>
      <c r="L206" s="244"/>
      <c r="M206" s="245"/>
      <c r="N206" s="246"/>
      <c r="O206" s="246"/>
      <c r="P206" s="246"/>
      <c r="Q206" s="246"/>
      <c r="R206" s="246"/>
      <c r="S206" s="246"/>
      <c r="T206" s="247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8" t="s">
        <v>182</v>
      </c>
      <c r="AU206" s="248" t="s">
        <v>21</v>
      </c>
      <c r="AV206" s="14" t="s">
        <v>148</v>
      </c>
      <c r="AW206" s="14" t="s">
        <v>38</v>
      </c>
      <c r="AX206" s="14" t="s">
        <v>21</v>
      </c>
      <c r="AY206" s="248" t="s">
        <v>149</v>
      </c>
    </row>
    <row r="207" spans="1:65" s="2" customFormat="1" ht="16.5" customHeight="1">
      <c r="A207" s="39"/>
      <c r="B207" s="40"/>
      <c r="C207" s="205" t="s">
        <v>267</v>
      </c>
      <c r="D207" s="205" t="s">
        <v>151</v>
      </c>
      <c r="E207" s="206" t="s">
        <v>278</v>
      </c>
      <c r="F207" s="207" t="s">
        <v>279</v>
      </c>
      <c r="G207" s="208" t="s">
        <v>174</v>
      </c>
      <c r="H207" s="209">
        <v>124.451</v>
      </c>
      <c r="I207" s="210"/>
      <c r="J207" s="211">
        <f>ROUND(I207*H207,2)</f>
        <v>0</v>
      </c>
      <c r="K207" s="207" t="s">
        <v>37</v>
      </c>
      <c r="L207" s="45"/>
      <c r="M207" s="212" t="s">
        <v>37</v>
      </c>
      <c r="N207" s="213" t="s">
        <v>50</v>
      </c>
      <c r="O207" s="85"/>
      <c r="P207" s="214">
        <f>O207*H207</f>
        <v>0</v>
      </c>
      <c r="Q207" s="214">
        <v>0</v>
      </c>
      <c r="R207" s="214">
        <f>Q207*H207</f>
        <v>0</v>
      </c>
      <c r="S207" s="214">
        <v>0</v>
      </c>
      <c r="T207" s="215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6" t="s">
        <v>148</v>
      </c>
      <c r="AT207" s="216" t="s">
        <v>151</v>
      </c>
      <c r="AU207" s="216" t="s">
        <v>21</v>
      </c>
      <c r="AY207" s="18" t="s">
        <v>149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8" t="s">
        <v>148</v>
      </c>
      <c r="BK207" s="217">
        <f>ROUND(I207*H207,2)</f>
        <v>0</v>
      </c>
      <c r="BL207" s="18" t="s">
        <v>148</v>
      </c>
      <c r="BM207" s="216" t="s">
        <v>400</v>
      </c>
    </row>
    <row r="208" spans="1:47" s="2" customFormat="1" ht="12">
      <c r="A208" s="39"/>
      <c r="B208" s="40"/>
      <c r="C208" s="41"/>
      <c r="D208" s="218" t="s">
        <v>155</v>
      </c>
      <c r="E208" s="41"/>
      <c r="F208" s="219" t="s">
        <v>279</v>
      </c>
      <c r="G208" s="41"/>
      <c r="H208" s="41"/>
      <c r="I208" s="220"/>
      <c r="J208" s="41"/>
      <c r="K208" s="41"/>
      <c r="L208" s="45"/>
      <c r="M208" s="221"/>
      <c r="N208" s="222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155</v>
      </c>
      <c r="AU208" s="18" t="s">
        <v>21</v>
      </c>
    </row>
    <row r="209" spans="1:51" s="13" customFormat="1" ht="12">
      <c r="A209" s="13"/>
      <c r="B209" s="227"/>
      <c r="C209" s="228"/>
      <c r="D209" s="218" t="s">
        <v>182</v>
      </c>
      <c r="E209" s="229" t="s">
        <v>37</v>
      </c>
      <c r="F209" s="230" t="s">
        <v>493</v>
      </c>
      <c r="G209" s="228"/>
      <c r="H209" s="231">
        <v>124.451</v>
      </c>
      <c r="I209" s="232"/>
      <c r="J209" s="228"/>
      <c r="K209" s="228"/>
      <c r="L209" s="233"/>
      <c r="M209" s="234"/>
      <c r="N209" s="235"/>
      <c r="O209" s="235"/>
      <c r="P209" s="235"/>
      <c r="Q209" s="235"/>
      <c r="R209" s="235"/>
      <c r="S209" s="235"/>
      <c r="T209" s="23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7" t="s">
        <v>182</v>
      </c>
      <c r="AU209" s="237" t="s">
        <v>21</v>
      </c>
      <c r="AV209" s="13" t="s">
        <v>86</v>
      </c>
      <c r="AW209" s="13" t="s">
        <v>38</v>
      </c>
      <c r="AX209" s="13" t="s">
        <v>77</v>
      </c>
      <c r="AY209" s="237" t="s">
        <v>149</v>
      </c>
    </row>
    <row r="210" spans="1:51" s="14" customFormat="1" ht="12">
      <c r="A210" s="14"/>
      <c r="B210" s="238"/>
      <c r="C210" s="239"/>
      <c r="D210" s="218" t="s">
        <v>182</v>
      </c>
      <c r="E210" s="240" t="s">
        <v>37</v>
      </c>
      <c r="F210" s="241" t="s">
        <v>187</v>
      </c>
      <c r="G210" s="239"/>
      <c r="H210" s="242">
        <v>124.451</v>
      </c>
      <c r="I210" s="243"/>
      <c r="J210" s="239"/>
      <c r="K210" s="239"/>
      <c r="L210" s="244"/>
      <c r="M210" s="245"/>
      <c r="N210" s="246"/>
      <c r="O210" s="246"/>
      <c r="P210" s="246"/>
      <c r="Q210" s="246"/>
      <c r="R210" s="246"/>
      <c r="S210" s="246"/>
      <c r="T210" s="247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8" t="s">
        <v>182</v>
      </c>
      <c r="AU210" s="248" t="s">
        <v>21</v>
      </c>
      <c r="AV210" s="14" t="s">
        <v>148</v>
      </c>
      <c r="AW210" s="14" t="s">
        <v>38</v>
      </c>
      <c r="AX210" s="14" t="s">
        <v>21</v>
      </c>
      <c r="AY210" s="248" t="s">
        <v>149</v>
      </c>
    </row>
    <row r="211" spans="1:65" s="2" customFormat="1" ht="12">
      <c r="A211" s="39"/>
      <c r="B211" s="40"/>
      <c r="C211" s="205" t="s">
        <v>272</v>
      </c>
      <c r="D211" s="205" t="s">
        <v>151</v>
      </c>
      <c r="E211" s="206" t="s">
        <v>287</v>
      </c>
      <c r="F211" s="207" t="s">
        <v>288</v>
      </c>
      <c r="G211" s="208" t="s">
        <v>174</v>
      </c>
      <c r="H211" s="209">
        <v>124.451</v>
      </c>
      <c r="I211" s="210"/>
      <c r="J211" s="211">
        <f>ROUND(I211*H211,2)</f>
        <v>0</v>
      </c>
      <c r="K211" s="207" t="s">
        <v>37</v>
      </c>
      <c r="L211" s="45"/>
      <c r="M211" s="212" t="s">
        <v>37</v>
      </c>
      <c r="N211" s="213" t="s">
        <v>50</v>
      </c>
      <c r="O211" s="85"/>
      <c r="P211" s="214">
        <f>O211*H211</f>
        <v>0</v>
      </c>
      <c r="Q211" s="214">
        <v>0</v>
      </c>
      <c r="R211" s="214">
        <f>Q211*H211</f>
        <v>0</v>
      </c>
      <c r="S211" s="214">
        <v>0</v>
      </c>
      <c r="T211" s="215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6" t="s">
        <v>148</v>
      </c>
      <c r="AT211" s="216" t="s">
        <v>151</v>
      </c>
      <c r="AU211" s="216" t="s">
        <v>21</v>
      </c>
      <c r="AY211" s="18" t="s">
        <v>149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8" t="s">
        <v>148</v>
      </c>
      <c r="BK211" s="217">
        <f>ROUND(I211*H211,2)</f>
        <v>0</v>
      </c>
      <c r="BL211" s="18" t="s">
        <v>148</v>
      </c>
      <c r="BM211" s="216" t="s">
        <v>401</v>
      </c>
    </row>
    <row r="212" spans="1:47" s="2" customFormat="1" ht="12">
      <c r="A212" s="39"/>
      <c r="B212" s="40"/>
      <c r="C212" s="41"/>
      <c r="D212" s="218" t="s">
        <v>155</v>
      </c>
      <c r="E212" s="41"/>
      <c r="F212" s="219" t="s">
        <v>288</v>
      </c>
      <c r="G212" s="41"/>
      <c r="H212" s="41"/>
      <c r="I212" s="220"/>
      <c r="J212" s="41"/>
      <c r="K212" s="41"/>
      <c r="L212" s="45"/>
      <c r="M212" s="221"/>
      <c r="N212" s="222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155</v>
      </c>
      <c r="AU212" s="18" t="s">
        <v>21</v>
      </c>
    </row>
    <row r="213" spans="1:51" s="13" customFormat="1" ht="12">
      <c r="A213" s="13"/>
      <c r="B213" s="227"/>
      <c r="C213" s="228"/>
      <c r="D213" s="218" t="s">
        <v>182</v>
      </c>
      <c r="E213" s="229" t="s">
        <v>37</v>
      </c>
      <c r="F213" s="230" t="s">
        <v>493</v>
      </c>
      <c r="G213" s="228"/>
      <c r="H213" s="231">
        <v>124.451</v>
      </c>
      <c r="I213" s="232"/>
      <c r="J213" s="228"/>
      <c r="K213" s="228"/>
      <c r="L213" s="233"/>
      <c r="M213" s="234"/>
      <c r="N213" s="235"/>
      <c r="O213" s="235"/>
      <c r="P213" s="235"/>
      <c r="Q213" s="235"/>
      <c r="R213" s="235"/>
      <c r="S213" s="235"/>
      <c r="T213" s="23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7" t="s">
        <v>182</v>
      </c>
      <c r="AU213" s="237" t="s">
        <v>21</v>
      </c>
      <c r="AV213" s="13" t="s">
        <v>86</v>
      </c>
      <c r="AW213" s="13" t="s">
        <v>38</v>
      </c>
      <c r="AX213" s="13" t="s">
        <v>77</v>
      </c>
      <c r="AY213" s="237" t="s">
        <v>149</v>
      </c>
    </row>
    <row r="214" spans="1:51" s="14" customFormat="1" ht="12">
      <c r="A214" s="14"/>
      <c r="B214" s="238"/>
      <c r="C214" s="239"/>
      <c r="D214" s="218" t="s">
        <v>182</v>
      </c>
      <c r="E214" s="240" t="s">
        <v>37</v>
      </c>
      <c r="F214" s="241" t="s">
        <v>187</v>
      </c>
      <c r="G214" s="239"/>
      <c r="H214" s="242">
        <v>124.451</v>
      </c>
      <c r="I214" s="243"/>
      <c r="J214" s="239"/>
      <c r="K214" s="239"/>
      <c r="L214" s="244"/>
      <c r="M214" s="245"/>
      <c r="N214" s="246"/>
      <c r="O214" s="246"/>
      <c r="P214" s="246"/>
      <c r="Q214" s="246"/>
      <c r="R214" s="246"/>
      <c r="S214" s="246"/>
      <c r="T214" s="247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8" t="s">
        <v>182</v>
      </c>
      <c r="AU214" s="248" t="s">
        <v>21</v>
      </c>
      <c r="AV214" s="14" t="s">
        <v>148</v>
      </c>
      <c r="AW214" s="14" t="s">
        <v>38</v>
      </c>
      <c r="AX214" s="14" t="s">
        <v>21</v>
      </c>
      <c r="AY214" s="248" t="s">
        <v>149</v>
      </c>
    </row>
    <row r="215" spans="1:65" s="2" customFormat="1" ht="16.5" customHeight="1">
      <c r="A215" s="39"/>
      <c r="B215" s="40"/>
      <c r="C215" s="205" t="s">
        <v>277</v>
      </c>
      <c r="D215" s="205" t="s">
        <v>151</v>
      </c>
      <c r="E215" s="206" t="s">
        <v>283</v>
      </c>
      <c r="F215" s="207" t="s">
        <v>284</v>
      </c>
      <c r="G215" s="208" t="s">
        <v>174</v>
      </c>
      <c r="H215" s="209">
        <v>124.451</v>
      </c>
      <c r="I215" s="210"/>
      <c r="J215" s="211">
        <f>ROUND(I215*H215,2)</f>
        <v>0</v>
      </c>
      <c r="K215" s="207" t="s">
        <v>37</v>
      </c>
      <c r="L215" s="45"/>
      <c r="M215" s="212" t="s">
        <v>37</v>
      </c>
      <c r="N215" s="213" t="s">
        <v>50</v>
      </c>
      <c r="O215" s="85"/>
      <c r="P215" s="214">
        <f>O215*H215</f>
        <v>0</v>
      </c>
      <c r="Q215" s="214">
        <v>0</v>
      </c>
      <c r="R215" s="214">
        <f>Q215*H215</f>
        <v>0</v>
      </c>
      <c r="S215" s="214">
        <v>0</v>
      </c>
      <c r="T215" s="21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6" t="s">
        <v>148</v>
      </c>
      <c r="AT215" s="216" t="s">
        <v>151</v>
      </c>
      <c r="AU215" s="216" t="s">
        <v>21</v>
      </c>
      <c r="AY215" s="18" t="s">
        <v>149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148</v>
      </c>
      <c r="BK215" s="217">
        <f>ROUND(I215*H215,2)</f>
        <v>0</v>
      </c>
      <c r="BL215" s="18" t="s">
        <v>148</v>
      </c>
      <c r="BM215" s="216" t="s">
        <v>405</v>
      </c>
    </row>
    <row r="216" spans="1:47" s="2" customFormat="1" ht="12">
      <c r="A216" s="39"/>
      <c r="B216" s="40"/>
      <c r="C216" s="41"/>
      <c r="D216" s="218" t="s">
        <v>155</v>
      </c>
      <c r="E216" s="41"/>
      <c r="F216" s="219" t="s">
        <v>284</v>
      </c>
      <c r="G216" s="41"/>
      <c r="H216" s="41"/>
      <c r="I216" s="220"/>
      <c r="J216" s="41"/>
      <c r="K216" s="41"/>
      <c r="L216" s="45"/>
      <c r="M216" s="221"/>
      <c r="N216" s="222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155</v>
      </c>
      <c r="AU216" s="18" t="s">
        <v>21</v>
      </c>
    </row>
    <row r="217" spans="1:51" s="13" customFormat="1" ht="12">
      <c r="A217" s="13"/>
      <c r="B217" s="227"/>
      <c r="C217" s="228"/>
      <c r="D217" s="218" t="s">
        <v>182</v>
      </c>
      <c r="E217" s="229" t="s">
        <v>37</v>
      </c>
      <c r="F217" s="230" t="s">
        <v>493</v>
      </c>
      <c r="G217" s="228"/>
      <c r="H217" s="231">
        <v>124.451</v>
      </c>
      <c r="I217" s="232"/>
      <c r="J217" s="228"/>
      <c r="K217" s="228"/>
      <c r="L217" s="233"/>
      <c r="M217" s="234"/>
      <c r="N217" s="235"/>
      <c r="O217" s="235"/>
      <c r="P217" s="235"/>
      <c r="Q217" s="235"/>
      <c r="R217" s="235"/>
      <c r="S217" s="235"/>
      <c r="T217" s="23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7" t="s">
        <v>182</v>
      </c>
      <c r="AU217" s="237" t="s">
        <v>21</v>
      </c>
      <c r="AV217" s="13" t="s">
        <v>86</v>
      </c>
      <c r="AW217" s="13" t="s">
        <v>38</v>
      </c>
      <c r="AX217" s="13" t="s">
        <v>77</v>
      </c>
      <c r="AY217" s="237" t="s">
        <v>149</v>
      </c>
    </row>
    <row r="218" spans="1:51" s="14" customFormat="1" ht="12">
      <c r="A218" s="14"/>
      <c r="B218" s="238"/>
      <c r="C218" s="239"/>
      <c r="D218" s="218" t="s">
        <v>182</v>
      </c>
      <c r="E218" s="240" t="s">
        <v>37</v>
      </c>
      <c r="F218" s="241" t="s">
        <v>187</v>
      </c>
      <c r="G218" s="239"/>
      <c r="H218" s="242">
        <v>124.451</v>
      </c>
      <c r="I218" s="243"/>
      <c r="J218" s="239"/>
      <c r="K218" s="239"/>
      <c r="L218" s="244"/>
      <c r="M218" s="245"/>
      <c r="N218" s="246"/>
      <c r="O218" s="246"/>
      <c r="P218" s="246"/>
      <c r="Q218" s="246"/>
      <c r="R218" s="246"/>
      <c r="S218" s="246"/>
      <c r="T218" s="247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8" t="s">
        <v>182</v>
      </c>
      <c r="AU218" s="248" t="s">
        <v>21</v>
      </c>
      <c r="AV218" s="14" t="s">
        <v>148</v>
      </c>
      <c r="AW218" s="14" t="s">
        <v>38</v>
      </c>
      <c r="AX218" s="14" t="s">
        <v>21</v>
      </c>
      <c r="AY218" s="248" t="s">
        <v>149</v>
      </c>
    </row>
    <row r="219" spans="1:65" s="2" customFormat="1" ht="16.5" customHeight="1">
      <c r="A219" s="39"/>
      <c r="B219" s="40"/>
      <c r="C219" s="205" t="s">
        <v>286</v>
      </c>
      <c r="D219" s="205" t="s">
        <v>151</v>
      </c>
      <c r="E219" s="206" t="s">
        <v>291</v>
      </c>
      <c r="F219" s="207" t="s">
        <v>292</v>
      </c>
      <c r="G219" s="208" t="s">
        <v>220</v>
      </c>
      <c r="H219" s="209">
        <v>104.58</v>
      </c>
      <c r="I219" s="210"/>
      <c r="J219" s="211">
        <f>ROUND(I219*H219,2)</f>
        <v>0</v>
      </c>
      <c r="K219" s="207" t="s">
        <v>37</v>
      </c>
      <c r="L219" s="45"/>
      <c r="M219" s="212" t="s">
        <v>37</v>
      </c>
      <c r="N219" s="213" t="s">
        <v>50</v>
      </c>
      <c r="O219" s="85"/>
      <c r="P219" s="214">
        <f>O219*H219</f>
        <v>0</v>
      </c>
      <c r="Q219" s="214">
        <v>0</v>
      </c>
      <c r="R219" s="214">
        <f>Q219*H219</f>
        <v>0</v>
      </c>
      <c r="S219" s="214">
        <v>0</v>
      </c>
      <c r="T219" s="21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6" t="s">
        <v>148</v>
      </c>
      <c r="AT219" s="216" t="s">
        <v>151</v>
      </c>
      <c r="AU219" s="216" t="s">
        <v>21</v>
      </c>
      <c r="AY219" s="18" t="s">
        <v>149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8" t="s">
        <v>148</v>
      </c>
      <c r="BK219" s="217">
        <f>ROUND(I219*H219,2)</f>
        <v>0</v>
      </c>
      <c r="BL219" s="18" t="s">
        <v>148</v>
      </c>
      <c r="BM219" s="216" t="s">
        <v>408</v>
      </c>
    </row>
    <row r="220" spans="1:47" s="2" customFormat="1" ht="12">
      <c r="A220" s="39"/>
      <c r="B220" s="40"/>
      <c r="C220" s="41"/>
      <c r="D220" s="218" t="s">
        <v>155</v>
      </c>
      <c r="E220" s="41"/>
      <c r="F220" s="219" t="s">
        <v>294</v>
      </c>
      <c r="G220" s="41"/>
      <c r="H220" s="41"/>
      <c r="I220" s="220"/>
      <c r="J220" s="41"/>
      <c r="K220" s="41"/>
      <c r="L220" s="45"/>
      <c r="M220" s="221"/>
      <c r="N220" s="222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155</v>
      </c>
      <c r="AU220" s="18" t="s">
        <v>21</v>
      </c>
    </row>
    <row r="221" spans="1:51" s="13" customFormat="1" ht="12">
      <c r="A221" s="13"/>
      <c r="B221" s="227"/>
      <c r="C221" s="228"/>
      <c r="D221" s="218" t="s">
        <v>182</v>
      </c>
      <c r="E221" s="229" t="s">
        <v>37</v>
      </c>
      <c r="F221" s="230" t="s">
        <v>494</v>
      </c>
      <c r="G221" s="228"/>
      <c r="H221" s="231">
        <v>104.58</v>
      </c>
      <c r="I221" s="232"/>
      <c r="J221" s="228"/>
      <c r="K221" s="228"/>
      <c r="L221" s="233"/>
      <c r="M221" s="234"/>
      <c r="N221" s="235"/>
      <c r="O221" s="235"/>
      <c r="P221" s="235"/>
      <c r="Q221" s="235"/>
      <c r="R221" s="235"/>
      <c r="S221" s="235"/>
      <c r="T221" s="23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7" t="s">
        <v>182</v>
      </c>
      <c r="AU221" s="237" t="s">
        <v>21</v>
      </c>
      <c r="AV221" s="13" t="s">
        <v>86</v>
      </c>
      <c r="AW221" s="13" t="s">
        <v>38</v>
      </c>
      <c r="AX221" s="13" t="s">
        <v>77</v>
      </c>
      <c r="AY221" s="237" t="s">
        <v>149</v>
      </c>
    </row>
    <row r="222" spans="1:51" s="14" customFormat="1" ht="12">
      <c r="A222" s="14"/>
      <c r="B222" s="238"/>
      <c r="C222" s="239"/>
      <c r="D222" s="218" t="s">
        <v>182</v>
      </c>
      <c r="E222" s="240" t="s">
        <v>37</v>
      </c>
      <c r="F222" s="241" t="s">
        <v>187</v>
      </c>
      <c r="G222" s="239"/>
      <c r="H222" s="242">
        <v>104.58</v>
      </c>
      <c r="I222" s="243"/>
      <c r="J222" s="239"/>
      <c r="K222" s="239"/>
      <c r="L222" s="244"/>
      <c r="M222" s="245"/>
      <c r="N222" s="246"/>
      <c r="O222" s="246"/>
      <c r="P222" s="246"/>
      <c r="Q222" s="246"/>
      <c r="R222" s="246"/>
      <c r="S222" s="246"/>
      <c r="T222" s="247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8" t="s">
        <v>182</v>
      </c>
      <c r="AU222" s="248" t="s">
        <v>21</v>
      </c>
      <c r="AV222" s="14" t="s">
        <v>148</v>
      </c>
      <c r="AW222" s="14" t="s">
        <v>38</v>
      </c>
      <c r="AX222" s="14" t="s">
        <v>21</v>
      </c>
      <c r="AY222" s="248" t="s">
        <v>149</v>
      </c>
    </row>
    <row r="223" spans="1:65" s="2" customFormat="1" ht="12">
      <c r="A223" s="39"/>
      <c r="B223" s="40"/>
      <c r="C223" s="205" t="s">
        <v>282</v>
      </c>
      <c r="D223" s="205" t="s">
        <v>151</v>
      </c>
      <c r="E223" s="206" t="s">
        <v>297</v>
      </c>
      <c r="F223" s="207" t="s">
        <v>298</v>
      </c>
      <c r="G223" s="208" t="s">
        <v>220</v>
      </c>
      <c r="H223" s="209">
        <v>19.96</v>
      </c>
      <c r="I223" s="210"/>
      <c r="J223" s="211">
        <f>ROUND(I223*H223,2)</f>
        <v>0</v>
      </c>
      <c r="K223" s="207" t="s">
        <v>37</v>
      </c>
      <c r="L223" s="45"/>
      <c r="M223" s="212" t="s">
        <v>37</v>
      </c>
      <c r="N223" s="213" t="s">
        <v>50</v>
      </c>
      <c r="O223" s="85"/>
      <c r="P223" s="214">
        <f>O223*H223</f>
        <v>0</v>
      </c>
      <c r="Q223" s="214">
        <v>0</v>
      </c>
      <c r="R223" s="214">
        <f>Q223*H223</f>
        <v>0</v>
      </c>
      <c r="S223" s="214">
        <v>0</v>
      </c>
      <c r="T223" s="215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148</v>
      </c>
      <c r="AT223" s="216" t="s">
        <v>151</v>
      </c>
      <c r="AU223" s="216" t="s">
        <v>21</v>
      </c>
      <c r="AY223" s="18" t="s">
        <v>149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148</v>
      </c>
      <c r="BK223" s="217">
        <f>ROUND(I223*H223,2)</f>
        <v>0</v>
      </c>
      <c r="BL223" s="18" t="s">
        <v>148</v>
      </c>
      <c r="BM223" s="216" t="s">
        <v>411</v>
      </c>
    </row>
    <row r="224" spans="1:47" s="2" customFormat="1" ht="12">
      <c r="A224" s="39"/>
      <c r="B224" s="40"/>
      <c r="C224" s="41"/>
      <c r="D224" s="218" t="s">
        <v>155</v>
      </c>
      <c r="E224" s="41"/>
      <c r="F224" s="219" t="s">
        <v>300</v>
      </c>
      <c r="G224" s="41"/>
      <c r="H224" s="41"/>
      <c r="I224" s="220"/>
      <c r="J224" s="41"/>
      <c r="K224" s="41"/>
      <c r="L224" s="45"/>
      <c r="M224" s="221"/>
      <c r="N224" s="222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155</v>
      </c>
      <c r="AU224" s="18" t="s">
        <v>21</v>
      </c>
    </row>
    <row r="225" spans="1:51" s="13" customFormat="1" ht="12">
      <c r="A225" s="13"/>
      <c r="B225" s="227"/>
      <c r="C225" s="228"/>
      <c r="D225" s="218" t="s">
        <v>182</v>
      </c>
      <c r="E225" s="229" t="s">
        <v>37</v>
      </c>
      <c r="F225" s="230" t="s">
        <v>495</v>
      </c>
      <c r="G225" s="228"/>
      <c r="H225" s="231">
        <v>19.96</v>
      </c>
      <c r="I225" s="232"/>
      <c r="J225" s="228"/>
      <c r="K225" s="228"/>
      <c r="L225" s="233"/>
      <c r="M225" s="234"/>
      <c r="N225" s="235"/>
      <c r="O225" s="235"/>
      <c r="P225" s="235"/>
      <c r="Q225" s="235"/>
      <c r="R225" s="235"/>
      <c r="S225" s="235"/>
      <c r="T225" s="23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7" t="s">
        <v>182</v>
      </c>
      <c r="AU225" s="237" t="s">
        <v>21</v>
      </c>
      <c r="AV225" s="13" t="s">
        <v>86</v>
      </c>
      <c r="AW225" s="13" t="s">
        <v>38</v>
      </c>
      <c r="AX225" s="13" t="s">
        <v>77</v>
      </c>
      <c r="AY225" s="237" t="s">
        <v>149</v>
      </c>
    </row>
    <row r="226" spans="1:51" s="14" customFormat="1" ht="12">
      <c r="A226" s="14"/>
      <c r="B226" s="238"/>
      <c r="C226" s="239"/>
      <c r="D226" s="218" t="s">
        <v>182</v>
      </c>
      <c r="E226" s="240" t="s">
        <v>37</v>
      </c>
      <c r="F226" s="241" t="s">
        <v>187</v>
      </c>
      <c r="G226" s="239"/>
      <c r="H226" s="242">
        <v>19.96</v>
      </c>
      <c r="I226" s="243"/>
      <c r="J226" s="239"/>
      <c r="K226" s="239"/>
      <c r="L226" s="244"/>
      <c r="M226" s="245"/>
      <c r="N226" s="246"/>
      <c r="O226" s="246"/>
      <c r="P226" s="246"/>
      <c r="Q226" s="246"/>
      <c r="R226" s="246"/>
      <c r="S226" s="246"/>
      <c r="T226" s="247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8" t="s">
        <v>182</v>
      </c>
      <c r="AU226" s="248" t="s">
        <v>21</v>
      </c>
      <c r="AV226" s="14" t="s">
        <v>148</v>
      </c>
      <c r="AW226" s="14" t="s">
        <v>38</v>
      </c>
      <c r="AX226" s="14" t="s">
        <v>21</v>
      </c>
      <c r="AY226" s="248" t="s">
        <v>149</v>
      </c>
    </row>
    <row r="227" spans="1:65" s="2" customFormat="1" ht="12">
      <c r="A227" s="39"/>
      <c r="B227" s="40"/>
      <c r="C227" s="205" t="s">
        <v>290</v>
      </c>
      <c r="D227" s="205" t="s">
        <v>151</v>
      </c>
      <c r="E227" s="206" t="s">
        <v>303</v>
      </c>
      <c r="F227" s="207" t="s">
        <v>304</v>
      </c>
      <c r="G227" s="208" t="s">
        <v>220</v>
      </c>
      <c r="H227" s="209">
        <v>84.62</v>
      </c>
      <c r="I227" s="210"/>
      <c r="J227" s="211">
        <f>ROUND(I227*H227,2)</f>
        <v>0</v>
      </c>
      <c r="K227" s="207" t="s">
        <v>37</v>
      </c>
      <c r="L227" s="45"/>
      <c r="M227" s="212" t="s">
        <v>37</v>
      </c>
      <c r="N227" s="213" t="s">
        <v>50</v>
      </c>
      <c r="O227" s="85"/>
      <c r="P227" s="214">
        <f>O227*H227</f>
        <v>0</v>
      </c>
      <c r="Q227" s="214">
        <v>0</v>
      </c>
      <c r="R227" s="214">
        <f>Q227*H227</f>
        <v>0</v>
      </c>
      <c r="S227" s="214">
        <v>0</v>
      </c>
      <c r="T227" s="215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6" t="s">
        <v>148</v>
      </c>
      <c r="AT227" s="216" t="s">
        <v>151</v>
      </c>
      <c r="AU227" s="216" t="s">
        <v>21</v>
      </c>
      <c r="AY227" s="18" t="s">
        <v>149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8" t="s">
        <v>148</v>
      </c>
      <c r="BK227" s="217">
        <f>ROUND(I227*H227,2)</f>
        <v>0</v>
      </c>
      <c r="BL227" s="18" t="s">
        <v>148</v>
      </c>
      <c r="BM227" s="216" t="s">
        <v>414</v>
      </c>
    </row>
    <row r="228" spans="1:47" s="2" customFormat="1" ht="12">
      <c r="A228" s="39"/>
      <c r="B228" s="40"/>
      <c r="C228" s="41"/>
      <c r="D228" s="218" t="s">
        <v>155</v>
      </c>
      <c r="E228" s="41"/>
      <c r="F228" s="219" t="s">
        <v>306</v>
      </c>
      <c r="G228" s="41"/>
      <c r="H228" s="41"/>
      <c r="I228" s="220"/>
      <c r="J228" s="41"/>
      <c r="K228" s="41"/>
      <c r="L228" s="45"/>
      <c r="M228" s="221"/>
      <c r="N228" s="222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155</v>
      </c>
      <c r="AU228" s="18" t="s">
        <v>21</v>
      </c>
    </row>
    <row r="229" spans="1:51" s="13" customFormat="1" ht="12">
      <c r="A229" s="13"/>
      <c r="B229" s="227"/>
      <c r="C229" s="228"/>
      <c r="D229" s="218" t="s">
        <v>182</v>
      </c>
      <c r="E229" s="229" t="s">
        <v>37</v>
      </c>
      <c r="F229" s="230" t="s">
        <v>496</v>
      </c>
      <c r="G229" s="228"/>
      <c r="H229" s="231">
        <v>84.62</v>
      </c>
      <c r="I229" s="232"/>
      <c r="J229" s="228"/>
      <c r="K229" s="228"/>
      <c r="L229" s="233"/>
      <c r="M229" s="234"/>
      <c r="N229" s="235"/>
      <c r="O229" s="235"/>
      <c r="P229" s="235"/>
      <c r="Q229" s="235"/>
      <c r="R229" s="235"/>
      <c r="S229" s="235"/>
      <c r="T229" s="23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7" t="s">
        <v>182</v>
      </c>
      <c r="AU229" s="237" t="s">
        <v>21</v>
      </c>
      <c r="AV229" s="13" t="s">
        <v>86</v>
      </c>
      <c r="AW229" s="13" t="s">
        <v>38</v>
      </c>
      <c r="AX229" s="13" t="s">
        <v>77</v>
      </c>
      <c r="AY229" s="237" t="s">
        <v>149</v>
      </c>
    </row>
    <row r="230" spans="1:51" s="14" customFormat="1" ht="12">
      <c r="A230" s="14"/>
      <c r="B230" s="238"/>
      <c r="C230" s="239"/>
      <c r="D230" s="218" t="s">
        <v>182</v>
      </c>
      <c r="E230" s="240" t="s">
        <v>37</v>
      </c>
      <c r="F230" s="241" t="s">
        <v>187</v>
      </c>
      <c r="G230" s="239"/>
      <c r="H230" s="242">
        <v>84.62</v>
      </c>
      <c r="I230" s="243"/>
      <c r="J230" s="239"/>
      <c r="K230" s="239"/>
      <c r="L230" s="244"/>
      <c r="M230" s="245"/>
      <c r="N230" s="246"/>
      <c r="O230" s="246"/>
      <c r="P230" s="246"/>
      <c r="Q230" s="246"/>
      <c r="R230" s="246"/>
      <c r="S230" s="246"/>
      <c r="T230" s="247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8" t="s">
        <v>182</v>
      </c>
      <c r="AU230" s="248" t="s">
        <v>21</v>
      </c>
      <c r="AV230" s="14" t="s">
        <v>148</v>
      </c>
      <c r="AW230" s="14" t="s">
        <v>38</v>
      </c>
      <c r="AX230" s="14" t="s">
        <v>21</v>
      </c>
      <c r="AY230" s="248" t="s">
        <v>149</v>
      </c>
    </row>
    <row r="231" spans="1:65" s="2" customFormat="1" ht="16.5" customHeight="1">
      <c r="A231" s="39"/>
      <c r="B231" s="40"/>
      <c r="C231" s="205" t="s">
        <v>296</v>
      </c>
      <c r="D231" s="205" t="s">
        <v>151</v>
      </c>
      <c r="E231" s="206" t="s">
        <v>309</v>
      </c>
      <c r="F231" s="207" t="s">
        <v>310</v>
      </c>
      <c r="G231" s="208" t="s">
        <v>220</v>
      </c>
      <c r="H231" s="209">
        <v>22.07</v>
      </c>
      <c r="I231" s="210"/>
      <c r="J231" s="211">
        <f>ROUND(I231*H231,2)</f>
        <v>0</v>
      </c>
      <c r="K231" s="207" t="s">
        <v>37</v>
      </c>
      <c r="L231" s="45"/>
      <c r="M231" s="212" t="s">
        <v>37</v>
      </c>
      <c r="N231" s="213" t="s">
        <v>50</v>
      </c>
      <c r="O231" s="85"/>
      <c r="P231" s="214">
        <f>O231*H231</f>
        <v>0</v>
      </c>
      <c r="Q231" s="214">
        <v>0</v>
      </c>
      <c r="R231" s="214">
        <f>Q231*H231</f>
        <v>0</v>
      </c>
      <c r="S231" s="214">
        <v>0</v>
      </c>
      <c r="T231" s="215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6" t="s">
        <v>148</v>
      </c>
      <c r="AT231" s="216" t="s">
        <v>151</v>
      </c>
      <c r="AU231" s="216" t="s">
        <v>21</v>
      </c>
      <c r="AY231" s="18" t="s">
        <v>149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8" t="s">
        <v>148</v>
      </c>
      <c r="BK231" s="217">
        <f>ROUND(I231*H231,2)</f>
        <v>0</v>
      </c>
      <c r="BL231" s="18" t="s">
        <v>148</v>
      </c>
      <c r="BM231" s="216" t="s">
        <v>417</v>
      </c>
    </row>
    <row r="232" spans="1:47" s="2" customFormat="1" ht="12">
      <c r="A232" s="39"/>
      <c r="B232" s="40"/>
      <c r="C232" s="41"/>
      <c r="D232" s="218" t="s">
        <v>155</v>
      </c>
      <c r="E232" s="41"/>
      <c r="F232" s="219" t="s">
        <v>310</v>
      </c>
      <c r="G232" s="41"/>
      <c r="H232" s="41"/>
      <c r="I232" s="220"/>
      <c r="J232" s="41"/>
      <c r="K232" s="41"/>
      <c r="L232" s="45"/>
      <c r="M232" s="221"/>
      <c r="N232" s="222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155</v>
      </c>
      <c r="AU232" s="18" t="s">
        <v>21</v>
      </c>
    </row>
    <row r="233" spans="1:51" s="13" customFormat="1" ht="12">
      <c r="A233" s="13"/>
      <c r="B233" s="227"/>
      <c r="C233" s="228"/>
      <c r="D233" s="218" t="s">
        <v>182</v>
      </c>
      <c r="E233" s="229" t="s">
        <v>37</v>
      </c>
      <c r="F233" s="230" t="s">
        <v>497</v>
      </c>
      <c r="G233" s="228"/>
      <c r="H233" s="231">
        <v>22.07</v>
      </c>
      <c r="I233" s="232"/>
      <c r="J233" s="228"/>
      <c r="K233" s="228"/>
      <c r="L233" s="233"/>
      <c r="M233" s="234"/>
      <c r="N233" s="235"/>
      <c r="O233" s="235"/>
      <c r="P233" s="235"/>
      <c r="Q233" s="235"/>
      <c r="R233" s="235"/>
      <c r="S233" s="235"/>
      <c r="T233" s="23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7" t="s">
        <v>182</v>
      </c>
      <c r="AU233" s="237" t="s">
        <v>21</v>
      </c>
      <c r="AV233" s="13" t="s">
        <v>86</v>
      </c>
      <c r="AW233" s="13" t="s">
        <v>38</v>
      </c>
      <c r="AX233" s="13" t="s">
        <v>77</v>
      </c>
      <c r="AY233" s="237" t="s">
        <v>149</v>
      </c>
    </row>
    <row r="234" spans="1:51" s="14" customFormat="1" ht="12">
      <c r="A234" s="14"/>
      <c r="B234" s="238"/>
      <c r="C234" s="239"/>
      <c r="D234" s="218" t="s">
        <v>182</v>
      </c>
      <c r="E234" s="240" t="s">
        <v>37</v>
      </c>
      <c r="F234" s="241" t="s">
        <v>187</v>
      </c>
      <c r="G234" s="239"/>
      <c r="H234" s="242">
        <v>22.07</v>
      </c>
      <c r="I234" s="243"/>
      <c r="J234" s="239"/>
      <c r="K234" s="239"/>
      <c r="L234" s="244"/>
      <c r="M234" s="245"/>
      <c r="N234" s="246"/>
      <c r="O234" s="246"/>
      <c r="P234" s="246"/>
      <c r="Q234" s="246"/>
      <c r="R234" s="246"/>
      <c r="S234" s="246"/>
      <c r="T234" s="247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8" t="s">
        <v>182</v>
      </c>
      <c r="AU234" s="248" t="s">
        <v>21</v>
      </c>
      <c r="AV234" s="14" t="s">
        <v>148</v>
      </c>
      <c r="AW234" s="14" t="s">
        <v>38</v>
      </c>
      <c r="AX234" s="14" t="s">
        <v>21</v>
      </c>
      <c r="AY234" s="248" t="s">
        <v>149</v>
      </c>
    </row>
    <row r="235" spans="1:65" s="2" customFormat="1" ht="16.5" customHeight="1">
      <c r="A235" s="39"/>
      <c r="B235" s="40"/>
      <c r="C235" s="205" t="s">
        <v>302</v>
      </c>
      <c r="D235" s="205" t="s">
        <v>151</v>
      </c>
      <c r="E235" s="206" t="s">
        <v>314</v>
      </c>
      <c r="F235" s="207" t="s">
        <v>315</v>
      </c>
      <c r="G235" s="208" t="s">
        <v>220</v>
      </c>
      <c r="H235" s="209">
        <v>22.07</v>
      </c>
      <c r="I235" s="210"/>
      <c r="J235" s="211">
        <f>ROUND(I235*H235,2)</f>
        <v>0</v>
      </c>
      <c r="K235" s="207" t="s">
        <v>37</v>
      </c>
      <c r="L235" s="45"/>
      <c r="M235" s="212" t="s">
        <v>37</v>
      </c>
      <c r="N235" s="213" t="s">
        <v>50</v>
      </c>
      <c r="O235" s="85"/>
      <c r="P235" s="214">
        <f>O235*H235</f>
        <v>0</v>
      </c>
      <c r="Q235" s="214">
        <v>0</v>
      </c>
      <c r="R235" s="214">
        <f>Q235*H235</f>
        <v>0</v>
      </c>
      <c r="S235" s="214">
        <v>0</v>
      </c>
      <c r="T235" s="215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6" t="s">
        <v>148</v>
      </c>
      <c r="AT235" s="216" t="s">
        <v>151</v>
      </c>
      <c r="AU235" s="216" t="s">
        <v>21</v>
      </c>
      <c r="AY235" s="18" t="s">
        <v>149</v>
      </c>
      <c r="BE235" s="217">
        <f>IF(N235="základní",J235,0)</f>
        <v>0</v>
      </c>
      <c r="BF235" s="217">
        <f>IF(N235="snížená",J235,0)</f>
        <v>0</v>
      </c>
      <c r="BG235" s="217">
        <f>IF(N235="zákl. přenesená",J235,0)</f>
        <v>0</v>
      </c>
      <c r="BH235" s="217">
        <f>IF(N235="sníž. přenesená",J235,0)</f>
        <v>0</v>
      </c>
      <c r="BI235" s="217">
        <f>IF(N235="nulová",J235,0)</f>
        <v>0</v>
      </c>
      <c r="BJ235" s="18" t="s">
        <v>148</v>
      </c>
      <c r="BK235" s="217">
        <f>ROUND(I235*H235,2)</f>
        <v>0</v>
      </c>
      <c r="BL235" s="18" t="s">
        <v>148</v>
      </c>
      <c r="BM235" s="216" t="s">
        <v>420</v>
      </c>
    </row>
    <row r="236" spans="1:47" s="2" customFormat="1" ht="12">
      <c r="A236" s="39"/>
      <c r="B236" s="40"/>
      <c r="C236" s="41"/>
      <c r="D236" s="218" t="s">
        <v>155</v>
      </c>
      <c r="E236" s="41"/>
      <c r="F236" s="219" t="s">
        <v>315</v>
      </c>
      <c r="G236" s="41"/>
      <c r="H236" s="41"/>
      <c r="I236" s="220"/>
      <c r="J236" s="41"/>
      <c r="K236" s="41"/>
      <c r="L236" s="45"/>
      <c r="M236" s="221"/>
      <c r="N236" s="222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155</v>
      </c>
      <c r="AU236" s="18" t="s">
        <v>21</v>
      </c>
    </row>
    <row r="237" spans="1:51" s="13" customFormat="1" ht="12">
      <c r="A237" s="13"/>
      <c r="B237" s="227"/>
      <c r="C237" s="228"/>
      <c r="D237" s="218" t="s">
        <v>182</v>
      </c>
      <c r="E237" s="229" t="s">
        <v>37</v>
      </c>
      <c r="F237" s="230" t="s">
        <v>497</v>
      </c>
      <c r="G237" s="228"/>
      <c r="H237" s="231">
        <v>22.07</v>
      </c>
      <c r="I237" s="232"/>
      <c r="J237" s="228"/>
      <c r="K237" s="228"/>
      <c r="L237" s="233"/>
      <c r="M237" s="234"/>
      <c r="N237" s="235"/>
      <c r="O237" s="235"/>
      <c r="P237" s="235"/>
      <c r="Q237" s="235"/>
      <c r="R237" s="235"/>
      <c r="S237" s="235"/>
      <c r="T237" s="23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7" t="s">
        <v>182</v>
      </c>
      <c r="AU237" s="237" t="s">
        <v>21</v>
      </c>
      <c r="AV237" s="13" t="s">
        <v>86</v>
      </c>
      <c r="AW237" s="13" t="s">
        <v>38</v>
      </c>
      <c r="AX237" s="13" t="s">
        <v>77</v>
      </c>
      <c r="AY237" s="237" t="s">
        <v>149</v>
      </c>
    </row>
    <row r="238" spans="1:51" s="14" customFormat="1" ht="12">
      <c r="A238" s="14"/>
      <c r="B238" s="238"/>
      <c r="C238" s="239"/>
      <c r="D238" s="218" t="s">
        <v>182</v>
      </c>
      <c r="E238" s="240" t="s">
        <v>37</v>
      </c>
      <c r="F238" s="241" t="s">
        <v>187</v>
      </c>
      <c r="G238" s="239"/>
      <c r="H238" s="242">
        <v>22.07</v>
      </c>
      <c r="I238" s="243"/>
      <c r="J238" s="239"/>
      <c r="K238" s="239"/>
      <c r="L238" s="244"/>
      <c r="M238" s="245"/>
      <c r="N238" s="246"/>
      <c r="O238" s="246"/>
      <c r="P238" s="246"/>
      <c r="Q238" s="246"/>
      <c r="R238" s="246"/>
      <c r="S238" s="246"/>
      <c r="T238" s="247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8" t="s">
        <v>182</v>
      </c>
      <c r="AU238" s="248" t="s">
        <v>21</v>
      </c>
      <c r="AV238" s="14" t="s">
        <v>148</v>
      </c>
      <c r="AW238" s="14" t="s">
        <v>38</v>
      </c>
      <c r="AX238" s="14" t="s">
        <v>21</v>
      </c>
      <c r="AY238" s="248" t="s">
        <v>149</v>
      </c>
    </row>
    <row r="239" spans="1:65" s="2" customFormat="1" ht="16.5" customHeight="1">
      <c r="A239" s="39"/>
      <c r="B239" s="40"/>
      <c r="C239" s="205" t="s">
        <v>308</v>
      </c>
      <c r="D239" s="205" t="s">
        <v>151</v>
      </c>
      <c r="E239" s="206" t="s">
        <v>318</v>
      </c>
      <c r="F239" s="207" t="s">
        <v>319</v>
      </c>
      <c r="G239" s="208" t="s">
        <v>320</v>
      </c>
      <c r="H239" s="209">
        <v>1</v>
      </c>
      <c r="I239" s="210"/>
      <c r="J239" s="211">
        <f>ROUND(I239*H239,2)</f>
        <v>0</v>
      </c>
      <c r="K239" s="207" t="s">
        <v>37</v>
      </c>
      <c r="L239" s="45"/>
      <c r="M239" s="212" t="s">
        <v>37</v>
      </c>
      <c r="N239" s="213" t="s">
        <v>50</v>
      </c>
      <c r="O239" s="85"/>
      <c r="P239" s="214">
        <f>O239*H239</f>
        <v>0</v>
      </c>
      <c r="Q239" s="214">
        <v>0</v>
      </c>
      <c r="R239" s="214">
        <f>Q239*H239</f>
        <v>0</v>
      </c>
      <c r="S239" s="214">
        <v>0</v>
      </c>
      <c r="T239" s="215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6" t="s">
        <v>148</v>
      </c>
      <c r="AT239" s="216" t="s">
        <v>151</v>
      </c>
      <c r="AU239" s="216" t="s">
        <v>21</v>
      </c>
      <c r="AY239" s="18" t="s">
        <v>149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8" t="s">
        <v>148</v>
      </c>
      <c r="BK239" s="217">
        <f>ROUND(I239*H239,2)</f>
        <v>0</v>
      </c>
      <c r="BL239" s="18" t="s">
        <v>148</v>
      </c>
      <c r="BM239" s="216" t="s">
        <v>424</v>
      </c>
    </row>
    <row r="240" spans="1:47" s="2" customFormat="1" ht="12">
      <c r="A240" s="39"/>
      <c r="B240" s="40"/>
      <c r="C240" s="41"/>
      <c r="D240" s="218" t="s">
        <v>155</v>
      </c>
      <c r="E240" s="41"/>
      <c r="F240" s="219" t="s">
        <v>319</v>
      </c>
      <c r="G240" s="41"/>
      <c r="H240" s="41"/>
      <c r="I240" s="220"/>
      <c r="J240" s="41"/>
      <c r="K240" s="41"/>
      <c r="L240" s="45"/>
      <c r="M240" s="221"/>
      <c r="N240" s="222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155</v>
      </c>
      <c r="AU240" s="18" t="s">
        <v>21</v>
      </c>
    </row>
    <row r="241" spans="1:51" s="13" customFormat="1" ht="12">
      <c r="A241" s="13"/>
      <c r="B241" s="227"/>
      <c r="C241" s="228"/>
      <c r="D241" s="218" t="s">
        <v>182</v>
      </c>
      <c r="E241" s="229" t="s">
        <v>37</v>
      </c>
      <c r="F241" s="230" t="s">
        <v>322</v>
      </c>
      <c r="G241" s="228"/>
      <c r="H241" s="231">
        <v>1</v>
      </c>
      <c r="I241" s="232"/>
      <c r="J241" s="228"/>
      <c r="K241" s="228"/>
      <c r="L241" s="233"/>
      <c r="M241" s="234"/>
      <c r="N241" s="235"/>
      <c r="O241" s="235"/>
      <c r="P241" s="235"/>
      <c r="Q241" s="235"/>
      <c r="R241" s="235"/>
      <c r="S241" s="235"/>
      <c r="T241" s="23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7" t="s">
        <v>182</v>
      </c>
      <c r="AU241" s="237" t="s">
        <v>21</v>
      </c>
      <c r="AV241" s="13" t="s">
        <v>86</v>
      </c>
      <c r="AW241" s="13" t="s">
        <v>38</v>
      </c>
      <c r="AX241" s="13" t="s">
        <v>77</v>
      </c>
      <c r="AY241" s="237" t="s">
        <v>149</v>
      </c>
    </row>
    <row r="242" spans="1:51" s="14" customFormat="1" ht="12">
      <c r="A242" s="14"/>
      <c r="B242" s="238"/>
      <c r="C242" s="239"/>
      <c r="D242" s="218" t="s">
        <v>182</v>
      </c>
      <c r="E242" s="240" t="s">
        <v>37</v>
      </c>
      <c r="F242" s="241" t="s">
        <v>187</v>
      </c>
      <c r="G242" s="239"/>
      <c r="H242" s="242">
        <v>1</v>
      </c>
      <c r="I242" s="243"/>
      <c r="J242" s="239"/>
      <c r="K242" s="239"/>
      <c r="L242" s="244"/>
      <c r="M242" s="245"/>
      <c r="N242" s="246"/>
      <c r="O242" s="246"/>
      <c r="P242" s="246"/>
      <c r="Q242" s="246"/>
      <c r="R242" s="246"/>
      <c r="S242" s="246"/>
      <c r="T242" s="247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8" t="s">
        <v>182</v>
      </c>
      <c r="AU242" s="248" t="s">
        <v>21</v>
      </c>
      <c r="AV242" s="14" t="s">
        <v>148</v>
      </c>
      <c r="AW242" s="14" t="s">
        <v>38</v>
      </c>
      <c r="AX242" s="14" t="s">
        <v>21</v>
      </c>
      <c r="AY242" s="248" t="s">
        <v>149</v>
      </c>
    </row>
    <row r="243" spans="1:65" s="2" customFormat="1" ht="16.5" customHeight="1">
      <c r="A243" s="39"/>
      <c r="B243" s="40"/>
      <c r="C243" s="205" t="s">
        <v>313</v>
      </c>
      <c r="D243" s="205" t="s">
        <v>151</v>
      </c>
      <c r="E243" s="206" t="s">
        <v>324</v>
      </c>
      <c r="F243" s="207" t="s">
        <v>325</v>
      </c>
      <c r="G243" s="208" t="s">
        <v>220</v>
      </c>
      <c r="H243" s="209">
        <v>44.14</v>
      </c>
      <c r="I243" s="210"/>
      <c r="J243" s="211">
        <f>ROUND(I243*H243,2)</f>
        <v>0</v>
      </c>
      <c r="K243" s="207" t="s">
        <v>37</v>
      </c>
      <c r="L243" s="45"/>
      <c r="M243" s="212" t="s">
        <v>37</v>
      </c>
      <c r="N243" s="213" t="s">
        <v>50</v>
      </c>
      <c r="O243" s="85"/>
      <c r="P243" s="214">
        <f>O243*H243</f>
        <v>0</v>
      </c>
      <c r="Q243" s="214">
        <v>0</v>
      </c>
      <c r="R243" s="214">
        <f>Q243*H243</f>
        <v>0</v>
      </c>
      <c r="S243" s="214">
        <v>0</v>
      </c>
      <c r="T243" s="215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6" t="s">
        <v>148</v>
      </c>
      <c r="AT243" s="216" t="s">
        <v>151</v>
      </c>
      <c r="AU243" s="216" t="s">
        <v>21</v>
      </c>
      <c r="AY243" s="18" t="s">
        <v>149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8" t="s">
        <v>148</v>
      </c>
      <c r="BK243" s="217">
        <f>ROUND(I243*H243,2)</f>
        <v>0</v>
      </c>
      <c r="BL243" s="18" t="s">
        <v>148</v>
      </c>
      <c r="BM243" s="216" t="s">
        <v>427</v>
      </c>
    </row>
    <row r="244" spans="1:47" s="2" customFormat="1" ht="12">
      <c r="A244" s="39"/>
      <c r="B244" s="40"/>
      <c r="C244" s="41"/>
      <c r="D244" s="218" t="s">
        <v>155</v>
      </c>
      <c r="E244" s="41"/>
      <c r="F244" s="219" t="s">
        <v>325</v>
      </c>
      <c r="G244" s="41"/>
      <c r="H244" s="41"/>
      <c r="I244" s="220"/>
      <c r="J244" s="41"/>
      <c r="K244" s="41"/>
      <c r="L244" s="45"/>
      <c r="M244" s="221"/>
      <c r="N244" s="222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155</v>
      </c>
      <c r="AU244" s="18" t="s">
        <v>21</v>
      </c>
    </row>
    <row r="245" spans="1:51" s="13" customFormat="1" ht="12">
      <c r="A245" s="13"/>
      <c r="B245" s="227"/>
      <c r="C245" s="228"/>
      <c r="D245" s="218" t="s">
        <v>182</v>
      </c>
      <c r="E245" s="229" t="s">
        <v>37</v>
      </c>
      <c r="F245" s="230" t="s">
        <v>498</v>
      </c>
      <c r="G245" s="228"/>
      <c r="H245" s="231">
        <v>44.14</v>
      </c>
      <c r="I245" s="232"/>
      <c r="J245" s="228"/>
      <c r="K245" s="228"/>
      <c r="L245" s="233"/>
      <c r="M245" s="234"/>
      <c r="N245" s="235"/>
      <c r="O245" s="235"/>
      <c r="P245" s="235"/>
      <c r="Q245" s="235"/>
      <c r="R245" s="235"/>
      <c r="S245" s="235"/>
      <c r="T245" s="23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7" t="s">
        <v>182</v>
      </c>
      <c r="AU245" s="237" t="s">
        <v>21</v>
      </c>
      <c r="AV245" s="13" t="s">
        <v>86</v>
      </c>
      <c r="AW245" s="13" t="s">
        <v>38</v>
      </c>
      <c r="AX245" s="13" t="s">
        <v>77</v>
      </c>
      <c r="AY245" s="237" t="s">
        <v>149</v>
      </c>
    </row>
    <row r="246" spans="1:51" s="14" customFormat="1" ht="12">
      <c r="A246" s="14"/>
      <c r="B246" s="238"/>
      <c r="C246" s="239"/>
      <c r="D246" s="218" t="s">
        <v>182</v>
      </c>
      <c r="E246" s="240" t="s">
        <v>37</v>
      </c>
      <c r="F246" s="241" t="s">
        <v>187</v>
      </c>
      <c r="G246" s="239"/>
      <c r="H246" s="242">
        <v>44.14</v>
      </c>
      <c r="I246" s="243"/>
      <c r="J246" s="239"/>
      <c r="K246" s="239"/>
      <c r="L246" s="244"/>
      <c r="M246" s="245"/>
      <c r="N246" s="246"/>
      <c r="O246" s="246"/>
      <c r="P246" s="246"/>
      <c r="Q246" s="246"/>
      <c r="R246" s="246"/>
      <c r="S246" s="246"/>
      <c r="T246" s="247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8" t="s">
        <v>182</v>
      </c>
      <c r="AU246" s="248" t="s">
        <v>21</v>
      </c>
      <c r="AV246" s="14" t="s">
        <v>148</v>
      </c>
      <c r="AW246" s="14" t="s">
        <v>38</v>
      </c>
      <c r="AX246" s="14" t="s">
        <v>21</v>
      </c>
      <c r="AY246" s="248" t="s">
        <v>149</v>
      </c>
    </row>
    <row r="247" spans="1:65" s="2" customFormat="1" ht="16.5" customHeight="1">
      <c r="A247" s="39"/>
      <c r="B247" s="40"/>
      <c r="C247" s="205" t="s">
        <v>317</v>
      </c>
      <c r="D247" s="205" t="s">
        <v>151</v>
      </c>
      <c r="E247" s="206" t="s">
        <v>329</v>
      </c>
      <c r="F247" s="207" t="s">
        <v>330</v>
      </c>
      <c r="G247" s="208" t="s">
        <v>320</v>
      </c>
      <c r="H247" s="209">
        <v>1</v>
      </c>
      <c r="I247" s="210"/>
      <c r="J247" s="211">
        <f>ROUND(I247*H247,2)</f>
        <v>0</v>
      </c>
      <c r="K247" s="207" t="s">
        <v>37</v>
      </c>
      <c r="L247" s="45"/>
      <c r="M247" s="212" t="s">
        <v>37</v>
      </c>
      <c r="N247" s="213" t="s">
        <v>50</v>
      </c>
      <c r="O247" s="85"/>
      <c r="P247" s="214">
        <f>O247*H247</f>
        <v>0</v>
      </c>
      <c r="Q247" s="214">
        <v>0</v>
      </c>
      <c r="R247" s="214">
        <f>Q247*H247</f>
        <v>0</v>
      </c>
      <c r="S247" s="214">
        <v>0</v>
      </c>
      <c r="T247" s="215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6" t="s">
        <v>148</v>
      </c>
      <c r="AT247" s="216" t="s">
        <v>151</v>
      </c>
      <c r="AU247" s="216" t="s">
        <v>21</v>
      </c>
      <c r="AY247" s="18" t="s">
        <v>149</v>
      </c>
      <c r="BE247" s="217">
        <f>IF(N247="základní",J247,0)</f>
        <v>0</v>
      </c>
      <c r="BF247" s="217">
        <f>IF(N247="snížená",J247,0)</f>
        <v>0</v>
      </c>
      <c r="BG247" s="217">
        <f>IF(N247="zákl. přenesená",J247,0)</f>
        <v>0</v>
      </c>
      <c r="BH247" s="217">
        <f>IF(N247="sníž. přenesená",J247,0)</f>
        <v>0</v>
      </c>
      <c r="BI247" s="217">
        <f>IF(N247="nulová",J247,0)</f>
        <v>0</v>
      </c>
      <c r="BJ247" s="18" t="s">
        <v>148</v>
      </c>
      <c r="BK247" s="217">
        <f>ROUND(I247*H247,2)</f>
        <v>0</v>
      </c>
      <c r="BL247" s="18" t="s">
        <v>148</v>
      </c>
      <c r="BM247" s="216" t="s">
        <v>431</v>
      </c>
    </row>
    <row r="248" spans="1:47" s="2" customFormat="1" ht="12">
      <c r="A248" s="39"/>
      <c r="B248" s="40"/>
      <c r="C248" s="41"/>
      <c r="D248" s="218" t="s">
        <v>155</v>
      </c>
      <c r="E248" s="41"/>
      <c r="F248" s="219" t="s">
        <v>330</v>
      </c>
      <c r="G248" s="41"/>
      <c r="H248" s="41"/>
      <c r="I248" s="220"/>
      <c r="J248" s="41"/>
      <c r="K248" s="41"/>
      <c r="L248" s="45"/>
      <c r="M248" s="221"/>
      <c r="N248" s="222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155</v>
      </c>
      <c r="AU248" s="18" t="s">
        <v>21</v>
      </c>
    </row>
    <row r="249" spans="1:51" s="13" customFormat="1" ht="12">
      <c r="A249" s="13"/>
      <c r="B249" s="227"/>
      <c r="C249" s="228"/>
      <c r="D249" s="218" t="s">
        <v>182</v>
      </c>
      <c r="E249" s="229" t="s">
        <v>37</v>
      </c>
      <c r="F249" s="230" t="s">
        <v>322</v>
      </c>
      <c r="G249" s="228"/>
      <c r="H249" s="231">
        <v>1</v>
      </c>
      <c r="I249" s="232"/>
      <c r="J249" s="228"/>
      <c r="K249" s="228"/>
      <c r="L249" s="233"/>
      <c r="M249" s="234"/>
      <c r="N249" s="235"/>
      <c r="O249" s="235"/>
      <c r="P249" s="235"/>
      <c r="Q249" s="235"/>
      <c r="R249" s="235"/>
      <c r="S249" s="235"/>
      <c r="T249" s="236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7" t="s">
        <v>182</v>
      </c>
      <c r="AU249" s="237" t="s">
        <v>21</v>
      </c>
      <c r="AV249" s="13" t="s">
        <v>86</v>
      </c>
      <c r="AW249" s="13" t="s">
        <v>38</v>
      </c>
      <c r="AX249" s="13" t="s">
        <v>77</v>
      </c>
      <c r="AY249" s="237" t="s">
        <v>149</v>
      </c>
    </row>
    <row r="250" spans="1:51" s="14" customFormat="1" ht="12">
      <c r="A250" s="14"/>
      <c r="B250" s="238"/>
      <c r="C250" s="239"/>
      <c r="D250" s="218" t="s">
        <v>182</v>
      </c>
      <c r="E250" s="240" t="s">
        <v>37</v>
      </c>
      <c r="F250" s="241" t="s">
        <v>187</v>
      </c>
      <c r="G250" s="239"/>
      <c r="H250" s="242">
        <v>1</v>
      </c>
      <c r="I250" s="243"/>
      <c r="J250" s="239"/>
      <c r="K250" s="239"/>
      <c r="L250" s="244"/>
      <c r="M250" s="245"/>
      <c r="N250" s="246"/>
      <c r="O250" s="246"/>
      <c r="P250" s="246"/>
      <c r="Q250" s="246"/>
      <c r="R250" s="246"/>
      <c r="S250" s="246"/>
      <c r="T250" s="247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8" t="s">
        <v>182</v>
      </c>
      <c r="AU250" s="248" t="s">
        <v>21</v>
      </c>
      <c r="AV250" s="14" t="s">
        <v>148</v>
      </c>
      <c r="AW250" s="14" t="s">
        <v>38</v>
      </c>
      <c r="AX250" s="14" t="s">
        <v>21</v>
      </c>
      <c r="AY250" s="248" t="s">
        <v>149</v>
      </c>
    </row>
    <row r="251" spans="1:65" s="2" customFormat="1" ht="12">
      <c r="A251" s="39"/>
      <c r="B251" s="40"/>
      <c r="C251" s="205" t="s">
        <v>323</v>
      </c>
      <c r="D251" s="205" t="s">
        <v>151</v>
      </c>
      <c r="E251" s="206" t="s">
        <v>333</v>
      </c>
      <c r="F251" s="207" t="s">
        <v>334</v>
      </c>
      <c r="G251" s="208" t="s">
        <v>220</v>
      </c>
      <c r="H251" s="209">
        <v>54.9</v>
      </c>
      <c r="I251" s="210"/>
      <c r="J251" s="211">
        <f>ROUND(I251*H251,2)</f>
        <v>0</v>
      </c>
      <c r="K251" s="207" t="s">
        <v>37</v>
      </c>
      <c r="L251" s="45"/>
      <c r="M251" s="212" t="s">
        <v>37</v>
      </c>
      <c r="N251" s="213" t="s">
        <v>50</v>
      </c>
      <c r="O251" s="85"/>
      <c r="P251" s="214">
        <f>O251*H251</f>
        <v>0</v>
      </c>
      <c r="Q251" s="214">
        <v>0</v>
      </c>
      <c r="R251" s="214">
        <f>Q251*H251</f>
        <v>0</v>
      </c>
      <c r="S251" s="214">
        <v>0</v>
      </c>
      <c r="T251" s="215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6" t="s">
        <v>148</v>
      </c>
      <c r="AT251" s="216" t="s">
        <v>151</v>
      </c>
      <c r="AU251" s="216" t="s">
        <v>21</v>
      </c>
      <c r="AY251" s="18" t="s">
        <v>149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18" t="s">
        <v>148</v>
      </c>
      <c r="BK251" s="217">
        <f>ROUND(I251*H251,2)</f>
        <v>0</v>
      </c>
      <c r="BL251" s="18" t="s">
        <v>148</v>
      </c>
      <c r="BM251" s="216" t="s">
        <v>434</v>
      </c>
    </row>
    <row r="252" spans="1:47" s="2" customFormat="1" ht="12">
      <c r="A252" s="39"/>
      <c r="B252" s="40"/>
      <c r="C252" s="41"/>
      <c r="D252" s="218" t="s">
        <v>155</v>
      </c>
      <c r="E252" s="41"/>
      <c r="F252" s="219" t="s">
        <v>334</v>
      </c>
      <c r="G252" s="41"/>
      <c r="H252" s="41"/>
      <c r="I252" s="220"/>
      <c r="J252" s="41"/>
      <c r="K252" s="41"/>
      <c r="L252" s="45"/>
      <c r="M252" s="221"/>
      <c r="N252" s="222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155</v>
      </c>
      <c r="AU252" s="18" t="s">
        <v>21</v>
      </c>
    </row>
    <row r="253" spans="1:51" s="13" customFormat="1" ht="12">
      <c r="A253" s="13"/>
      <c r="B253" s="227"/>
      <c r="C253" s="228"/>
      <c r="D253" s="218" t="s">
        <v>182</v>
      </c>
      <c r="E253" s="229" t="s">
        <v>37</v>
      </c>
      <c r="F253" s="230" t="s">
        <v>499</v>
      </c>
      <c r="G253" s="228"/>
      <c r="H253" s="231">
        <v>54.9</v>
      </c>
      <c r="I253" s="232"/>
      <c r="J253" s="228"/>
      <c r="K253" s="228"/>
      <c r="L253" s="233"/>
      <c r="M253" s="234"/>
      <c r="N253" s="235"/>
      <c r="O253" s="235"/>
      <c r="P253" s="235"/>
      <c r="Q253" s="235"/>
      <c r="R253" s="235"/>
      <c r="S253" s="235"/>
      <c r="T253" s="23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7" t="s">
        <v>182</v>
      </c>
      <c r="AU253" s="237" t="s">
        <v>21</v>
      </c>
      <c r="AV253" s="13" t="s">
        <v>86</v>
      </c>
      <c r="AW253" s="13" t="s">
        <v>38</v>
      </c>
      <c r="AX253" s="13" t="s">
        <v>77</v>
      </c>
      <c r="AY253" s="237" t="s">
        <v>149</v>
      </c>
    </row>
    <row r="254" spans="1:51" s="14" customFormat="1" ht="12">
      <c r="A254" s="14"/>
      <c r="B254" s="238"/>
      <c r="C254" s="239"/>
      <c r="D254" s="218" t="s">
        <v>182</v>
      </c>
      <c r="E254" s="240" t="s">
        <v>37</v>
      </c>
      <c r="F254" s="241" t="s">
        <v>187</v>
      </c>
      <c r="G254" s="239"/>
      <c r="H254" s="242">
        <v>54.9</v>
      </c>
      <c r="I254" s="243"/>
      <c r="J254" s="239"/>
      <c r="K254" s="239"/>
      <c r="L254" s="244"/>
      <c r="M254" s="245"/>
      <c r="N254" s="246"/>
      <c r="O254" s="246"/>
      <c r="P254" s="246"/>
      <c r="Q254" s="246"/>
      <c r="R254" s="246"/>
      <c r="S254" s="246"/>
      <c r="T254" s="247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8" t="s">
        <v>182</v>
      </c>
      <c r="AU254" s="248" t="s">
        <v>21</v>
      </c>
      <c r="AV254" s="14" t="s">
        <v>148</v>
      </c>
      <c r="AW254" s="14" t="s">
        <v>38</v>
      </c>
      <c r="AX254" s="14" t="s">
        <v>21</v>
      </c>
      <c r="AY254" s="248" t="s">
        <v>149</v>
      </c>
    </row>
    <row r="255" spans="1:65" s="2" customFormat="1" ht="16.5" customHeight="1">
      <c r="A255" s="39"/>
      <c r="B255" s="40"/>
      <c r="C255" s="205" t="s">
        <v>328</v>
      </c>
      <c r="D255" s="205" t="s">
        <v>151</v>
      </c>
      <c r="E255" s="206" t="s">
        <v>338</v>
      </c>
      <c r="F255" s="207" t="s">
        <v>339</v>
      </c>
      <c r="G255" s="208" t="s">
        <v>340</v>
      </c>
      <c r="H255" s="209">
        <v>17.431</v>
      </c>
      <c r="I255" s="210"/>
      <c r="J255" s="211">
        <f>ROUND(I255*H255,2)</f>
        <v>0</v>
      </c>
      <c r="K255" s="207" t="s">
        <v>37</v>
      </c>
      <c r="L255" s="45"/>
      <c r="M255" s="212" t="s">
        <v>37</v>
      </c>
      <c r="N255" s="213" t="s">
        <v>50</v>
      </c>
      <c r="O255" s="85"/>
      <c r="P255" s="214">
        <f>O255*H255</f>
        <v>0</v>
      </c>
      <c r="Q255" s="214">
        <v>0</v>
      </c>
      <c r="R255" s="214">
        <f>Q255*H255</f>
        <v>0</v>
      </c>
      <c r="S255" s="214">
        <v>0</v>
      </c>
      <c r="T255" s="215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6" t="s">
        <v>148</v>
      </c>
      <c r="AT255" s="216" t="s">
        <v>151</v>
      </c>
      <c r="AU255" s="216" t="s">
        <v>21</v>
      </c>
      <c r="AY255" s="18" t="s">
        <v>149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8" t="s">
        <v>148</v>
      </c>
      <c r="BK255" s="217">
        <f>ROUND(I255*H255,2)</f>
        <v>0</v>
      </c>
      <c r="BL255" s="18" t="s">
        <v>148</v>
      </c>
      <c r="BM255" s="216" t="s">
        <v>435</v>
      </c>
    </row>
    <row r="256" spans="1:47" s="2" customFormat="1" ht="12">
      <c r="A256" s="39"/>
      <c r="B256" s="40"/>
      <c r="C256" s="41"/>
      <c r="D256" s="218" t="s">
        <v>155</v>
      </c>
      <c r="E256" s="41"/>
      <c r="F256" s="219" t="s">
        <v>339</v>
      </c>
      <c r="G256" s="41"/>
      <c r="H256" s="41"/>
      <c r="I256" s="220"/>
      <c r="J256" s="41"/>
      <c r="K256" s="41"/>
      <c r="L256" s="45"/>
      <c r="M256" s="221"/>
      <c r="N256" s="222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155</v>
      </c>
      <c r="AU256" s="18" t="s">
        <v>21</v>
      </c>
    </row>
    <row r="257" spans="1:65" s="2" customFormat="1" ht="16.5" customHeight="1">
      <c r="A257" s="39"/>
      <c r="B257" s="40"/>
      <c r="C257" s="205" t="s">
        <v>332</v>
      </c>
      <c r="D257" s="205" t="s">
        <v>151</v>
      </c>
      <c r="E257" s="206" t="s">
        <v>343</v>
      </c>
      <c r="F257" s="207" t="s">
        <v>344</v>
      </c>
      <c r="G257" s="208" t="s">
        <v>320</v>
      </c>
      <c r="H257" s="209">
        <v>1</v>
      </c>
      <c r="I257" s="210"/>
      <c r="J257" s="211">
        <f>ROUND(I257*H257,2)</f>
        <v>0</v>
      </c>
      <c r="K257" s="207" t="s">
        <v>37</v>
      </c>
      <c r="L257" s="45"/>
      <c r="M257" s="212" t="s">
        <v>37</v>
      </c>
      <c r="N257" s="213" t="s">
        <v>50</v>
      </c>
      <c r="O257" s="85"/>
      <c r="P257" s="214">
        <f>O257*H257</f>
        <v>0</v>
      </c>
      <c r="Q257" s="214">
        <v>0</v>
      </c>
      <c r="R257" s="214">
        <f>Q257*H257</f>
        <v>0</v>
      </c>
      <c r="S257" s="214">
        <v>0</v>
      </c>
      <c r="T257" s="215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16" t="s">
        <v>148</v>
      </c>
      <c r="AT257" s="216" t="s">
        <v>151</v>
      </c>
      <c r="AU257" s="216" t="s">
        <v>21</v>
      </c>
      <c r="AY257" s="18" t="s">
        <v>149</v>
      </c>
      <c r="BE257" s="217">
        <f>IF(N257="základní",J257,0)</f>
        <v>0</v>
      </c>
      <c r="BF257" s="217">
        <f>IF(N257="snížená",J257,0)</f>
        <v>0</v>
      </c>
      <c r="BG257" s="217">
        <f>IF(N257="zákl. přenesená",J257,0)</f>
        <v>0</v>
      </c>
      <c r="BH257" s="217">
        <f>IF(N257="sníž. přenesená",J257,0)</f>
        <v>0</v>
      </c>
      <c r="BI257" s="217">
        <f>IF(N257="nulová",J257,0)</f>
        <v>0</v>
      </c>
      <c r="BJ257" s="18" t="s">
        <v>148</v>
      </c>
      <c r="BK257" s="217">
        <f>ROUND(I257*H257,2)</f>
        <v>0</v>
      </c>
      <c r="BL257" s="18" t="s">
        <v>148</v>
      </c>
      <c r="BM257" s="216" t="s">
        <v>437</v>
      </c>
    </row>
    <row r="258" spans="1:47" s="2" customFormat="1" ht="12">
      <c r="A258" s="39"/>
      <c r="B258" s="40"/>
      <c r="C258" s="41"/>
      <c r="D258" s="218" t="s">
        <v>155</v>
      </c>
      <c r="E258" s="41"/>
      <c r="F258" s="219" t="s">
        <v>344</v>
      </c>
      <c r="G258" s="41"/>
      <c r="H258" s="41"/>
      <c r="I258" s="220"/>
      <c r="J258" s="41"/>
      <c r="K258" s="41"/>
      <c r="L258" s="45"/>
      <c r="M258" s="221"/>
      <c r="N258" s="222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155</v>
      </c>
      <c r="AU258" s="18" t="s">
        <v>21</v>
      </c>
    </row>
    <row r="259" spans="1:63" s="12" customFormat="1" ht="25.9" customHeight="1">
      <c r="A259" s="12"/>
      <c r="B259" s="189"/>
      <c r="C259" s="190"/>
      <c r="D259" s="191" t="s">
        <v>76</v>
      </c>
      <c r="E259" s="192" t="s">
        <v>146</v>
      </c>
      <c r="F259" s="192" t="s">
        <v>147</v>
      </c>
      <c r="G259" s="190"/>
      <c r="H259" s="190"/>
      <c r="I259" s="193"/>
      <c r="J259" s="194">
        <f>BK259</f>
        <v>0</v>
      </c>
      <c r="K259" s="190"/>
      <c r="L259" s="195"/>
      <c r="M259" s="196"/>
      <c r="N259" s="197"/>
      <c r="O259" s="197"/>
      <c r="P259" s="198">
        <f>SUM(P260:P266)</f>
        <v>0</v>
      </c>
      <c r="Q259" s="197"/>
      <c r="R259" s="198">
        <f>SUM(R260:R266)</f>
        <v>0</v>
      </c>
      <c r="S259" s="197"/>
      <c r="T259" s="199">
        <f>SUM(T260:T266)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00" t="s">
        <v>148</v>
      </c>
      <c r="AT259" s="201" t="s">
        <v>76</v>
      </c>
      <c r="AU259" s="201" t="s">
        <v>77</v>
      </c>
      <c r="AY259" s="200" t="s">
        <v>149</v>
      </c>
      <c r="BK259" s="202">
        <f>SUM(BK260:BK266)</f>
        <v>0</v>
      </c>
    </row>
    <row r="260" spans="1:65" s="2" customFormat="1" ht="16.5" customHeight="1">
      <c r="A260" s="39"/>
      <c r="B260" s="40"/>
      <c r="C260" s="205" t="s">
        <v>337</v>
      </c>
      <c r="D260" s="205" t="s">
        <v>151</v>
      </c>
      <c r="E260" s="206" t="s">
        <v>347</v>
      </c>
      <c r="F260" s="207" t="s">
        <v>348</v>
      </c>
      <c r="G260" s="208" t="s">
        <v>174</v>
      </c>
      <c r="H260" s="209">
        <v>241.006</v>
      </c>
      <c r="I260" s="210"/>
      <c r="J260" s="211">
        <f>ROUND(I260*H260,2)</f>
        <v>0</v>
      </c>
      <c r="K260" s="207" t="s">
        <v>37</v>
      </c>
      <c r="L260" s="45"/>
      <c r="M260" s="212" t="s">
        <v>37</v>
      </c>
      <c r="N260" s="213" t="s">
        <v>50</v>
      </c>
      <c r="O260" s="85"/>
      <c r="P260" s="214">
        <f>O260*H260</f>
        <v>0</v>
      </c>
      <c r="Q260" s="214">
        <v>0</v>
      </c>
      <c r="R260" s="214">
        <f>Q260*H260</f>
        <v>0</v>
      </c>
      <c r="S260" s="214">
        <v>0</v>
      </c>
      <c r="T260" s="215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16" t="s">
        <v>349</v>
      </c>
      <c r="AT260" s="216" t="s">
        <v>151</v>
      </c>
      <c r="AU260" s="216" t="s">
        <v>21</v>
      </c>
      <c r="AY260" s="18" t="s">
        <v>149</v>
      </c>
      <c r="BE260" s="217">
        <f>IF(N260="základní",J260,0)</f>
        <v>0</v>
      </c>
      <c r="BF260" s="217">
        <f>IF(N260="snížená",J260,0)</f>
        <v>0</v>
      </c>
      <c r="BG260" s="217">
        <f>IF(N260="zákl. přenesená",J260,0)</f>
        <v>0</v>
      </c>
      <c r="BH260" s="217">
        <f>IF(N260="sníž. přenesená",J260,0)</f>
        <v>0</v>
      </c>
      <c r="BI260" s="217">
        <f>IF(N260="nulová",J260,0)</f>
        <v>0</v>
      </c>
      <c r="BJ260" s="18" t="s">
        <v>148</v>
      </c>
      <c r="BK260" s="217">
        <f>ROUND(I260*H260,2)</f>
        <v>0</v>
      </c>
      <c r="BL260" s="18" t="s">
        <v>349</v>
      </c>
      <c r="BM260" s="216" t="s">
        <v>438</v>
      </c>
    </row>
    <row r="261" spans="1:47" s="2" customFormat="1" ht="12">
      <c r="A261" s="39"/>
      <c r="B261" s="40"/>
      <c r="C261" s="41"/>
      <c r="D261" s="218" t="s">
        <v>155</v>
      </c>
      <c r="E261" s="41"/>
      <c r="F261" s="219" t="s">
        <v>348</v>
      </c>
      <c r="G261" s="41"/>
      <c r="H261" s="41"/>
      <c r="I261" s="220"/>
      <c r="J261" s="41"/>
      <c r="K261" s="41"/>
      <c r="L261" s="45"/>
      <c r="M261" s="221"/>
      <c r="N261" s="222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155</v>
      </c>
      <c r="AU261" s="18" t="s">
        <v>21</v>
      </c>
    </row>
    <row r="262" spans="1:51" s="13" customFormat="1" ht="12">
      <c r="A262" s="13"/>
      <c r="B262" s="227"/>
      <c r="C262" s="228"/>
      <c r="D262" s="218" t="s">
        <v>182</v>
      </c>
      <c r="E262" s="229" t="s">
        <v>37</v>
      </c>
      <c r="F262" s="230" t="s">
        <v>500</v>
      </c>
      <c r="G262" s="228"/>
      <c r="H262" s="231">
        <v>38.214</v>
      </c>
      <c r="I262" s="232"/>
      <c r="J262" s="228"/>
      <c r="K262" s="228"/>
      <c r="L262" s="233"/>
      <c r="M262" s="234"/>
      <c r="N262" s="235"/>
      <c r="O262" s="235"/>
      <c r="P262" s="235"/>
      <c r="Q262" s="235"/>
      <c r="R262" s="235"/>
      <c r="S262" s="235"/>
      <c r="T262" s="23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7" t="s">
        <v>182</v>
      </c>
      <c r="AU262" s="237" t="s">
        <v>21</v>
      </c>
      <c r="AV262" s="13" t="s">
        <v>86</v>
      </c>
      <c r="AW262" s="13" t="s">
        <v>38</v>
      </c>
      <c r="AX262" s="13" t="s">
        <v>77</v>
      </c>
      <c r="AY262" s="237" t="s">
        <v>149</v>
      </c>
    </row>
    <row r="263" spans="1:51" s="13" customFormat="1" ht="12">
      <c r="A263" s="13"/>
      <c r="B263" s="227"/>
      <c r="C263" s="228"/>
      <c r="D263" s="218" t="s">
        <v>182</v>
      </c>
      <c r="E263" s="229" t="s">
        <v>37</v>
      </c>
      <c r="F263" s="230" t="s">
        <v>501</v>
      </c>
      <c r="G263" s="228"/>
      <c r="H263" s="231">
        <v>70.244</v>
      </c>
      <c r="I263" s="232"/>
      <c r="J263" s="228"/>
      <c r="K263" s="228"/>
      <c r="L263" s="233"/>
      <c r="M263" s="234"/>
      <c r="N263" s="235"/>
      <c r="O263" s="235"/>
      <c r="P263" s="235"/>
      <c r="Q263" s="235"/>
      <c r="R263" s="235"/>
      <c r="S263" s="235"/>
      <c r="T263" s="236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7" t="s">
        <v>182</v>
      </c>
      <c r="AU263" s="237" t="s">
        <v>21</v>
      </c>
      <c r="AV263" s="13" t="s">
        <v>86</v>
      </c>
      <c r="AW263" s="13" t="s">
        <v>38</v>
      </c>
      <c r="AX263" s="13" t="s">
        <v>77</v>
      </c>
      <c r="AY263" s="237" t="s">
        <v>149</v>
      </c>
    </row>
    <row r="264" spans="1:51" s="13" customFormat="1" ht="12">
      <c r="A264" s="13"/>
      <c r="B264" s="227"/>
      <c r="C264" s="228"/>
      <c r="D264" s="218" t="s">
        <v>182</v>
      </c>
      <c r="E264" s="229" t="s">
        <v>37</v>
      </c>
      <c r="F264" s="230" t="s">
        <v>502</v>
      </c>
      <c r="G264" s="228"/>
      <c r="H264" s="231">
        <v>58.292</v>
      </c>
      <c r="I264" s="232"/>
      <c r="J264" s="228"/>
      <c r="K264" s="228"/>
      <c r="L264" s="233"/>
      <c r="M264" s="234"/>
      <c r="N264" s="235"/>
      <c r="O264" s="235"/>
      <c r="P264" s="235"/>
      <c r="Q264" s="235"/>
      <c r="R264" s="235"/>
      <c r="S264" s="235"/>
      <c r="T264" s="23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7" t="s">
        <v>182</v>
      </c>
      <c r="AU264" s="237" t="s">
        <v>21</v>
      </c>
      <c r="AV264" s="13" t="s">
        <v>86</v>
      </c>
      <c r="AW264" s="13" t="s">
        <v>38</v>
      </c>
      <c r="AX264" s="13" t="s">
        <v>77</v>
      </c>
      <c r="AY264" s="237" t="s">
        <v>149</v>
      </c>
    </row>
    <row r="265" spans="1:51" s="13" customFormat="1" ht="12">
      <c r="A265" s="13"/>
      <c r="B265" s="227"/>
      <c r="C265" s="228"/>
      <c r="D265" s="218" t="s">
        <v>182</v>
      </c>
      <c r="E265" s="229" t="s">
        <v>37</v>
      </c>
      <c r="F265" s="230" t="s">
        <v>503</v>
      </c>
      <c r="G265" s="228"/>
      <c r="H265" s="231">
        <v>74.256</v>
      </c>
      <c r="I265" s="232"/>
      <c r="J265" s="228"/>
      <c r="K265" s="228"/>
      <c r="L265" s="233"/>
      <c r="M265" s="234"/>
      <c r="N265" s="235"/>
      <c r="O265" s="235"/>
      <c r="P265" s="235"/>
      <c r="Q265" s="235"/>
      <c r="R265" s="235"/>
      <c r="S265" s="235"/>
      <c r="T265" s="236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7" t="s">
        <v>182</v>
      </c>
      <c r="AU265" s="237" t="s">
        <v>21</v>
      </c>
      <c r="AV265" s="13" t="s">
        <v>86</v>
      </c>
      <c r="AW265" s="13" t="s">
        <v>38</v>
      </c>
      <c r="AX265" s="13" t="s">
        <v>77</v>
      </c>
      <c r="AY265" s="237" t="s">
        <v>149</v>
      </c>
    </row>
    <row r="266" spans="1:51" s="14" customFormat="1" ht="12">
      <c r="A266" s="14"/>
      <c r="B266" s="238"/>
      <c r="C266" s="239"/>
      <c r="D266" s="218" t="s">
        <v>182</v>
      </c>
      <c r="E266" s="240" t="s">
        <v>37</v>
      </c>
      <c r="F266" s="241" t="s">
        <v>187</v>
      </c>
      <c r="G266" s="239"/>
      <c r="H266" s="242">
        <v>241.006</v>
      </c>
      <c r="I266" s="243"/>
      <c r="J266" s="239"/>
      <c r="K266" s="239"/>
      <c r="L266" s="244"/>
      <c r="M266" s="259"/>
      <c r="N266" s="260"/>
      <c r="O266" s="260"/>
      <c r="P266" s="260"/>
      <c r="Q266" s="260"/>
      <c r="R266" s="260"/>
      <c r="S266" s="260"/>
      <c r="T266" s="261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8" t="s">
        <v>182</v>
      </c>
      <c r="AU266" s="248" t="s">
        <v>21</v>
      </c>
      <c r="AV266" s="14" t="s">
        <v>148</v>
      </c>
      <c r="AW266" s="14" t="s">
        <v>38</v>
      </c>
      <c r="AX266" s="14" t="s">
        <v>21</v>
      </c>
      <c r="AY266" s="248" t="s">
        <v>149</v>
      </c>
    </row>
    <row r="267" spans="1:31" s="2" customFormat="1" ht="6.95" customHeight="1">
      <c r="A267" s="39"/>
      <c r="B267" s="60"/>
      <c r="C267" s="61"/>
      <c r="D267" s="61"/>
      <c r="E267" s="61"/>
      <c r="F267" s="61"/>
      <c r="G267" s="61"/>
      <c r="H267" s="61"/>
      <c r="I267" s="61"/>
      <c r="J267" s="61"/>
      <c r="K267" s="61"/>
      <c r="L267" s="45"/>
      <c r="M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</row>
  </sheetData>
  <sheetProtection password="CC35" sheet="1" objects="1" scenarios="1" formatColumns="0" formatRows="0" autoFilter="0"/>
  <autoFilter ref="C81:K266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pans="2:46" s="1" customFormat="1" ht="24.95" customHeight="1">
      <c r="B4" s="21"/>
      <c r="D4" s="131" t="s">
        <v>123</v>
      </c>
      <c r="L4" s="21"/>
      <c r="M4" s="132" t="s">
        <v>10</v>
      </c>
      <c r="AT4" s="18" t="s">
        <v>38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Objekty Z3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124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504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37</v>
      </c>
      <c r="G11" s="39"/>
      <c r="H11" s="39"/>
      <c r="I11" s="133" t="s">
        <v>20</v>
      </c>
      <c r="J11" s="137" t="s">
        <v>37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4. 3. 2021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26</v>
      </c>
      <c r="E14" s="39"/>
      <c r="F14" s="39"/>
      <c r="G14" s="39"/>
      <c r="H14" s="39"/>
      <c r="I14" s="133" t="s">
        <v>27</v>
      </c>
      <c r="J14" s="137" t="s">
        <v>28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29</v>
      </c>
      <c r="F15" s="39"/>
      <c r="G15" s="39"/>
      <c r="H15" s="39"/>
      <c r="I15" s="133" t="s">
        <v>30</v>
      </c>
      <c r="J15" s="137" t="s">
        <v>31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32</v>
      </c>
      <c r="E17" s="39"/>
      <c r="F17" s="39"/>
      <c r="G17" s="39"/>
      <c r="H17" s="39"/>
      <c r="I17" s="133" t="s">
        <v>27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30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34</v>
      </c>
      <c r="E20" s="39"/>
      <c r="F20" s="39"/>
      <c r="G20" s="39"/>
      <c r="H20" s="39"/>
      <c r="I20" s="133" t="s">
        <v>27</v>
      </c>
      <c r="J20" s="137" t="s">
        <v>35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36</v>
      </c>
      <c r="F21" s="39"/>
      <c r="G21" s="39"/>
      <c r="H21" s="39"/>
      <c r="I21" s="133" t="s">
        <v>30</v>
      </c>
      <c r="J21" s="137" t="s">
        <v>37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39</v>
      </c>
      <c r="E23" s="39"/>
      <c r="F23" s="39"/>
      <c r="G23" s="39"/>
      <c r="H23" s="39"/>
      <c r="I23" s="133" t="s">
        <v>27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30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41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39"/>
      <c r="B27" s="140"/>
      <c r="C27" s="139"/>
      <c r="D27" s="139"/>
      <c r="E27" s="141" t="s">
        <v>126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43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45</v>
      </c>
      <c r="G32" s="39"/>
      <c r="H32" s="39"/>
      <c r="I32" s="146" t="s">
        <v>44</v>
      </c>
      <c r="J32" s="146" t="s">
        <v>46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47</v>
      </c>
      <c r="E33" s="133" t="s">
        <v>48</v>
      </c>
      <c r="F33" s="148">
        <f>ROUND((SUM(BE83:BE319)),2)</f>
        <v>0</v>
      </c>
      <c r="G33" s="39"/>
      <c r="H33" s="39"/>
      <c r="I33" s="149">
        <v>0.21</v>
      </c>
      <c r="J33" s="148">
        <f>ROUND(((SUM(BE83:BE319))*I33),2)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49</v>
      </c>
      <c r="F34" s="148">
        <f>ROUND((SUM(BF83:BF319)),2)</f>
        <v>0</v>
      </c>
      <c r="G34" s="39"/>
      <c r="H34" s="39"/>
      <c r="I34" s="149">
        <v>0.15</v>
      </c>
      <c r="J34" s="148">
        <f>ROUND(((SUM(BF83:BF319))*I34),2)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50</v>
      </c>
      <c r="F35" s="148">
        <f>ROUND((SUM(BG83:BG319)),2)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51</v>
      </c>
      <c r="F36" s="148">
        <f>ROUND((SUM(BH83:BH319)),2)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52</v>
      </c>
      <c r="F37" s="148">
        <f>ROUND((SUM(BI83:BI319)),2)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53</v>
      </c>
      <c r="E39" s="152"/>
      <c r="F39" s="152"/>
      <c r="G39" s="153" t="s">
        <v>54</v>
      </c>
      <c r="H39" s="154" t="s">
        <v>55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Objekty Z3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124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01 (1) - Garáže_01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22</v>
      </c>
      <c r="D52" s="41"/>
      <c r="E52" s="41"/>
      <c r="F52" s="28" t="str">
        <f>F12</f>
        <v>Jablonec nad Nisou</v>
      </c>
      <c r="G52" s="41"/>
      <c r="H52" s="41"/>
      <c r="I52" s="33" t="s">
        <v>24</v>
      </c>
      <c r="J52" s="73" t="str">
        <f>IF(J12="","",J12)</f>
        <v>4. 3. 2021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26</v>
      </c>
      <c r="D54" s="41"/>
      <c r="E54" s="41"/>
      <c r="F54" s="28" t="str">
        <f>E15</f>
        <v>Povodí Labe, státní podnik, OIČ, Hradec Králové</v>
      </c>
      <c r="G54" s="41"/>
      <c r="H54" s="41"/>
      <c r="I54" s="33" t="s">
        <v>34</v>
      </c>
      <c r="J54" s="37" t="str">
        <f>E21</f>
        <v>LHOTA - Stavitelství, B. Lhota, Ing. Lhota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32</v>
      </c>
      <c r="D55" s="41"/>
      <c r="E55" s="41"/>
      <c r="F55" s="28" t="str">
        <f>IF(E18="","",E18)</f>
        <v>Vyplň údaj</v>
      </c>
      <c r="G55" s="41"/>
      <c r="H55" s="41"/>
      <c r="I55" s="33" t="s">
        <v>39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128</v>
      </c>
      <c r="D57" s="163"/>
      <c r="E57" s="163"/>
      <c r="F57" s="163"/>
      <c r="G57" s="163"/>
      <c r="H57" s="163"/>
      <c r="I57" s="163"/>
      <c r="J57" s="164" t="s">
        <v>129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75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130</v>
      </c>
    </row>
    <row r="60" spans="1:31" s="9" customFormat="1" ht="24.95" customHeight="1">
      <c r="A60" s="9"/>
      <c r="B60" s="166"/>
      <c r="C60" s="167"/>
      <c r="D60" s="168" t="s">
        <v>505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6"/>
      <c r="C61" s="167"/>
      <c r="D61" s="168" t="s">
        <v>167</v>
      </c>
      <c r="E61" s="169"/>
      <c r="F61" s="169"/>
      <c r="G61" s="169"/>
      <c r="H61" s="169"/>
      <c r="I61" s="169"/>
      <c r="J61" s="170">
        <f>J85</f>
        <v>0</v>
      </c>
      <c r="K61" s="167"/>
      <c r="L61" s="17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6"/>
      <c r="C62" s="167"/>
      <c r="D62" s="168" t="s">
        <v>131</v>
      </c>
      <c r="E62" s="169"/>
      <c r="F62" s="169"/>
      <c r="G62" s="169"/>
      <c r="H62" s="169"/>
      <c r="I62" s="169"/>
      <c r="J62" s="170">
        <f>J228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6"/>
      <c r="C63" s="167"/>
      <c r="D63" s="168" t="s">
        <v>506</v>
      </c>
      <c r="E63" s="169"/>
      <c r="F63" s="169"/>
      <c r="G63" s="169"/>
      <c r="H63" s="169"/>
      <c r="I63" s="169"/>
      <c r="J63" s="170">
        <f>J231</f>
        <v>0</v>
      </c>
      <c r="K63" s="167"/>
      <c r="L63" s="17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133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61" t="str">
        <f>E7</f>
        <v>Objekty Z3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124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>SO 01 (1) - Garáže_01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22</v>
      </c>
      <c r="D77" s="41"/>
      <c r="E77" s="41"/>
      <c r="F77" s="28" t="str">
        <f>F12</f>
        <v>Jablonec nad Nisou</v>
      </c>
      <c r="G77" s="41"/>
      <c r="H77" s="41"/>
      <c r="I77" s="33" t="s">
        <v>24</v>
      </c>
      <c r="J77" s="73" t="str">
        <f>IF(J12="","",J12)</f>
        <v>4. 3. 2021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5.65" customHeight="1">
      <c r="A79" s="39"/>
      <c r="B79" s="40"/>
      <c r="C79" s="33" t="s">
        <v>26</v>
      </c>
      <c r="D79" s="41"/>
      <c r="E79" s="41"/>
      <c r="F79" s="28" t="str">
        <f>E15</f>
        <v>Povodí Labe, státní podnik, OIČ, Hradec Králové</v>
      </c>
      <c r="G79" s="41"/>
      <c r="H79" s="41"/>
      <c r="I79" s="33" t="s">
        <v>34</v>
      </c>
      <c r="J79" s="37" t="str">
        <f>E21</f>
        <v>LHOTA - Stavitelství, B. Lhota, Ing. Lhota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32</v>
      </c>
      <c r="D80" s="41"/>
      <c r="E80" s="41"/>
      <c r="F80" s="28" t="str">
        <f>IF(E18="","",E18)</f>
        <v>Vyplň údaj</v>
      </c>
      <c r="G80" s="41"/>
      <c r="H80" s="41"/>
      <c r="I80" s="33" t="s">
        <v>39</v>
      </c>
      <c r="J80" s="37" t="str">
        <f>E24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134</v>
      </c>
      <c r="D82" s="181" t="s">
        <v>62</v>
      </c>
      <c r="E82" s="181" t="s">
        <v>58</v>
      </c>
      <c r="F82" s="181" t="s">
        <v>59</v>
      </c>
      <c r="G82" s="181" t="s">
        <v>135</v>
      </c>
      <c r="H82" s="181" t="s">
        <v>136</v>
      </c>
      <c r="I82" s="181" t="s">
        <v>137</v>
      </c>
      <c r="J82" s="181" t="s">
        <v>129</v>
      </c>
      <c r="K82" s="182" t="s">
        <v>138</v>
      </c>
      <c r="L82" s="183"/>
      <c r="M82" s="93" t="s">
        <v>37</v>
      </c>
      <c r="N82" s="94" t="s">
        <v>47</v>
      </c>
      <c r="O82" s="94" t="s">
        <v>139</v>
      </c>
      <c r="P82" s="94" t="s">
        <v>140</v>
      </c>
      <c r="Q82" s="94" t="s">
        <v>141</v>
      </c>
      <c r="R82" s="94" t="s">
        <v>142</v>
      </c>
      <c r="S82" s="94" t="s">
        <v>143</v>
      </c>
      <c r="T82" s="95" t="s">
        <v>144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145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P84+P85+P228+P231</f>
        <v>0</v>
      </c>
      <c r="Q83" s="97"/>
      <c r="R83" s="186">
        <f>R84+R85+R228+R231</f>
        <v>0</v>
      </c>
      <c r="S83" s="97"/>
      <c r="T83" s="187">
        <f>T84+T85+T228+T231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76</v>
      </c>
      <c r="AU83" s="18" t="s">
        <v>130</v>
      </c>
      <c r="BK83" s="188">
        <f>BK84+BK85+BK228+BK231</f>
        <v>0</v>
      </c>
    </row>
    <row r="84" spans="1:63" s="12" customFormat="1" ht="25.9" customHeight="1">
      <c r="A84" s="12"/>
      <c r="B84" s="189"/>
      <c r="C84" s="190"/>
      <c r="D84" s="191" t="s">
        <v>76</v>
      </c>
      <c r="E84" s="192" t="s">
        <v>507</v>
      </c>
      <c r="F84" s="192" t="s">
        <v>508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v>0</v>
      </c>
      <c r="Q84" s="197"/>
      <c r="R84" s="198">
        <v>0</v>
      </c>
      <c r="S84" s="197"/>
      <c r="T84" s="199"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21</v>
      </c>
      <c r="AT84" s="201" t="s">
        <v>76</v>
      </c>
      <c r="AU84" s="201" t="s">
        <v>77</v>
      </c>
      <c r="AY84" s="200" t="s">
        <v>149</v>
      </c>
      <c r="BK84" s="202">
        <v>0</v>
      </c>
    </row>
    <row r="85" spans="1:63" s="12" customFormat="1" ht="25.9" customHeight="1">
      <c r="A85" s="12"/>
      <c r="B85" s="189"/>
      <c r="C85" s="190"/>
      <c r="D85" s="191" t="s">
        <v>76</v>
      </c>
      <c r="E85" s="192" t="s">
        <v>170</v>
      </c>
      <c r="F85" s="192" t="s">
        <v>171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SUM(P86:P227)</f>
        <v>0</v>
      </c>
      <c r="Q85" s="197"/>
      <c r="R85" s="198">
        <f>SUM(R86:R227)</f>
        <v>0</v>
      </c>
      <c r="S85" s="197"/>
      <c r="T85" s="199">
        <f>SUM(T86:T227)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21</v>
      </c>
      <c r="AT85" s="201" t="s">
        <v>76</v>
      </c>
      <c r="AU85" s="201" t="s">
        <v>77</v>
      </c>
      <c r="AY85" s="200" t="s">
        <v>149</v>
      </c>
      <c r="BK85" s="202">
        <f>SUM(BK86:BK227)</f>
        <v>0</v>
      </c>
    </row>
    <row r="86" spans="1:65" s="2" customFormat="1" ht="12">
      <c r="A86" s="39"/>
      <c r="B86" s="40"/>
      <c r="C86" s="205" t="s">
        <v>21</v>
      </c>
      <c r="D86" s="205" t="s">
        <v>151</v>
      </c>
      <c r="E86" s="206" t="s">
        <v>509</v>
      </c>
      <c r="F86" s="207" t="s">
        <v>510</v>
      </c>
      <c r="G86" s="208" t="s">
        <v>174</v>
      </c>
      <c r="H86" s="209">
        <v>3.02</v>
      </c>
      <c r="I86" s="210"/>
      <c r="J86" s="211">
        <f>ROUND(I86*H86,2)</f>
        <v>0</v>
      </c>
      <c r="K86" s="207" t="s">
        <v>37</v>
      </c>
      <c r="L86" s="45"/>
      <c r="M86" s="212" t="s">
        <v>37</v>
      </c>
      <c r="N86" s="213" t="s">
        <v>50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148</v>
      </c>
      <c r="AT86" s="216" t="s">
        <v>151</v>
      </c>
      <c r="AU86" s="216" t="s">
        <v>21</v>
      </c>
      <c r="AY86" s="18" t="s">
        <v>149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148</v>
      </c>
      <c r="BK86" s="217">
        <f>ROUND(I86*H86,2)</f>
        <v>0</v>
      </c>
      <c r="BL86" s="18" t="s">
        <v>148</v>
      </c>
      <c r="BM86" s="216" t="s">
        <v>86</v>
      </c>
    </row>
    <row r="87" spans="1:47" s="2" customFormat="1" ht="12">
      <c r="A87" s="39"/>
      <c r="B87" s="40"/>
      <c r="C87" s="41"/>
      <c r="D87" s="218" t="s">
        <v>155</v>
      </c>
      <c r="E87" s="41"/>
      <c r="F87" s="219" t="s">
        <v>510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155</v>
      </c>
      <c r="AU87" s="18" t="s">
        <v>21</v>
      </c>
    </row>
    <row r="88" spans="1:51" s="13" customFormat="1" ht="12">
      <c r="A88" s="13"/>
      <c r="B88" s="227"/>
      <c r="C88" s="228"/>
      <c r="D88" s="218" t="s">
        <v>182</v>
      </c>
      <c r="E88" s="229" t="s">
        <v>37</v>
      </c>
      <c r="F88" s="230" t="s">
        <v>511</v>
      </c>
      <c r="G88" s="228"/>
      <c r="H88" s="231">
        <v>3.02</v>
      </c>
      <c r="I88" s="232"/>
      <c r="J88" s="228"/>
      <c r="K88" s="228"/>
      <c r="L88" s="233"/>
      <c r="M88" s="234"/>
      <c r="N88" s="235"/>
      <c r="O88" s="235"/>
      <c r="P88" s="235"/>
      <c r="Q88" s="235"/>
      <c r="R88" s="235"/>
      <c r="S88" s="235"/>
      <c r="T88" s="236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7" t="s">
        <v>182</v>
      </c>
      <c r="AU88" s="237" t="s">
        <v>21</v>
      </c>
      <c r="AV88" s="13" t="s">
        <v>86</v>
      </c>
      <c r="AW88" s="13" t="s">
        <v>38</v>
      </c>
      <c r="AX88" s="13" t="s">
        <v>77</v>
      </c>
      <c r="AY88" s="237" t="s">
        <v>149</v>
      </c>
    </row>
    <row r="89" spans="1:51" s="14" customFormat="1" ht="12">
      <c r="A89" s="14"/>
      <c r="B89" s="238"/>
      <c r="C89" s="239"/>
      <c r="D89" s="218" t="s">
        <v>182</v>
      </c>
      <c r="E89" s="240" t="s">
        <v>37</v>
      </c>
      <c r="F89" s="241" t="s">
        <v>187</v>
      </c>
      <c r="G89" s="239"/>
      <c r="H89" s="242">
        <v>3.02</v>
      </c>
      <c r="I89" s="243"/>
      <c r="J89" s="239"/>
      <c r="K89" s="239"/>
      <c r="L89" s="244"/>
      <c r="M89" s="245"/>
      <c r="N89" s="246"/>
      <c r="O89" s="246"/>
      <c r="P89" s="246"/>
      <c r="Q89" s="246"/>
      <c r="R89" s="246"/>
      <c r="S89" s="246"/>
      <c r="T89" s="247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48" t="s">
        <v>182</v>
      </c>
      <c r="AU89" s="248" t="s">
        <v>21</v>
      </c>
      <c r="AV89" s="14" t="s">
        <v>148</v>
      </c>
      <c r="AW89" s="14" t="s">
        <v>38</v>
      </c>
      <c r="AX89" s="14" t="s">
        <v>21</v>
      </c>
      <c r="AY89" s="248" t="s">
        <v>149</v>
      </c>
    </row>
    <row r="90" spans="1:65" s="2" customFormat="1" ht="12">
      <c r="A90" s="39"/>
      <c r="B90" s="40"/>
      <c r="C90" s="205" t="s">
        <v>86</v>
      </c>
      <c r="D90" s="205" t="s">
        <v>151</v>
      </c>
      <c r="E90" s="206" t="s">
        <v>512</v>
      </c>
      <c r="F90" s="207" t="s">
        <v>513</v>
      </c>
      <c r="G90" s="208" t="s">
        <v>174</v>
      </c>
      <c r="H90" s="209">
        <v>2.64</v>
      </c>
      <c r="I90" s="210"/>
      <c r="J90" s="211">
        <f>ROUND(I90*H90,2)</f>
        <v>0</v>
      </c>
      <c r="K90" s="207" t="s">
        <v>37</v>
      </c>
      <c r="L90" s="45"/>
      <c r="M90" s="212" t="s">
        <v>37</v>
      </c>
      <c r="N90" s="213" t="s">
        <v>50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148</v>
      </c>
      <c r="AT90" s="216" t="s">
        <v>151</v>
      </c>
      <c r="AU90" s="216" t="s">
        <v>21</v>
      </c>
      <c r="AY90" s="18" t="s">
        <v>149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148</v>
      </c>
      <c r="BK90" s="217">
        <f>ROUND(I90*H90,2)</f>
        <v>0</v>
      </c>
      <c r="BL90" s="18" t="s">
        <v>148</v>
      </c>
      <c r="BM90" s="216" t="s">
        <v>148</v>
      </c>
    </row>
    <row r="91" spans="1:47" s="2" customFormat="1" ht="12">
      <c r="A91" s="39"/>
      <c r="B91" s="40"/>
      <c r="C91" s="41"/>
      <c r="D91" s="218" t="s">
        <v>155</v>
      </c>
      <c r="E91" s="41"/>
      <c r="F91" s="219" t="s">
        <v>513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155</v>
      </c>
      <c r="AU91" s="18" t="s">
        <v>21</v>
      </c>
    </row>
    <row r="92" spans="1:51" s="13" customFormat="1" ht="12">
      <c r="A92" s="13"/>
      <c r="B92" s="227"/>
      <c r="C92" s="228"/>
      <c r="D92" s="218" t="s">
        <v>182</v>
      </c>
      <c r="E92" s="229" t="s">
        <v>37</v>
      </c>
      <c r="F92" s="230" t="s">
        <v>514</v>
      </c>
      <c r="G92" s="228"/>
      <c r="H92" s="231">
        <v>2.64</v>
      </c>
      <c r="I92" s="232"/>
      <c r="J92" s="228"/>
      <c r="K92" s="228"/>
      <c r="L92" s="233"/>
      <c r="M92" s="234"/>
      <c r="N92" s="235"/>
      <c r="O92" s="235"/>
      <c r="P92" s="235"/>
      <c r="Q92" s="235"/>
      <c r="R92" s="235"/>
      <c r="S92" s="235"/>
      <c r="T92" s="236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7" t="s">
        <v>182</v>
      </c>
      <c r="AU92" s="237" t="s">
        <v>21</v>
      </c>
      <c r="AV92" s="13" t="s">
        <v>86</v>
      </c>
      <c r="AW92" s="13" t="s">
        <v>38</v>
      </c>
      <c r="AX92" s="13" t="s">
        <v>77</v>
      </c>
      <c r="AY92" s="237" t="s">
        <v>149</v>
      </c>
    </row>
    <row r="93" spans="1:51" s="14" customFormat="1" ht="12">
      <c r="A93" s="14"/>
      <c r="B93" s="238"/>
      <c r="C93" s="239"/>
      <c r="D93" s="218" t="s">
        <v>182</v>
      </c>
      <c r="E93" s="240" t="s">
        <v>37</v>
      </c>
      <c r="F93" s="241" t="s">
        <v>187</v>
      </c>
      <c r="G93" s="239"/>
      <c r="H93" s="242">
        <v>2.64</v>
      </c>
      <c r="I93" s="243"/>
      <c r="J93" s="239"/>
      <c r="K93" s="239"/>
      <c r="L93" s="244"/>
      <c r="M93" s="245"/>
      <c r="N93" s="246"/>
      <c r="O93" s="246"/>
      <c r="P93" s="246"/>
      <c r="Q93" s="246"/>
      <c r="R93" s="246"/>
      <c r="S93" s="246"/>
      <c r="T93" s="247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8" t="s">
        <v>182</v>
      </c>
      <c r="AU93" s="248" t="s">
        <v>21</v>
      </c>
      <c r="AV93" s="14" t="s">
        <v>148</v>
      </c>
      <c r="AW93" s="14" t="s">
        <v>38</v>
      </c>
      <c r="AX93" s="14" t="s">
        <v>21</v>
      </c>
      <c r="AY93" s="248" t="s">
        <v>149</v>
      </c>
    </row>
    <row r="94" spans="1:65" s="2" customFormat="1" ht="33" customHeight="1">
      <c r="A94" s="39"/>
      <c r="B94" s="40"/>
      <c r="C94" s="205" t="s">
        <v>158</v>
      </c>
      <c r="D94" s="205" t="s">
        <v>151</v>
      </c>
      <c r="E94" s="206" t="s">
        <v>515</v>
      </c>
      <c r="F94" s="207" t="s">
        <v>516</v>
      </c>
      <c r="G94" s="208" t="s">
        <v>220</v>
      </c>
      <c r="H94" s="209">
        <v>11.32</v>
      </c>
      <c r="I94" s="210"/>
      <c r="J94" s="211">
        <f>ROUND(I94*H94,2)</f>
        <v>0</v>
      </c>
      <c r="K94" s="207" t="s">
        <v>37</v>
      </c>
      <c r="L94" s="45"/>
      <c r="M94" s="212" t="s">
        <v>37</v>
      </c>
      <c r="N94" s="213" t="s">
        <v>50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148</v>
      </c>
      <c r="AT94" s="216" t="s">
        <v>151</v>
      </c>
      <c r="AU94" s="216" t="s">
        <v>21</v>
      </c>
      <c r="AY94" s="18" t="s">
        <v>149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148</v>
      </c>
      <c r="BK94" s="217">
        <f>ROUND(I94*H94,2)</f>
        <v>0</v>
      </c>
      <c r="BL94" s="18" t="s">
        <v>148</v>
      </c>
      <c r="BM94" s="216" t="s">
        <v>161</v>
      </c>
    </row>
    <row r="95" spans="1:47" s="2" customFormat="1" ht="12">
      <c r="A95" s="39"/>
      <c r="B95" s="40"/>
      <c r="C95" s="41"/>
      <c r="D95" s="218" t="s">
        <v>155</v>
      </c>
      <c r="E95" s="41"/>
      <c r="F95" s="219" t="s">
        <v>516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155</v>
      </c>
      <c r="AU95" s="18" t="s">
        <v>21</v>
      </c>
    </row>
    <row r="96" spans="1:51" s="13" customFormat="1" ht="12">
      <c r="A96" s="13"/>
      <c r="B96" s="227"/>
      <c r="C96" s="228"/>
      <c r="D96" s="218" t="s">
        <v>182</v>
      </c>
      <c r="E96" s="229" t="s">
        <v>37</v>
      </c>
      <c r="F96" s="230" t="s">
        <v>517</v>
      </c>
      <c r="G96" s="228"/>
      <c r="H96" s="231">
        <v>6.04</v>
      </c>
      <c r="I96" s="232"/>
      <c r="J96" s="228"/>
      <c r="K96" s="228"/>
      <c r="L96" s="233"/>
      <c r="M96" s="234"/>
      <c r="N96" s="235"/>
      <c r="O96" s="235"/>
      <c r="P96" s="235"/>
      <c r="Q96" s="235"/>
      <c r="R96" s="235"/>
      <c r="S96" s="235"/>
      <c r="T96" s="236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7" t="s">
        <v>182</v>
      </c>
      <c r="AU96" s="237" t="s">
        <v>21</v>
      </c>
      <c r="AV96" s="13" t="s">
        <v>86</v>
      </c>
      <c r="AW96" s="13" t="s">
        <v>38</v>
      </c>
      <c r="AX96" s="13" t="s">
        <v>77</v>
      </c>
      <c r="AY96" s="237" t="s">
        <v>149</v>
      </c>
    </row>
    <row r="97" spans="1:51" s="13" customFormat="1" ht="12">
      <c r="A97" s="13"/>
      <c r="B97" s="227"/>
      <c r="C97" s="228"/>
      <c r="D97" s="218" t="s">
        <v>182</v>
      </c>
      <c r="E97" s="229" t="s">
        <v>37</v>
      </c>
      <c r="F97" s="230" t="s">
        <v>518</v>
      </c>
      <c r="G97" s="228"/>
      <c r="H97" s="231">
        <v>5.28</v>
      </c>
      <c r="I97" s="232"/>
      <c r="J97" s="228"/>
      <c r="K97" s="228"/>
      <c r="L97" s="233"/>
      <c r="M97" s="234"/>
      <c r="N97" s="235"/>
      <c r="O97" s="235"/>
      <c r="P97" s="235"/>
      <c r="Q97" s="235"/>
      <c r="R97" s="235"/>
      <c r="S97" s="235"/>
      <c r="T97" s="23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7" t="s">
        <v>182</v>
      </c>
      <c r="AU97" s="237" t="s">
        <v>21</v>
      </c>
      <c r="AV97" s="13" t="s">
        <v>86</v>
      </c>
      <c r="AW97" s="13" t="s">
        <v>38</v>
      </c>
      <c r="AX97" s="13" t="s">
        <v>77</v>
      </c>
      <c r="AY97" s="237" t="s">
        <v>149</v>
      </c>
    </row>
    <row r="98" spans="1:51" s="14" customFormat="1" ht="12">
      <c r="A98" s="14"/>
      <c r="B98" s="238"/>
      <c r="C98" s="239"/>
      <c r="D98" s="218" t="s">
        <v>182</v>
      </c>
      <c r="E98" s="240" t="s">
        <v>37</v>
      </c>
      <c r="F98" s="241" t="s">
        <v>187</v>
      </c>
      <c r="G98" s="239"/>
      <c r="H98" s="242">
        <v>11.32</v>
      </c>
      <c r="I98" s="243"/>
      <c r="J98" s="239"/>
      <c r="K98" s="239"/>
      <c r="L98" s="244"/>
      <c r="M98" s="245"/>
      <c r="N98" s="246"/>
      <c r="O98" s="246"/>
      <c r="P98" s="246"/>
      <c r="Q98" s="246"/>
      <c r="R98" s="246"/>
      <c r="S98" s="246"/>
      <c r="T98" s="247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8" t="s">
        <v>182</v>
      </c>
      <c r="AU98" s="248" t="s">
        <v>21</v>
      </c>
      <c r="AV98" s="14" t="s">
        <v>148</v>
      </c>
      <c r="AW98" s="14" t="s">
        <v>38</v>
      </c>
      <c r="AX98" s="14" t="s">
        <v>21</v>
      </c>
      <c r="AY98" s="248" t="s">
        <v>149</v>
      </c>
    </row>
    <row r="99" spans="1:65" s="2" customFormat="1" ht="16.5" customHeight="1">
      <c r="A99" s="39"/>
      <c r="B99" s="40"/>
      <c r="C99" s="205" t="s">
        <v>148</v>
      </c>
      <c r="D99" s="205" t="s">
        <v>151</v>
      </c>
      <c r="E99" s="206" t="s">
        <v>188</v>
      </c>
      <c r="F99" s="207" t="s">
        <v>519</v>
      </c>
      <c r="G99" s="208" t="s">
        <v>174</v>
      </c>
      <c r="H99" s="209">
        <v>5.66</v>
      </c>
      <c r="I99" s="210"/>
      <c r="J99" s="211">
        <f>ROUND(I99*H99,2)</f>
        <v>0</v>
      </c>
      <c r="K99" s="207" t="s">
        <v>37</v>
      </c>
      <c r="L99" s="45"/>
      <c r="M99" s="212" t="s">
        <v>37</v>
      </c>
      <c r="N99" s="213" t="s">
        <v>50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148</v>
      </c>
      <c r="AT99" s="216" t="s">
        <v>151</v>
      </c>
      <c r="AU99" s="216" t="s">
        <v>21</v>
      </c>
      <c r="AY99" s="18" t="s">
        <v>149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148</v>
      </c>
      <c r="BK99" s="217">
        <f>ROUND(I99*H99,2)</f>
        <v>0</v>
      </c>
      <c r="BL99" s="18" t="s">
        <v>148</v>
      </c>
      <c r="BM99" s="216" t="s">
        <v>164</v>
      </c>
    </row>
    <row r="100" spans="1:47" s="2" customFormat="1" ht="12">
      <c r="A100" s="39"/>
      <c r="B100" s="40"/>
      <c r="C100" s="41"/>
      <c r="D100" s="218" t="s">
        <v>155</v>
      </c>
      <c r="E100" s="41"/>
      <c r="F100" s="219" t="s">
        <v>519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155</v>
      </c>
      <c r="AU100" s="18" t="s">
        <v>21</v>
      </c>
    </row>
    <row r="101" spans="1:51" s="13" customFormat="1" ht="12">
      <c r="A101" s="13"/>
      <c r="B101" s="227"/>
      <c r="C101" s="228"/>
      <c r="D101" s="218" t="s">
        <v>182</v>
      </c>
      <c r="E101" s="229" t="s">
        <v>37</v>
      </c>
      <c r="F101" s="230" t="s">
        <v>511</v>
      </c>
      <c r="G101" s="228"/>
      <c r="H101" s="231">
        <v>3.02</v>
      </c>
      <c r="I101" s="232"/>
      <c r="J101" s="228"/>
      <c r="K101" s="228"/>
      <c r="L101" s="233"/>
      <c r="M101" s="234"/>
      <c r="N101" s="235"/>
      <c r="O101" s="235"/>
      <c r="P101" s="235"/>
      <c r="Q101" s="235"/>
      <c r="R101" s="235"/>
      <c r="S101" s="235"/>
      <c r="T101" s="23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7" t="s">
        <v>182</v>
      </c>
      <c r="AU101" s="237" t="s">
        <v>21</v>
      </c>
      <c r="AV101" s="13" t="s">
        <v>86</v>
      </c>
      <c r="AW101" s="13" t="s">
        <v>38</v>
      </c>
      <c r="AX101" s="13" t="s">
        <v>77</v>
      </c>
      <c r="AY101" s="237" t="s">
        <v>149</v>
      </c>
    </row>
    <row r="102" spans="1:51" s="13" customFormat="1" ht="12">
      <c r="A102" s="13"/>
      <c r="B102" s="227"/>
      <c r="C102" s="228"/>
      <c r="D102" s="218" t="s">
        <v>182</v>
      </c>
      <c r="E102" s="229" t="s">
        <v>37</v>
      </c>
      <c r="F102" s="230" t="s">
        <v>514</v>
      </c>
      <c r="G102" s="228"/>
      <c r="H102" s="231">
        <v>2.64</v>
      </c>
      <c r="I102" s="232"/>
      <c r="J102" s="228"/>
      <c r="K102" s="228"/>
      <c r="L102" s="233"/>
      <c r="M102" s="234"/>
      <c r="N102" s="235"/>
      <c r="O102" s="235"/>
      <c r="P102" s="235"/>
      <c r="Q102" s="235"/>
      <c r="R102" s="235"/>
      <c r="S102" s="235"/>
      <c r="T102" s="236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7" t="s">
        <v>182</v>
      </c>
      <c r="AU102" s="237" t="s">
        <v>21</v>
      </c>
      <c r="AV102" s="13" t="s">
        <v>86</v>
      </c>
      <c r="AW102" s="13" t="s">
        <v>38</v>
      </c>
      <c r="AX102" s="13" t="s">
        <v>77</v>
      </c>
      <c r="AY102" s="237" t="s">
        <v>149</v>
      </c>
    </row>
    <row r="103" spans="1:51" s="14" customFormat="1" ht="12">
      <c r="A103" s="14"/>
      <c r="B103" s="238"/>
      <c r="C103" s="239"/>
      <c r="D103" s="218" t="s">
        <v>182</v>
      </c>
      <c r="E103" s="240" t="s">
        <v>37</v>
      </c>
      <c r="F103" s="241" t="s">
        <v>187</v>
      </c>
      <c r="G103" s="239"/>
      <c r="H103" s="242">
        <v>5.66</v>
      </c>
      <c r="I103" s="243"/>
      <c r="J103" s="239"/>
      <c r="K103" s="239"/>
      <c r="L103" s="244"/>
      <c r="M103" s="245"/>
      <c r="N103" s="246"/>
      <c r="O103" s="246"/>
      <c r="P103" s="246"/>
      <c r="Q103" s="246"/>
      <c r="R103" s="246"/>
      <c r="S103" s="246"/>
      <c r="T103" s="247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8" t="s">
        <v>182</v>
      </c>
      <c r="AU103" s="248" t="s">
        <v>21</v>
      </c>
      <c r="AV103" s="14" t="s">
        <v>148</v>
      </c>
      <c r="AW103" s="14" t="s">
        <v>38</v>
      </c>
      <c r="AX103" s="14" t="s">
        <v>21</v>
      </c>
      <c r="AY103" s="248" t="s">
        <v>149</v>
      </c>
    </row>
    <row r="104" spans="1:65" s="2" customFormat="1" ht="16.5" customHeight="1">
      <c r="A104" s="39"/>
      <c r="B104" s="40"/>
      <c r="C104" s="205" t="s">
        <v>191</v>
      </c>
      <c r="D104" s="205" t="s">
        <v>151</v>
      </c>
      <c r="E104" s="206" t="s">
        <v>520</v>
      </c>
      <c r="F104" s="207" t="s">
        <v>521</v>
      </c>
      <c r="G104" s="208" t="s">
        <v>174</v>
      </c>
      <c r="H104" s="209">
        <v>3.02</v>
      </c>
      <c r="I104" s="210"/>
      <c r="J104" s="211">
        <f>ROUND(I104*H104,2)</f>
        <v>0</v>
      </c>
      <c r="K104" s="207" t="s">
        <v>37</v>
      </c>
      <c r="L104" s="45"/>
      <c r="M104" s="212" t="s">
        <v>37</v>
      </c>
      <c r="N104" s="213" t="s">
        <v>50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148</v>
      </c>
      <c r="AT104" s="216" t="s">
        <v>151</v>
      </c>
      <c r="AU104" s="216" t="s">
        <v>21</v>
      </c>
      <c r="AY104" s="18" t="s">
        <v>149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148</v>
      </c>
      <c r="BK104" s="217">
        <f>ROUND(I104*H104,2)</f>
        <v>0</v>
      </c>
      <c r="BL104" s="18" t="s">
        <v>148</v>
      </c>
      <c r="BM104" s="216" t="s">
        <v>209</v>
      </c>
    </row>
    <row r="105" spans="1:47" s="2" customFormat="1" ht="12">
      <c r="A105" s="39"/>
      <c r="B105" s="40"/>
      <c r="C105" s="41"/>
      <c r="D105" s="218" t="s">
        <v>155</v>
      </c>
      <c r="E105" s="41"/>
      <c r="F105" s="219" t="s">
        <v>521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155</v>
      </c>
      <c r="AU105" s="18" t="s">
        <v>21</v>
      </c>
    </row>
    <row r="106" spans="1:51" s="13" customFormat="1" ht="12">
      <c r="A106" s="13"/>
      <c r="B106" s="227"/>
      <c r="C106" s="228"/>
      <c r="D106" s="218" t="s">
        <v>182</v>
      </c>
      <c r="E106" s="229" t="s">
        <v>37</v>
      </c>
      <c r="F106" s="230" t="s">
        <v>511</v>
      </c>
      <c r="G106" s="228"/>
      <c r="H106" s="231">
        <v>3.02</v>
      </c>
      <c r="I106" s="232"/>
      <c r="J106" s="228"/>
      <c r="K106" s="228"/>
      <c r="L106" s="233"/>
      <c r="M106" s="234"/>
      <c r="N106" s="235"/>
      <c r="O106" s="235"/>
      <c r="P106" s="235"/>
      <c r="Q106" s="235"/>
      <c r="R106" s="235"/>
      <c r="S106" s="235"/>
      <c r="T106" s="236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7" t="s">
        <v>182</v>
      </c>
      <c r="AU106" s="237" t="s">
        <v>21</v>
      </c>
      <c r="AV106" s="13" t="s">
        <v>86</v>
      </c>
      <c r="AW106" s="13" t="s">
        <v>38</v>
      </c>
      <c r="AX106" s="13" t="s">
        <v>77</v>
      </c>
      <c r="AY106" s="237" t="s">
        <v>149</v>
      </c>
    </row>
    <row r="107" spans="1:51" s="14" customFormat="1" ht="12">
      <c r="A107" s="14"/>
      <c r="B107" s="238"/>
      <c r="C107" s="239"/>
      <c r="D107" s="218" t="s">
        <v>182</v>
      </c>
      <c r="E107" s="240" t="s">
        <v>37</v>
      </c>
      <c r="F107" s="241" t="s">
        <v>187</v>
      </c>
      <c r="G107" s="239"/>
      <c r="H107" s="242">
        <v>3.02</v>
      </c>
      <c r="I107" s="243"/>
      <c r="J107" s="239"/>
      <c r="K107" s="239"/>
      <c r="L107" s="244"/>
      <c r="M107" s="245"/>
      <c r="N107" s="246"/>
      <c r="O107" s="246"/>
      <c r="P107" s="246"/>
      <c r="Q107" s="246"/>
      <c r="R107" s="246"/>
      <c r="S107" s="246"/>
      <c r="T107" s="247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8" t="s">
        <v>182</v>
      </c>
      <c r="AU107" s="248" t="s">
        <v>21</v>
      </c>
      <c r="AV107" s="14" t="s">
        <v>148</v>
      </c>
      <c r="AW107" s="14" t="s">
        <v>38</v>
      </c>
      <c r="AX107" s="14" t="s">
        <v>21</v>
      </c>
      <c r="AY107" s="248" t="s">
        <v>149</v>
      </c>
    </row>
    <row r="108" spans="1:65" s="2" customFormat="1" ht="16.5" customHeight="1">
      <c r="A108" s="39"/>
      <c r="B108" s="40"/>
      <c r="C108" s="205" t="s">
        <v>161</v>
      </c>
      <c r="D108" s="205" t="s">
        <v>151</v>
      </c>
      <c r="E108" s="206" t="s">
        <v>522</v>
      </c>
      <c r="F108" s="207" t="s">
        <v>523</v>
      </c>
      <c r="G108" s="208" t="s">
        <v>174</v>
      </c>
      <c r="H108" s="209">
        <v>2.64</v>
      </c>
      <c r="I108" s="210"/>
      <c r="J108" s="211">
        <f>ROUND(I108*H108,2)</f>
        <v>0</v>
      </c>
      <c r="K108" s="207" t="s">
        <v>37</v>
      </c>
      <c r="L108" s="45"/>
      <c r="M108" s="212" t="s">
        <v>37</v>
      </c>
      <c r="N108" s="213" t="s">
        <v>50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148</v>
      </c>
      <c r="AT108" s="216" t="s">
        <v>151</v>
      </c>
      <c r="AU108" s="216" t="s">
        <v>21</v>
      </c>
      <c r="AY108" s="18" t="s">
        <v>149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148</v>
      </c>
      <c r="BK108" s="217">
        <f>ROUND(I108*H108,2)</f>
        <v>0</v>
      </c>
      <c r="BL108" s="18" t="s">
        <v>148</v>
      </c>
      <c r="BM108" s="216" t="s">
        <v>217</v>
      </c>
    </row>
    <row r="109" spans="1:47" s="2" customFormat="1" ht="12">
      <c r="A109" s="39"/>
      <c r="B109" s="40"/>
      <c r="C109" s="41"/>
      <c r="D109" s="218" t="s">
        <v>155</v>
      </c>
      <c r="E109" s="41"/>
      <c r="F109" s="219" t="s">
        <v>523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155</v>
      </c>
      <c r="AU109" s="18" t="s">
        <v>21</v>
      </c>
    </row>
    <row r="110" spans="1:51" s="13" customFormat="1" ht="12">
      <c r="A110" s="13"/>
      <c r="B110" s="227"/>
      <c r="C110" s="228"/>
      <c r="D110" s="218" t="s">
        <v>182</v>
      </c>
      <c r="E110" s="229" t="s">
        <v>37</v>
      </c>
      <c r="F110" s="230" t="s">
        <v>514</v>
      </c>
      <c r="G110" s="228"/>
      <c r="H110" s="231">
        <v>2.64</v>
      </c>
      <c r="I110" s="232"/>
      <c r="J110" s="228"/>
      <c r="K110" s="228"/>
      <c r="L110" s="233"/>
      <c r="M110" s="234"/>
      <c r="N110" s="235"/>
      <c r="O110" s="235"/>
      <c r="P110" s="235"/>
      <c r="Q110" s="235"/>
      <c r="R110" s="235"/>
      <c r="S110" s="235"/>
      <c r="T110" s="23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7" t="s">
        <v>182</v>
      </c>
      <c r="AU110" s="237" t="s">
        <v>21</v>
      </c>
      <c r="AV110" s="13" t="s">
        <v>86</v>
      </c>
      <c r="AW110" s="13" t="s">
        <v>38</v>
      </c>
      <c r="AX110" s="13" t="s">
        <v>77</v>
      </c>
      <c r="AY110" s="237" t="s">
        <v>149</v>
      </c>
    </row>
    <row r="111" spans="1:51" s="14" customFormat="1" ht="12">
      <c r="A111" s="14"/>
      <c r="B111" s="238"/>
      <c r="C111" s="239"/>
      <c r="D111" s="218" t="s">
        <v>182</v>
      </c>
      <c r="E111" s="240" t="s">
        <v>37</v>
      </c>
      <c r="F111" s="241" t="s">
        <v>187</v>
      </c>
      <c r="G111" s="239"/>
      <c r="H111" s="242">
        <v>2.64</v>
      </c>
      <c r="I111" s="243"/>
      <c r="J111" s="239"/>
      <c r="K111" s="239"/>
      <c r="L111" s="244"/>
      <c r="M111" s="245"/>
      <c r="N111" s="246"/>
      <c r="O111" s="246"/>
      <c r="P111" s="246"/>
      <c r="Q111" s="246"/>
      <c r="R111" s="246"/>
      <c r="S111" s="246"/>
      <c r="T111" s="247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8" t="s">
        <v>182</v>
      </c>
      <c r="AU111" s="248" t="s">
        <v>21</v>
      </c>
      <c r="AV111" s="14" t="s">
        <v>148</v>
      </c>
      <c r="AW111" s="14" t="s">
        <v>38</v>
      </c>
      <c r="AX111" s="14" t="s">
        <v>21</v>
      </c>
      <c r="AY111" s="248" t="s">
        <v>149</v>
      </c>
    </row>
    <row r="112" spans="1:65" s="2" customFormat="1" ht="12">
      <c r="A112" s="39"/>
      <c r="B112" s="40"/>
      <c r="C112" s="205" t="s">
        <v>198</v>
      </c>
      <c r="D112" s="205" t="s">
        <v>151</v>
      </c>
      <c r="E112" s="206" t="s">
        <v>524</v>
      </c>
      <c r="F112" s="207" t="s">
        <v>525</v>
      </c>
      <c r="G112" s="208" t="s">
        <v>174</v>
      </c>
      <c r="H112" s="209">
        <v>11.889</v>
      </c>
      <c r="I112" s="210"/>
      <c r="J112" s="211">
        <f>ROUND(I112*H112,2)</f>
        <v>0</v>
      </c>
      <c r="K112" s="207" t="s">
        <v>37</v>
      </c>
      <c r="L112" s="45"/>
      <c r="M112" s="212" t="s">
        <v>37</v>
      </c>
      <c r="N112" s="213" t="s">
        <v>50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148</v>
      </c>
      <c r="AT112" s="216" t="s">
        <v>151</v>
      </c>
      <c r="AU112" s="216" t="s">
        <v>21</v>
      </c>
      <c r="AY112" s="18" t="s">
        <v>149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148</v>
      </c>
      <c r="BK112" s="217">
        <f>ROUND(I112*H112,2)</f>
        <v>0</v>
      </c>
      <c r="BL112" s="18" t="s">
        <v>148</v>
      </c>
      <c r="BM112" s="216" t="s">
        <v>229</v>
      </c>
    </row>
    <row r="113" spans="1:47" s="2" customFormat="1" ht="12">
      <c r="A113" s="39"/>
      <c r="B113" s="40"/>
      <c r="C113" s="41"/>
      <c r="D113" s="218" t="s">
        <v>155</v>
      </c>
      <c r="E113" s="41"/>
      <c r="F113" s="219" t="s">
        <v>525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155</v>
      </c>
      <c r="AU113" s="18" t="s">
        <v>21</v>
      </c>
    </row>
    <row r="114" spans="1:51" s="13" customFormat="1" ht="12">
      <c r="A114" s="13"/>
      <c r="B114" s="227"/>
      <c r="C114" s="228"/>
      <c r="D114" s="218" t="s">
        <v>182</v>
      </c>
      <c r="E114" s="229" t="s">
        <v>37</v>
      </c>
      <c r="F114" s="230" t="s">
        <v>526</v>
      </c>
      <c r="G114" s="228"/>
      <c r="H114" s="231">
        <v>1.767</v>
      </c>
      <c r="I114" s="232"/>
      <c r="J114" s="228"/>
      <c r="K114" s="228"/>
      <c r="L114" s="233"/>
      <c r="M114" s="234"/>
      <c r="N114" s="235"/>
      <c r="O114" s="235"/>
      <c r="P114" s="235"/>
      <c r="Q114" s="235"/>
      <c r="R114" s="235"/>
      <c r="S114" s="235"/>
      <c r="T114" s="23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7" t="s">
        <v>182</v>
      </c>
      <c r="AU114" s="237" t="s">
        <v>21</v>
      </c>
      <c r="AV114" s="13" t="s">
        <v>86</v>
      </c>
      <c r="AW114" s="13" t="s">
        <v>38</v>
      </c>
      <c r="AX114" s="13" t="s">
        <v>77</v>
      </c>
      <c r="AY114" s="237" t="s">
        <v>149</v>
      </c>
    </row>
    <row r="115" spans="1:51" s="13" customFormat="1" ht="12">
      <c r="A115" s="13"/>
      <c r="B115" s="227"/>
      <c r="C115" s="228"/>
      <c r="D115" s="218" t="s">
        <v>182</v>
      </c>
      <c r="E115" s="229" t="s">
        <v>37</v>
      </c>
      <c r="F115" s="230" t="s">
        <v>184</v>
      </c>
      <c r="G115" s="228"/>
      <c r="H115" s="231">
        <v>2.013</v>
      </c>
      <c r="I115" s="232"/>
      <c r="J115" s="228"/>
      <c r="K115" s="228"/>
      <c r="L115" s="233"/>
      <c r="M115" s="234"/>
      <c r="N115" s="235"/>
      <c r="O115" s="235"/>
      <c r="P115" s="235"/>
      <c r="Q115" s="235"/>
      <c r="R115" s="235"/>
      <c r="S115" s="235"/>
      <c r="T115" s="23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7" t="s">
        <v>182</v>
      </c>
      <c r="AU115" s="237" t="s">
        <v>21</v>
      </c>
      <c r="AV115" s="13" t="s">
        <v>86</v>
      </c>
      <c r="AW115" s="13" t="s">
        <v>38</v>
      </c>
      <c r="AX115" s="13" t="s">
        <v>77</v>
      </c>
      <c r="AY115" s="237" t="s">
        <v>149</v>
      </c>
    </row>
    <row r="116" spans="1:51" s="13" customFormat="1" ht="12">
      <c r="A116" s="13"/>
      <c r="B116" s="227"/>
      <c r="C116" s="228"/>
      <c r="D116" s="218" t="s">
        <v>182</v>
      </c>
      <c r="E116" s="229" t="s">
        <v>37</v>
      </c>
      <c r="F116" s="230" t="s">
        <v>185</v>
      </c>
      <c r="G116" s="228"/>
      <c r="H116" s="231">
        <v>5.094</v>
      </c>
      <c r="I116" s="232"/>
      <c r="J116" s="228"/>
      <c r="K116" s="228"/>
      <c r="L116" s="233"/>
      <c r="M116" s="234"/>
      <c r="N116" s="235"/>
      <c r="O116" s="235"/>
      <c r="P116" s="235"/>
      <c r="Q116" s="235"/>
      <c r="R116" s="235"/>
      <c r="S116" s="235"/>
      <c r="T116" s="23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7" t="s">
        <v>182</v>
      </c>
      <c r="AU116" s="237" t="s">
        <v>21</v>
      </c>
      <c r="AV116" s="13" t="s">
        <v>86</v>
      </c>
      <c r="AW116" s="13" t="s">
        <v>38</v>
      </c>
      <c r="AX116" s="13" t="s">
        <v>77</v>
      </c>
      <c r="AY116" s="237" t="s">
        <v>149</v>
      </c>
    </row>
    <row r="117" spans="1:51" s="13" customFormat="1" ht="12">
      <c r="A117" s="13"/>
      <c r="B117" s="227"/>
      <c r="C117" s="228"/>
      <c r="D117" s="218" t="s">
        <v>182</v>
      </c>
      <c r="E117" s="229" t="s">
        <v>37</v>
      </c>
      <c r="F117" s="230" t="s">
        <v>186</v>
      </c>
      <c r="G117" s="228"/>
      <c r="H117" s="231">
        <v>3.015</v>
      </c>
      <c r="I117" s="232"/>
      <c r="J117" s="228"/>
      <c r="K117" s="228"/>
      <c r="L117" s="233"/>
      <c r="M117" s="234"/>
      <c r="N117" s="235"/>
      <c r="O117" s="235"/>
      <c r="P117" s="235"/>
      <c r="Q117" s="235"/>
      <c r="R117" s="235"/>
      <c r="S117" s="235"/>
      <c r="T117" s="236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7" t="s">
        <v>182</v>
      </c>
      <c r="AU117" s="237" t="s">
        <v>21</v>
      </c>
      <c r="AV117" s="13" t="s">
        <v>86</v>
      </c>
      <c r="AW117" s="13" t="s">
        <v>38</v>
      </c>
      <c r="AX117" s="13" t="s">
        <v>77</v>
      </c>
      <c r="AY117" s="237" t="s">
        <v>149</v>
      </c>
    </row>
    <row r="118" spans="1:51" s="14" customFormat="1" ht="12">
      <c r="A118" s="14"/>
      <c r="B118" s="238"/>
      <c r="C118" s="239"/>
      <c r="D118" s="218" t="s">
        <v>182</v>
      </c>
      <c r="E118" s="240" t="s">
        <v>37</v>
      </c>
      <c r="F118" s="241" t="s">
        <v>187</v>
      </c>
      <c r="G118" s="239"/>
      <c r="H118" s="242">
        <v>11.889</v>
      </c>
      <c r="I118" s="243"/>
      <c r="J118" s="239"/>
      <c r="K118" s="239"/>
      <c r="L118" s="244"/>
      <c r="M118" s="245"/>
      <c r="N118" s="246"/>
      <c r="O118" s="246"/>
      <c r="P118" s="246"/>
      <c r="Q118" s="246"/>
      <c r="R118" s="246"/>
      <c r="S118" s="246"/>
      <c r="T118" s="247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8" t="s">
        <v>182</v>
      </c>
      <c r="AU118" s="248" t="s">
        <v>21</v>
      </c>
      <c r="AV118" s="14" t="s">
        <v>148</v>
      </c>
      <c r="AW118" s="14" t="s">
        <v>38</v>
      </c>
      <c r="AX118" s="14" t="s">
        <v>21</v>
      </c>
      <c r="AY118" s="248" t="s">
        <v>149</v>
      </c>
    </row>
    <row r="119" spans="1:65" s="2" customFormat="1" ht="12">
      <c r="A119" s="39"/>
      <c r="B119" s="40"/>
      <c r="C119" s="205" t="s">
        <v>164</v>
      </c>
      <c r="D119" s="205" t="s">
        <v>151</v>
      </c>
      <c r="E119" s="206" t="s">
        <v>527</v>
      </c>
      <c r="F119" s="207" t="s">
        <v>528</v>
      </c>
      <c r="G119" s="208" t="s">
        <v>174</v>
      </c>
      <c r="H119" s="209">
        <v>21.132</v>
      </c>
      <c r="I119" s="210"/>
      <c r="J119" s="211">
        <f>ROUND(I119*H119,2)</f>
        <v>0</v>
      </c>
      <c r="K119" s="207" t="s">
        <v>37</v>
      </c>
      <c r="L119" s="45"/>
      <c r="M119" s="212" t="s">
        <v>37</v>
      </c>
      <c r="N119" s="213" t="s">
        <v>50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148</v>
      </c>
      <c r="AT119" s="216" t="s">
        <v>151</v>
      </c>
      <c r="AU119" s="216" t="s">
        <v>21</v>
      </c>
      <c r="AY119" s="18" t="s">
        <v>149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148</v>
      </c>
      <c r="BK119" s="217">
        <f>ROUND(I119*H119,2)</f>
        <v>0</v>
      </c>
      <c r="BL119" s="18" t="s">
        <v>148</v>
      </c>
      <c r="BM119" s="216" t="s">
        <v>239</v>
      </c>
    </row>
    <row r="120" spans="1:47" s="2" customFormat="1" ht="12">
      <c r="A120" s="39"/>
      <c r="B120" s="40"/>
      <c r="C120" s="41"/>
      <c r="D120" s="218" t="s">
        <v>155</v>
      </c>
      <c r="E120" s="41"/>
      <c r="F120" s="219" t="s">
        <v>528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155</v>
      </c>
      <c r="AU120" s="18" t="s">
        <v>21</v>
      </c>
    </row>
    <row r="121" spans="1:65" s="2" customFormat="1" ht="12">
      <c r="A121" s="39"/>
      <c r="B121" s="40"/>
      <c r="C121" s="205" t="s">
        <v>205</v>
      </c>
      <c r="D121" s="205" t="s">
        <v>151</v>
      </c>
      <c r="E121" s="206" t="s">
        <v>529</v>
      </c>
      <c r="F121" s="207" t="s">
        <v>530</v>
      </c>
      <c r="G121" s="208" t="s">
        <v>220</v>
      </c>
      <c r="H121" s="209">
        <v>58.2</v>
      </c>
      <c r="I121" s="210"/>
      <c r="J121" s="211">
        <f>ROUND(I121*H121,2)</f>
        <v>0</v>
      </c>
      <c r="K121" s="207" t="s">
        <v>37</v>
      </c>
      <c r="L121" s="45"/>
      <c r="M121" s="212" t="s">
        <v>37</v>
      </c>
      <c r="N121" s="213" t="s">
        <v>50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148</v>
      </c>
      <c r="AT121" s="216" t="s">
        <v>151</v>
      </c>
      <c r="AU121" s="216" t="s">
        <v>21</v>
      </c>
      <c r="AY121" s="18" t="s">
        <v>149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148</v>
      </c>
      <c r="BK121" s="217">
        <f>ROUND(I121*H121,2)</f>
        <v>0</v>
      </c>
      <c r="BL121" s="18" t="s">
        <v>148</v>
      </c>
      <c r="BM121" s="216" t="s">
        <v>247</v>
      </c>
    </row>
    <row r="122" spans="1:47" s="2" customFormat="1" ht="12">
      <c r="A122" s="39"/>
      <c r="B122" s="40"/>
      <c r="C122" s="41"/>
      <c r="D122" s="218" t="s">
        <v>155</v>
      </c>
      <c r="E122" s="41"/>
      <c r="F122" s="219" t="s">
        <v>530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155</v>
      </c>
      <c r="AU122" s="18" t="s">
        <v>21</v>
      </c>
    </row>
    <row r="123" spans="1:65" s="2" customFormat="1" ht="12">
      <c r="A123" s="39"/>
      <c r="B123" s="40"/>
      <c r="C123" s="205" t="s">
        <v>209</v>
      </c>
      <c r="D123" s="205" t="s">
        <v>151</v>
      </c>
      <c r="E123" s="206" t="s">
        <v>531</v>
      </c>
      <c r="F123" s="207" t="s">
        <v>532</v>
      </c>
      <c r="G123" s="208" t="s">
        <v>220</v>
      </c>
      <c r="H123" s="209">
        <v>58.2</v>
      </c>
      <c r="I123" s="210"/>
      <c r="J123" s="211">
        <f>ROUND(I123*H123,2)</f>
        <v>0</v>
      </c>
      <c r="K123" s="207" t="s">
        <v>37</v>
      </c>
      <c r="L123" s="45"/>
      <c r="M123" s="212" t="s">
        <v>37</v>
      </c>
      <c r="N123" s="213" t="s">
        <v>50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148</v>
      </c>
      <c r="AT123" s="216" t="s">
        <v>151</v>
      </c>
      <c r="AU123" s="216" t="s">
        <v>21</v>
      </c>
      <c r="AY123" s="18" t="s">
        <v>149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148</v>
      </c>
      <c r="BK123" s="217">
        <f>ROUND(I123*H123,2)</f>
        <v>0</v>
      </c>
      <c r="BL123" s="18" t="s">
        <v>148</v>
      </c>
      <c r="BM123" s="216" t="s">
        <v>256</v>
      </c>
    </row>
    <row r="124" spans="1:47" s="2" customFormat="1" ht="12">
      <c r="A124" s="39"/>
      <c r="B124" s="40"/>
      <c r="C124" s="41"/>
      <c r="D124" s="218" t="s">
        <v>155</v>
      </c>
      <c r="E124" s="41"/>
      <c r="F124" s="219" t="s">
        <v>532</v>
      </c>
      <c r="G124" s="41"/>
      <c r="H124" s="41"/>
      <c r="I124" s="220"/>
      <c r="J124" s="41"/>
      <c r="K124" s="41"/>
      <c r="L124" s="45"/>
      <c r="M124" s="221"/>
      <c r="N124" s="22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155</v>
      </c>
      <c r="AU124" s="18" t="s">
        <v>21</v>
      </c>
    </row>
    <row r="125" spans="1:65" s="2" customFormat="1" ht="16.5" customHeight="1">
      <c r="A125" s="39"/>
      <c r="B125" s="40"/>
      <c r="C125" s="205" t="s">
        <v>213</v>
      </c>
      <c r="D125" s="205" t="s">
        <v>151</v>
      </c>
      <c r="E125" s="206" t="s">
        <v>533</v>
      </c>
      <c r="F125" s="207" t="s">
        <v>534</v>
      </c>
      <c r="G125" s="208" t="s">
        <v>174</v>
      </c>
      <c r="H125" s="209">
        <v>11.889</v>
      </c>
      <c r="I125" s="210"/>
      <c r="J125" s="211">
        <f>ROUND(I125*H125,2)</f>
        <v>0</v>
      </c>
      <c r="K125" s="207" t="s">
        <v>37</v>
      </c>
      <c r="L125" s="45"/>
      <c r="M125" s="212" t="s">
        <v>37</v>
      </c>
      <c r="N125" s="213" t="s">
        <v>50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148</v>
      </c>
      <c r="AT125" s="216" t="s">
        <v>151</v>
      </c>
      <c r="AU125" s="216" t="s">
        <v>21</v>
      </c>
      <c r="AY125" s="18" t="s">
        <v>149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148</v>
      </c>
      <c r="BK125" s="217">
        <f>ROUND(I125*H125,2)</f>
        <v>0</v>
      </c>
      <c r="BL125" s="18" t="s">
        <v>148</v>
      </c>
      <c r="BM125" s="216" t="s">
        <v>263</v>
      </c>
    </row>
    <row r="126" spans="1:47" s="2" customFormat="1" ht="12">
      <c r="A126" s="39"/>
      <c r="B126" s="40"/>
      <c r="C126" s="41"/>
      <c r="D126" s="218" t="s">
        <v>155</v>
      </c>
      <c r="E126" s="41"/>
      <c r="F126" s="219" t="s">
        <v>534</v>
      </c>
      <c r="G126" s="41"/>
      <c r="H126" s="41"/>
      <c r="I126" s="220"/>
      <c r="J126" s="41"/>
      <c r="K126" s="41"/>
      <c r="L126" s="45"/>
      <c r="M126" s="221"/>
      <c r="N126" s="222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155</v>
      </c>
      <c r="AU126" s="18" t="s">
        <v>21</v>
      </c>
    </row>
    <row r="127" spans="1:51" s="13" customFormat="1" ht="12">
      <c r="A127" s="13"/>
      <c r="B127" s="227"/>
      <c r="C127" s="228"/>
      <c r="D127" s="218" t="s">
        <v>182</v>
      </c>
      <c r="E127" s="229" t="s">
        <v>37</v>
      </c>
      <c r="F127" s="230" t="s">
        <v>526</v>
      </c>
      <c r="G127" s="228"/>
      <c r="H127" s="231">
        <v>1.767</v>
      </c>
      <c r="I127" s="232"/>
      <c r="J127" s="228"/>
      <c r="K127" s="228"/>
      <c r="L127" s="233"/>
      <c r="M127" s="234"/>
      <c r="N127" s="235"/>
      <c r="O127" s="235"/>
      <c r="P127" s="235"/>
      <c r="Q127" s="235"/>
      <c r="R127" s="235"/>
      <c r="S127" s="235"/>
      <c r="T127" s="23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7" t="s">
        <v>182</v>
      </c>
      <c r="AU127" s="237" t="s">
        <v>21</v>
      </c>
      <c r="AV127" s="13" t="s">
        <v>86</v>
      </c>
      <c r="AW127" s="13" t="s">
        <v>38</v>
      </c>
      <c r="AX127" s="13" t="s">
        <v>77</v>
      </c>
      <c r="AY127" s="237" t="s">
        <v>149</v>
      </c>
    </row>
    <row r="128" spans="1:51" s="13" customFormat="1" ht="12">
      <c r="A128" s="13"/>
      <c r="B128" s="227"/>
      <c r="C128" s="228"/>
      <c r="D128" s="218" t="s">
        <v>182</v>
      </c>
      <c r="E128" s="229" t="s">
        <v>37</v>
      </c>
      <c r="F128" s="230" t="s">
        <v>184</v>
      </c>
      <c r="G128" s="228"/>
      <c r="H128" s="231">
        <v>2.013</v>
      </c>
      <c r="I128" s="232"/>
      <c r="J128" s="228"/>
      <c r="K128" s="228"/>
      <c r="L128" s="233"/>
      <c r="M128" s="234"/>
      <c r="N128" s="235"/>
      <c r="O128" s="235"/>
      <c r="P128" s="235"/>
      <c r="Q128" s="235"/>
      <c r="R128" s="235"/>
      <c r="S128" s="235"/>
      <c r="T128" s="23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7" t="s">
        <v>182</v>
      </c>
      <c r="AU128" s="237" t="s">
        <v>21</v>
      </c>
      <c r="AV128" s="13" t="s">
        <v>86</v>
      </c>
      <c r="AW128" s="13" t="s">
        <v>38</v>
      </c>
      <c r="AX128" s="13" t="s">
        <v>77</v>
      </c>
      <c r="AY128" s="237" t="s">
        <v>149</v>
      </c>
    </row>
    <row r="129" spans="1:51" s="13" customFormat="1" ht="12">
      <c r="A129" s="13"/>
      <c r="B129" s="227"/>
      <c r="C129" s="228"/>
      <c r="D129" s="218" t="s">
        <v>182</v>
      </c>
      <c r="E129" s="229" t="s">
        <v>37</v>
      </c>
      <c r="F129" s="230" t="s">
        <v>185</v>
      </c>
      <c r="G129" s="228"/>
      <c r="H129" s="231">
        <v>5.094</v>
      </c>
      <c r="I129" s="232"/>
      <c r="J129" s="228"/>
      <c r="K129" s="228"/>
      <c r="L129" s="233"/>
      <c r="M129" s="234"/>
      <c r="N129" s="235"/>
      <c r="O129" s="235"/>
      <c r="P129" s="235"/>
      <c r="Q129" s="235"/>
      <c r="R129" s="235"/>
      <c r="S129" s="235"/>
      <c r="T129" s="23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7" t="s">
        <v>182</v>
      </c>
      <c r="AU129" s="237" t="s">
        <v>21</v>
      </c>
      <c r="AV129" s="13" t="s">
        <v>86</v>
      </c>
      <c r="AW129" s="13" t="s">
        <v>38</v>
      </c>
      <c r="AX129" s="13" t="s">
        <v>77</v>
      </c>
      <c r="AY129" s="237" t="s">
        <v>149</v>
      </c>
    </row>
    <row r="130" spans="1:51" s="13" customFormat="1" ht="12">
      <c r="A130" s="13"/>
      <c r="B130" s="227"/>
      <c r="C130" s="228"/>
      <c r="D130" s="218" t="s">
        <v>182</v>
      </c>
      <c r="E130" s="229" t="s">
        <v>37</v>
      </c>
      <c r="F130" s="230" t="s">
        <v>186</v>
      </c>
      <c r="G130" s="228"/>
      <c r="H130" s="231">
        <v>3.015</v>
      </c>
      <c r="I130" s="232"/>
      <c r="J130" s="228"/>
      <c r="K130" s="228"/>
      <c r="L130" s="233"/>
      <c r="M130" s="234"/>
      <c r="N130" s="235"/>
      <c r="O130" s="235"/>
      <c r="P130" s="235"/>
      <c r="Q130" s="235"/>
      <c r="R130" s="235"/>
      <c r="S130" s="235"/>
      <c r="T130" s="23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7" t="s">
        <v>182</v>
      </c>
      <c r="AU130" s="237" t="s">
        <v>21</v>
      </c>
      <c r="AV130" s="13" t="s">
        <v>86</v>
      </c>
      <c r="AW130" s="13" t="s">
        <v>38</v>
      </c>
      <c r="AX130" s="13" t="s">
        <v>77</v>
      </c>
      <c r="AY130" s="237" t="s">
        <v>149</v>
      </c>
    </row>
    <row r="131" spans="1:51" s="14" customFormat="1" ht="12">
      <c r="A131" s="14"/>
      <c r="B131" s="238"/>
      <c r="C131" s="239"/>
      <c r="D131" s="218" t="s">
        <v>182</v>
      </c>
      <c r="E131" s="240" t="s">
        <v>37</v>
      </c>
      <c r="F131" s="241" t="s">
        <v>187</v>
      </c>
      <c r="G131" s="239"/>
      <c r="H131" s="242">
        <v>11.889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8" t="s">
        <v>182</v>
      </c>
      <c r="AU131" s="248" t="s">
        <v>21</v>
      </c>
      <c r="AV131" s="14" t="s">
        <v>148</v>
      </c>
      <c r="AW131" s="14" t="s">
        <v>38</v>
      </c>
      <c r="AX131" s="14" t="s">
        <v>21</v>
      </c>
      <c r="AY131" s="248" t="s">
        <v>149</v>
      </c>
    </row>
    <row r="132" spans="1:65" s="2" customFormat="1" ht="16.5" customHeight="1">
      <c r="A132" s="39"/>
      <c r="B132" s="40"/>
      <c r="C132" s="205" t="s">
        <v>217</v>
      </c>
      <c r="D132" s="205" t="s">
        <v>151</v>
      </c>
      <c r="E132" s="206" t="s">
        <v>535</v>
      </c>
      <c r="F132" s="207" t="s">
        <v>536</v>
      </c>
      <c r="G132" s="208" t="s">
        <v>174</v>
      </c>
      <c r="H132" s="209">
        <v>21.132</v>
      </c>
      <c r="I132" s="210"/>
      <c r="J132" s="211">
        <f>ROUND(I132*H132,2)</f>
        <v>0</v>
      </c>
      <c r="K132" s="207" t="s">
        <v>37</v>
      </c>
      <c r="L132" s="45"/>
      <c r="M132" s="212" t="s">
        <v>37</v>
      </c>
      <c r="N132" s="213" t="s">
        <v>50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148</v>
      </c>
      <c r="AT132" s="216" t="s">
        <v>151</v>
      </c>
      <c r="AU132" s="216" t="s">
        <v>21</v>
      </c>
      <c r="AY132" s="18" t="s">
        <v>149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148</v>
      </c>
      <c r="BK132" s="217">
        <f>ROUND(I132*H132,2)</f>
        <v>0</v>
      </c>
      <c r="BL132" s="18" t="s">
        <v>148</v>
      </c>
      <c r="BM132" s="216" t="s">
        <v>272</v>
      </c>
    </row>
    <row r="133" spans="1:47" s="2" customFormat="1" ht="12">
      <c r="A133" s="39"/>
      <c r="B133" s="40"/>
      <c r="C133" s="41"/>
      <c r="D133" s="218" t="s">
        <v>155</v>
      </c>
      <c r="E133" s="41"/>
      <c r="F133" s="219" t="s">
        <v>536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155</v>
      </c>
      <c r="AU133" s="18" t="s">
        <v>21</v>
      </c>
    </row>
    <row r="134" spans="1:65" s="2" customFormat="1" ht="12">
      <c r="A134" s="39"/>
      <c r="B134" s="40"/>
      <c r="C134" s="205" t="s">
        <v>225</v>
      </c>
      <c r="D134" s="205" t="s">
        <v>151</v>
      </c>
      <c r="E134" s="206" t="s">
        <v>537</v>
      </c>
      <c r="F134" s="207" t="s">
        <v>538</v>
      </c>
      <c r="G134" s="208" t="s">
        <v>539</v>
      </c>
      <c r="H134" s="209">
        <v>0.93</v>
      </c>
      <c r="I134" s="210"/>
      <c r="J134" s="211">
        <f>ROUND(I134*H134,2)</f>
        <v>0</v>
      </c>
      <c r="K134" s="207" t="s">
        <v>37</v>
      </c>
      <c r="L134" s="45"/>
      <c r="M134" s="212" t="s">
        <v>37</v>
      </c>
      <c r="N134" s="213" t="s">
        <v>50</v>
      </c>
      <c r="O134" s="85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148</v>
      </c>
      <c r="AT134" s="216" t="s">
        <v>151</v>
      </c>
      <c r="AU134" s="216" t="s">
        <v>21</v>
      </c>
      <c r="AY134" s="18" t="s">
        <v>149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148</v>
      </c>
      <c r="BK134" s="217">
        <f>ROUND(I134*H134,2)</f>
        <v>0</v>
      </c>
      <c r="BL134" s="18" t="s">
        <v>148</v>
      </c>
      <c r="BM134" s="216" t="s">
        <v>286</v>
      </c>
    </row>
    <row r="135" spans="1:47" s="2" customFormat="1" ht="12">
      <c r="A135" s="39"/>
      <c r="B135" s="40"/>
      <c r="C135" s="41"/>
      <c r="D135" s="218" t="s">
        <v>155</v>
      </c>
      <c r="E135" s="41"/>
      <c r="F135" s="219" t="s">
        <v>538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155</v>
      </c>
      <c r="AU135" s="18" t="s">
        <v>21</v>
      </c>
    </row>
    <row r="136" spans="1:65" s="2" customFormat="1" ht="16.5" customHeight="1">
      <c r="A136" s="39"/>
      <c r="B136" s="40"/>
      <c r="C136" s="205" t="s">
        <v>229</v>
      </c>
      <c r="D136" s="205" t="s">
        <v>151</v>
      </c>
      <c r="E136" s="206" t="s">
        <v>540</v>
      </c>
      <c r="F136" s="207" t="s">
        <v>541</v>
      </c>
      <c r="G136" s="208" t="s">
        <v>539</v>
      </c>
      <c r="H136" s="209">
        <v>0.93</v>
      </c>
      <c r="I136" s="210"/>
      <c r="J136" s="211">
        <f>ROUND(I136*H136,2)</f>
        <v>0</v>
      </c>
      <c r="K136" s="207" t="s">
        <v>37</v>
      </c>
      <c r="L136" s="45"/>
      <c r="M136" s="212" t="s">
        <v>37</v>
      </c>
      <c r="N136" s="213" t="s">
        <v>50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148</v>
      </c>
      <c r="AT136" s="216" t="s">
        <v>151</v>
      </c>
      <c r="AU136" s="216" t="s">
        <v>21</v>
      </c>
      <c r="AY136" s="18" t="s">
        <v>149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148</v>
      </c>
      <c r="BK136" s="217">
        <f>ROUND(I136*H136,2)</f>
        <v>0</v>
      </c>
      <c r="BL136" s="18" t="s">
        <v>148</v>
      </c>
      <c r="BM136" s="216" t="s">
        <v>290</v>
      </c>
    </row>
    <row r="137" spans="1:47" s="2" customFormat="1" ht="12">
      <c r="A137" s="39"/>
      <c r="B137" s="40"/>
      <c r="C137" s="41"/>
      <c r="D137" s="218" t="s">
        <v>155</v>
      </c>
      <c r="E137" s="41"/>
      <c r="F137" s="219" t="s">
        <v>541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155</v>
      </c>
      <c r="AU137" s="18" t="s">
        <v>21</v>
      </c>
    </row>
    <row r="138" spans="1:65" s="2" customFormat="1" ht="16.5" customHeight="1">
      <c r="A138" s="39"/>
      <c r="B138" s="40"/>
      <c r="C138" s="205" t="s">
        <v>8</v>
      </c>
      <c r="D138" s="205" t="s">
        <v>151</v>
      </c>
      <c r="E138" s="206" t="s">
        <v>542</v>
      </c>
      <c r="F138" s="207" t="s">
        <v>543</v>
      </c>
      <c r="G138" s="208" t="s">
        <v>539</v>
      </c>
      <c r="H138" s="209">
        <v>1.772</v>
      </c>
      <c r="I138" s="210"/>
      <c r="J138" s="211">
        <f>ROUND(I138*H138,2)</f>
        <v>0</v>
      </c>
      <c r="K138" s="207" t="s">
        <v>37</v>
      </c>
      <c r="L138" s="45"/>
      <c r="M138" s="212" t="s">
        <v>37</v>
      </c>
      <c r="N138" s="213" t="s">
        <v>50</v>
      </c>
      <c r="O138" s="85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148</v>
      </c>
      <c r="AT138" s="216" t="s">
        <v>151</v>
      </c>
      <c r="AU138" s="216" t="s">
        <v>21</v>
      </c>
      <c r="AY138" s="18" t="s">
        <v>149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148</v>
      </c>
      <c r="BK138" s="217">
        <f>ROUND(I138*H138,2)</f>
        <v>0</v>
      </c>
      <c r="BL138" s="18" t="s">
        <v>148</v>
      </c>
      <c r="BM138" s="216" t="s">
        <v>302</v>
      </c>
    </row>
    <row r="139" spans="1:47" s="2" customFormat="1" ht="12">
      <c r="A139" s="39"/>
      <c r="B139" s="40"/>
      <c r="C139" s="41"/>
      <c r="D139" s="218" t="s">
        <v>155</v>
      </c>
      <c r="E139" s="41"/>
      <c r="F139" s="219" t="s">
        <v>543</v>
      </c>
      <c r="G139" s="41"/>
      <c r="H139" s="41"/>
      <c r="I139" s="220"/>
      <c r="J139" s="41"/>
      <c r="K139" s="41"/>
      <c r="L139" s="45"/>
      <c r="M139" s="221"/>
      <c r="N139" s="222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155</v>
      </c>
      <c r="AU139" s="18" t="s">
        <v>21</v>
      </c>
    </row>
    <row r="140" spans="1:65" s="2" customFormat="1" ht="16.5" customHeight="1">
      <c r="A140" s="39"/>
      <c r="B140" s="40"/>
      <c r="C140" s="205" t="s">
        <v>239</v>
      </c>
      <c r="D140" s="205" t="s">
        <v>151</v>
      </c>
      <c r="E140" s="206" t="s">
        <v>544</v>
      </c>
      <c r="F140" s="207" t="s">
        <v>545</v>
      </c>
      <c r="G140" s="208" t="s">
        <v>539</v>
      </c>
      <c r="H140" s="209">
        <v>1.772</v>
      </c>
      <c r="I140" s="210"/>
      <c r="J140" s="211">
        <f>ROUND(I140*H140,2)</f>
        <v>0</v>
      </c>
      <c r="K140" s="207" t="s">
        <v>37</v>
      </c>
      <c r="L140" s="45"/>
      <c r="M140" s="212" t="s">
        <v>37</v>
      </c>
      <c r="N140" s="213" t="s">
        <v>50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148</v>
      </c>
      <c r="AT140" s="216" t="s">
        <v>151</v>
      </c>
      <c r="AU140" s="216" t="s">
        <v>21</v>
      </c>
      <c r="AY140" s="18" t="s">
        <v>149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148</v>
      </c>
      <c r="BK140" s="217">
        <f>ROUND(I140*H140,2)</f>
        <v>0</v>
      </c>
      <c r="BL140" s="18" t="s">
        <v>148</v>
      </c>
      <c r="BM140" s="216" t="s">
        <v>313</v>
      </c>
    </row>
    <row r="141" spans="1:47" s="2" customFormat="1" ht="12">
      <c r="A141" s="39"/>
      <c r="B141" s="40"/>
      <c r="C141" s="41"/>
      <c r="D141" s="218" t="s">
        <v>155</v>
      </c>
      <c r="E141" s="41"/>
      <c r="F141" s="219" t="s">
        <v>545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155</v>
      </c>
      <c r="AU141" s="18" t="s">
        <v>21</v>
      </c>
    </row>
    <row r="142" spans="1:65" s="2" customFormat="1" ht="21.75" customHeight="1">
      <c r="A142" s="39"/>
      <c r="B142" s="40"/>
      <c r="C142" s="205" t="s">
        <v>243</v>
      </c>
      <c r="D142" s="205" t="s">
        <v>151</v>
      </c>
      <c r="E142" s="206" t="s">
        <v>546</v>
      </c>
      <c r="F142" s="207" t="s">
        <v>547</v>
      </c>
      <c r="G142" s="208" t="s">
        <v>174</v>
      </c>
      <c r="H142" s="209">
        <v>12.849</v>
      </c>
      <c r="I142" s="210"/>
      <c r="J142" s="211">
        <f>ROUND(I142*H142,2)</f>
        <v>0</v>
      </c>
      <c r="K142" s="207" t="s">
        <v>37</v>
      </c>
      <c r="L142" s="45"/>
      <c r="M142" s="212" t="s">
        <v>37</v>
      </c>
      <c r="N142" s="213" t="s">
        <v>50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148</v>
      </c>
      <c r="AT142" s="216" t="s">
        <v>151</v>
      </c>
      <c r="AU142" s="216" t="s">
        <v>21</v>
      </c>
      <c r="AY142" s="18" t="s">
        <v>149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148</v>
      </c>
      <c r="BK142" s="217">
        <f>ROUND(I142*H142,2)</f>
        <v>0</v>
      </c>
      <c r="BL142" s="18" t="s">
        <v>148</v>
      </c>
      <c r="BM142" s="216" t="s">
        <v>323</v>
      </c>
    </row>
    <row r="143" spans="1:47" s="2" customFormat="1" ht="12">
      <c r="A143" s="39"/>
      <c r="B143" s="40"/>
      <c r="C143" s="41"/>
      <c r="D143" s="218" t="s">
        <v>155</v>
      </c>
      <c r="E143" s="41"/>
      <c r="F143" s="219" t="s">
        <v>547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155</v>
      </c>
      <c r="AU143" s="18" t="s">
        <v>21</v>
      </c>
    </row>
    <row r="144" spans="1:65" s="2" customFormat="1" ht="12">
      <c r="A144" s="39"/>
      <c r="B144" s="40"/>
      <c r="C144" s="205" t="s">
        <v>247</v>
      </c>
      <c r="D144" s="205" t="s">
        <v>151</v>
      </c>
      <c r="E144" s="206" t="s">
        <v>548</v>
      </c>
      <c r="F144" s="207" t="s">
        <v>549</v>
      </c>
      <c r="G144" s="208" t="s">
        <v>174</v>
      </c>
      <c r="H144" s="209">
        <v>19.855</v>
      </c>
      <c r="I144" s="210"/>
      <c r="J144" s="211">
        <f>ROUND(I144*H144,2)</f>
        <v>0</v>
      </c>
      <c r="K144" s="207" t="s">
        <v>37</v>
      </c>
      <c r="L144" s="45"/>
      <c r="M144" s="212" t="s">
        <v>37</v>
      </c>
      <c r="N144" s="213" t="s">
        <v>50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148</v>
      </c>
      <c r="AT144" s="216" t="s">
        <v>151</v>
      </c>
      <c r="AU144" s="216" t="s">
        <v>21</v>
      </c>
      <c r="AY144" s="18" t="s">
        <v>149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148</v>
      </c>
      <c r="BK144" s="217">
        <f>ROUND(I144*H144,2)</f>
        <v>0</v>
      </c>
      <c r="BL144" s="18" t="s">
        <v>148</v>
      </c>
      <c r="BM144" s="216" t="s">
        <v>332</v>
      </c>
    </row>
    <row r="145" spans="1:47" s="2" customFormat="1" ht="12">
      <c r="A145" s="39"/>
      <c r="B145" s="40"/>
      <c r="C145" s="41"/>
      <c r="D145" s="218" t="s">
        <v>155</v>
      </c>
      <c r="E145" s="41"/>
      <c r="F145" s="219" t="s">
        <v>549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155</v>
      </c>
      <c r="AU145" s="18" t="s">
        <v>21</v>
      </c>
    </row>
    <row r="146" spans="1:65" s="2" customFormat="1" ht="12">
      <c r="A146" s="39"/>
      <c r="B146" s="40"/>
      <c r="C146" s="205" t="s">
        <v>251</v>
      </c>
      <c r="D146" s="205" t="s">
        <v>151</v>
      </c>
      <c r="E146" s="206" t="s">
        <v>550</v>
      </c>
      <c r="F146" s="207" t="s">
        <v>551</v>
      </c>
      <c r="G146" s="208" t="s">
        <v>174</v>
      </c>
      <c r="H146" s="209">
        <v>32.704</v>
      </c>
      <c r="I146" s="210"/>
      <c r="J146" s="211">
        <f>ROUND(I146*H146,2)</f>
        <v>0</v>
      </c>
      <c r="K146" s="207" t="s">
        <v>37</v>
      </c>
      <c r="L146" s="45"/>
      <c r="M146" s="212" t="s">
        <v>37</v>
      </c>
      <c r="N146" s="213" t="s">
        <v>50</v>
      </c>
      <c r="O146" s="85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148</v>
      </c>
      <c r="AT146" s="216" t="s">
        <v>151</v>
      </c>
      <c r="AU146" s="216" t="s">
        <v>21</v>
      </c>
      <c r="AY146" s="18" t="s">
        <v>149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148</v>
      </c>
      <c r="BK146" s="217">
        <f>ROUND(I146*H146,2)</f>
        <v>0</v>
      </c>
      <c r="BL146" s="18" t="s">
        <v>148</v>
      </c>
      <c r="BM146" s="216" t="s">
        <v>342</v>
      </c>
    </row>
    <row r="147" spans="1:47" s="2" customFormat="1" ht="12">
      <c r="A147" s="39"/>
      <c r="B147" s="40"/>
      <c r="C147" s="41"/>
      <c r="D147" s="218" t="s">
        <v>155</v>
      </c>
      <c r="E147" s="41"/>
      <c r="F147" s="219" t="s">
        <v>551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155</v>
      </c>
      <c r="AU147" s="18" t="s">
        <v>21</v>
      </c>
    </row>
    <row r="148" spans="1:65" s="2" customFormat="1" ht="16.5" customHeight="1">
      <c r="A148" s="39"/>
      <c r="B148" s="40"/>
      <c r="C148" s="205" t="s">
        <v>256</v>
      </c>
      <c r="D148" s="205" t="s">
        <v>151</v>
      </c>
      <c r="E148" s="206" t="s">
        <v>188</v>
      </c>
      <c r="F148" s="207" t="s">
        <v>519</v>
      </c>
      <c r="G148" s="208" t="s">
        <v>174</v>
      </c>
      <c r="H148" s="209">
        <v>32.704</v>
      </c>
      <c r="I148" s="210"/>
      <c r="J148" s="211">
        <f>ROUND(I148*H148,2)</f>
        <v>0</v>
      </c>
      <c r="K148" s="207" t="s">
        <v>37</v>
      </c>
      <c r="L148" s="45"/>
      <c r="M148" s="212" t="s">
        <v>37</v>
      </c>
      <c r="N148" s="213" t="s">
        <v>50</v>
      </c>
      <c r="O148" s="85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148</v>
      </c>
      <c r="AT148" s="216" t="s">
        <v>151</v>
      </c>
      <c r="AU148" s="216" t="s">
        <v>21</v>
      </c>
      <c r="AY148" s="18" t="s">
        <v>149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148</v>
      </c>
      <c r="BK148" s="217">
        <f>ROUND(I148*H148,2)</f>
        <v>0</v>
      </c>
      <c r="BL148" s="18" t="s">
        <v>148</v>
      </c>
      <c r="BM148" s="216" t="s">
        <v>394</v>
      </c>
    </row>
    <row r="149" spans="1:47" s="2" customFormat="1" ht="12">
      <c r="A149" s="39"/>
      <c r="B149" s="40"/>
      <c r="C149" s="41"/>
      <c r="D149" s="218" t="s">
        <v>155</v>
      </c>
      <c r="E149" s="41"/>
      <c r="F149" s="219" t="s">
        <v>519</v>
      </c>
      <c r="G149" s="41"/>
      <c r="H149" s="41"/>
      <c r="I149" s="220"/>
      <c r="J149" s="41"/>
      <c r="K149" s="41"/>
      <c r="L149" s="45"/>
      <c r="M149" s="221"/>
      <c r="N149" s="222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155</v>
      </c>
      <c r="AU149" s="18" t="s">
        <v>21</v>
      </c>
    </row>
    <row r="150" spans="1:65" s="2" customFormat="1" ht="16.5" customHeight="1">
      <c r="A150" s="39"/>
      <c r="B150" s="40"/>
      <c r="C150" s="205" t="s">
        <v>7</v>
      </c>
      <c r="D150" s="205" t="s">
        <v>151</v>
      </c>
      <c r="E150" s="206" t="s">
        <v>192</v>
      </c>
      <c r="F150" s="207" t="s">
        <v>521</v>
      </c>
      <c r="G150" s="208" t="s">
        <v>174</v>
      </c>
      <c r="H150" s="209">
        <v>12.849</v>
      </c>
      <c r="I150" s="210"/>
      <c r="J150" s="211">
        <f>ROUND(I150*H150,2)</f>
        <v>0</v>
      </c>
      <c r="K150" s="207" t="s">
        <v>37</v>
      </c>
      <c r="L150" s="45"/>
      <c r="M150" s="212" t="s">
        <v>37</v>
      </c>
      <c r="N150" s="213" t="s">
        <v>50</v>
      </c>
      <c r="O150" s="85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148</v>
      </c>
      <c r="AT150" s="216" t="s">
        <v>151</v>
      </c>
      <c r="AU150" s="216" t="s">
        <v>21</v>
      </c>
      <c r="AY150" s="18" t="s">
        <v>149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148</v>
      </c>
      <c r="BK150" s="217">
        <f>ROUND(I150*H150,2)</f>
        <v>0</v>
      </c>
      <c r="BL150" s="18" t="s">
        <v>148</v>
      </c>
      <c r="BM150" s="216" t="s">
        <v>396</v>
      </c>
    </row>
    <row r="151" spans="1:47" s="2" customFormat="1" ht="12">
      <c r="A151" s="39"/>
      <c r="B151" s="40"/>
      <c r="C151" s="41"/>
      <c r="D151" s="218" t="s">
        <v>155</v>
      </c>
      <c r="E151" s="41"/>
      <c r="F151" s="219" t="s">
        <v>521</v>
      </c>
      <c r="G151" s="41"/>
      <c r="H151" s="41"/>
      <c r="I151" s="220"/>
      <c r="J151" s="41"/>
      <c r="K151" s="41"/>
      <c r="L151" s="45"/>
      <c r="M151" s="221"/>
      <c r="N151" s="222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155</v>
      </c>
      <c r="AU151" s="18" t="s">
        <v>21</v>
      </c>
    </row>
    <row r="152" spans="1:65" s="2" customFormat="1" ht="16.5" customHeight="1">
      <c r="A152" s="39"/>
      <c r="B152" s="40"/>
      <c r="C152" s="205" t="s">
        <v>263</v>
      </c>
      <c r="D152" s="205" t="s">
        <v>151</v>
      </c>
      <c r="E152" s="206" t="s">
        <v>522</v>
      </c>
      <c r="F152" s="207" t="s">
        <v>523</v>
      </c>
      <c r="G152" s="208" t="s">
        <v>174</v>
      </c>
      <c r="H152" s="209">
        <v>19.855</v>
      </c>
      <c r="I152" s="210"/>
      <c r="J152" s="211">
        <f>ROUND(I152*H152,2)</f>
        <v>0</v>
      </c>
      <c r="K152" s="207" t="s">
        <v>37</v>
      </c>
      <c r="L152" s="45"/>
      <c r="M152" s="212" t="s">
        <v>37</v>
      </c>
      <c r="N152" s="213" t="s">
        <v>50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148</v>
      </c>
      <c r="AT152" s="216" t="s">
        <v>151</v>
      </c>
      <c r="AU152" s="216" t="s">
        <v>21</v>
      </c>
      <c r="AY152" s="18" t="s">
        <v>149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148</v>
      </c>
      <c r="BK152" s="217">
        <f>ROUND(I152*H152,2)</f>
        <v>0</v>
      </c>
      <c r="BL152" s="18" t="s">
        <v>148</v>
      </c>
      <c r="BM152" s="216" t="s">
        <v>398</v>
      </c>
    </row>
    <row r="153" spans="1:47" s="2" customFormat="1" ht="12">
      <c r="A153" s="39"/>
      <c r="B153" s="40"/>
      <c r="C153" s="41"/>
      <c r="D153" s="218" t="s">
        <v>155</v>
      </c>
      <c r="E153" s="41"/>
      <c r="F153" s="219" t="s">
        <v>523</v>
      </c>
      <c r="G153" s="41"/>
      <c r="H153" s="41"/>
      <c r="I153" s="220"/>
      <c r="J153" s="41"/>
      <c r="K153" s="41"/>
      <c r="L153" s="45"/>
      <c r="M153" s="221"/>
      <c r="N153" s="22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155</v>
      </c>
      <c r="AU153" s="18" t="s">
        <v>21</v>
      </c>
    </row>
    <row r="154" spans="1:65" s="2" customFormat="1" ht="12">
      <c r="A154" s="39"/>
      <c r="B154" s="40"/>
      <c r="C154" s="205" t="s">
        <v>267</v>
      </c>
      <c r="D154" s="205" t="s">
        <v>151</v>
      </c>
      <c r="E154" s="206" t="s">
        <v>552</v>
      </c>
      <c r="F154" s="207" t="s">
        <v>553</v>
      </c>
      <c r="G154" s="208" t="s">
        <v>174</v>
      </c>
      <c r="H154" s="209">
        <v>17.592</v>
      </c>
      <c r="I154" s="210"/>
      <c r="J154" s="211">
        <f>ROUND(I154*H154,2)</f>
        <v>0</v>
      </c>
      <c r="K154" s="207" t="s">
        <v>37</v>
      </c>
      <c r="L154" s="45"/>
      <c r="M154" s="212" t="s">
        <v>37</v>
      </c>
      <c r="N154" s="213" t="s">
        <v>50</v>
      </c>
      <c r="O154" s="85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148</v>
      </c>
      <c r="AT154" s="216" t="s">
        <v>151</v>
      </c>
      <c r="AU154" s="216" t="s">
        <v>21</v>
      </c>
      <c r="AY154" s="18" t="s">
        <v>149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148</v>
      </c>
      <c r="BK154" s="217">
        <f>ROUND(I154*H154,2)</f>
        <v>0</v>
      </c>
      <c r="BL154" s="18" t="s">
        <v>148</v>
      </c>
      <c r="BM154" s="216" t="s">
        <v>400</v>
      </c>
    </row>
    <row r="155" spans="1:47" s="2" customFormat="1" ht="12">
      <c r="A155" s="39"/>
      <c r="B155" s="40"/>
      <c r="C155" s="41"/>
      <c r="D155" s="218" t="s">
        <v>155</v>
      </c>
      <c r="E155" s="41"/>
      <c r="F155" s="219" t="s">
        <v>553</v>
      </c>
      <c r="G155" s="41"/>
      <c r="H155" s="41"/>
      <c r="I155" s="220"/>
      <c r="J155" s="41"/>
      <c r="K155" s="41"/>
      <c r="L155" s="45"/>
      <c r="M155" s="221"/>
      <c r="N155" s="222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155</v>
      </c>
      <c r="AU155" s="18" t="s">
        <v>21</v>
      </c>
    </row>
    <row r="156" spans="1:65" s="2" customFormat="1" ht="12">
      <c r="A156" s="39"/>
      <c r="B156" s="40"/>
      <c r="C156" s="205" t="s">
        <v>272</v>
      </c>
      <c r="D156" s="205" t="s">
        <v>151</v>
      </c>
      <c r="E156" s="206" t="s">
        <v>554</v>
      </c>
      <c r="F156" s="207" t="s">
        <v>555</v>
      </c>
      <c r="G156" s="208" t="s">
        <v>220</v>
      </c>
      <c r="H156" s="209">
        <v>117.28</v>
      </c>
      <c r="I156" s="210"/>
      <c r="J156" s="211">
        <f>ROUND(I156*H156,2)</f>
        <v>0</v>
      </c>
      <c r="K156" s="207" t="s">
        <v>37</v>
      </c>
      <c r="L156" s="45"/>
      <c r="M156" s="212" t="s">
        <v>37</v>
      </c>
      <c r="N156" s="213" t="s">
        <v>50</v>
      </c>
      <c r="O156" s="85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148</v>
      </c>
      <c r="AT156" s="216" t="s">
        <v>151</v>
      </c>
      <c r="AU156" s="216" t="s">
        <v>21</v>
      </c>
      <c r="AY156" s="18" t="s">
        <v>149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148</v>
      </c>
      <c r="BK156" s="217">
        <f>ROUND(I156*H156,2)</f>
        <v>0</v>
      </c>
      <c r="BL156" s="18" t="s">
        <v>148</v>
      </c>
      <c r="BM156" s="216" t="s">
        <v>401</v>
      </c>
    </row>
    <row r="157" spans="1:47" s="2" customFormat="1" ht="12">
      <c r="A157" s="39"/>
      <c r="B157" s="40"/>
      <c r="C157" s="41"/>
      <c r="D157" s="218" t="s">
        <v>155</v>
      </c>
      <c r="E157" s="41"/>
      <c r="F157" s="219" t="s">
        <v>555</v>
      </c>
      <c r="G157" s="41"/>
      <c r="H157" s="41"/>
      <c r="I157" s="220"/>
      <c r="J157" s="41"/>
      <c r="K157" s="41"/>
      <c r="L157" s="45"/>
      <c r="M157" s="221"/>
      <c r="N157" s="222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155</v>
      </c>
      <c r="AU157" s="18" t="s">
        <v>21</v>
      </c>
    </row>
    <row r="158" spans="1:65" s="2" customFormat="1" ht="16.5" customHeight="1">
      <c r="A158" s="39"/>
      <c r="B158" s="40"/>
      <c r="C158" s="205" t="s">
        <v>277</v>
      </c>
      <c r="D158" s="205" t="s">
        <v>151</v>
      </c>
      <c r="E158" s="206" t="s">
        <v>188</v>
      </c>
      <c r="F158" s="207" t="s">
        <v>519</v>
      </c>
      <c r="G158" s="208" t="s">
        <v>174</v>
      </c>
      <c r="H158" s="209">
        <v>17.592</v>
      </c>
      <c r="I158" s="210"/>
      <c r="J158" s="211">
        <f>ROUND(I158*H158,2)</f>
        <v>0</v>
      </c>
      <c r="K158" s="207" t="s">
        <v>37</v>
      </c>
      <c r="L158" s="45"/>
      <c r="M158" s="212" t="s">
        <v>37</v>
      </c>
      <c r="N158" s="213" t="s">
        <v>50</v>
      </c>
      <c r="O158" s="85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148</v>
      </c>
      <c r="AT158" s="216" t="s">
        <v>151</v>
      </c>
      <c r="AU158" s="216" t="s">
        <v>21</v>
      </c>
      <c r="AY158" s="18" t="s">
        <v>149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148</v>
      </c>
      <c r="BK158" s="217">
        <f>ROUND(I158*H158,2)</f>
        <v>0</v>
      </c>
      <c r="BL158" s="18" t="s">
        <v>148</v>
      </c>
      <c r="BM158" s="216" t="s">
        <v>405</v>
      </c>
    </row>
    <row r="159" spans="1:47" s="2" customFormat="1" ht="12">
      <c r="A159" s="39"/>
      <c r="B159" s="40"/>
      <c r="C159" s="41"/>
      <c r="D159" s="218" t="s">
        <v>155</v>
      </c>
      <c r="E159" s="41"/>
      <c r="F159" s="219" t="s">
        <v>519</v>
      </c>
      <c r="G159" s="41"/>
      <c r="H159" s="41"/>
      <c r="I159" s="220"/>
      <c r="J159" s="41"/>
      <c r="K159" s="41"/>
      <c r="L159" s="45"/>
      <c r="M159" s="221"/>
      <c r="N159" s="222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155</v>
      </c>
      <c r="AU159" s="18" t="s">
        <v>21</v>
      </c>
    </row>
    <row r="160" spans="1:65" s="2" customFormat="1" ht="16.5" customHeight="1">
      <c r="A160" s="39"/>
      <c r="B160" s="40"/>
      <c r="C160" s="205" t="s">
        <v>286</v>
      </c>
      <c r="D160" s="205" t="s">
        <v>151</v>
      </c>
      <c r="E160" s="206" t="s">
        <v>556</v>
      </c>
      <c r="F160" s="207" t="s">
        <v>557</v>
      </c>
      <c r="G160" s="208" t="s">
        <v>174</v>
      </c>
      <c r="H160" s="209">
        <v>17.592</v>
      </c>
      <c r="I160" s="210"/>
      <c r="J160" s="211">
        <f>ROUND(I160*H160,2)</f>
        <v>0</v>
      </c>
      <c r="K160" s="207" t="s">
        <v>37</v>
      </c>
      <c r="L160" s="45"/>
      <c r="M160" s="212" t="s">
        <v>37</v>
      </c>
      <c r="N160" s="213" t="s">
        <v>50</v>
      </c>
      <c r="O160" s="85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148</v>
      </c>
      <c r="AT160" s="216" t="s">
        <v>151</v>
      </c>
      <c r="AU160" s="216" t="s">
        <v>21</v>
      </c>
      <c r="AY160" s="18" t="s">
        <v>149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148</v>
      </c>
      <c r="BK160" s="217">
        <f>ROUND(I160*H160,2)</f>
        <v>0</v>
      </c>
      <c r="BL160" s="18" t="s">
        <v>148</v>
      </c>
      <c r="BM160" s="216" t="s">
        <v>408</v>
      </c>
    </row>
    <row r="161" spans="1:47" s="2" customFormat="1" ht="12">
      <c r="A161" s="39"/>
      <c r="B161" s="40"/>
      <c r="C161" s="41"/>
      <c r="D161" s="218" t="s">
        <v>155</v>
      </c>
      <c r="E161" s="41"/>
      <c r="F161" s="219" t="s">
        <v>557</v>
      </c>
      <c r="G161" s="41"/>
      <c r="H161" s="41"/>
      <c r="I161" s="220"/>
      <c r="J161" s="41"/>
      <c r="K161" s="41"/>
      <c r="L161" s="45"/>
      <c r="M161" s="221"/>
      <c r="N161" s="222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155</v>
      </c>
      <c r="AU161" s="18" t="s">
        <v>21</v>
      </c>
    </row>
    <row r="162" spans="1:65" s="2" customFormat="1" ht="12">
      <c r="A162" s="39"/>
      <c r="B162" s="40"/>
      <c r="C162" s="205" t="s">
        <v>282</v>
      </c>
      <c r="D162" s="205" t="s">
        <v>151</v>
      </c>
      <c r="E162" s="206" t="s">
        <v>558</v>
      </c>
      <c r="F162" s="207" t="s">
        <v>559</v>
      </c>
      <c r="G162" s="208" t="s">
        <v>174</v>
      </c>
      <c r="H162" s="209">
        <v>1.327</v>
      </c>
      <c r="I162" s="210"/>
      <c r="J162" s="211">
        <f>ROUND(I162*H162,2)</f>
        <v>0</v>
      </c>
      <c r="K162" s="207" t="s">
        <v>37</v>
      </c>
      <c r="L162" s="45"/>
      <c r="M162" s="212" t="s">
        <v>37</v>
      </c>
      <c r="N162" s="213" t="s">
        <v>50</v>
      </c>
      <c r="O162" s="85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148</v>
      </c>
      <c r="AT162" s="216" t="s">
        <v>151</v>
      </c>
      <c r="AU162" s="216" t="s">
        <v>21</v>
      </c>
      <c r="AY162" s="18" t="s">
        <v>149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148</v>
      </c>
      <c r="BK162" s="217">
        <f>ROUND(I162*H162,2)</f>
        <v>0</v>
      </c>
      <c r="BL162" s="18" t="s">
        <v>148</v>
      </c>
      <c r="BM162" s="216" t="s">
        <v>411</v>
      </c>
    </row>
    <row r="163" spans="1:47" s="2" customFormat="1" ht="12">
      <c r="A163" s="39"/>
      <c r="B163" s="40"/>
      <c r="C163" s="41"/>
      <c r="D163" s="218" t="s">
        <v>155</v>
      </c>
      <c r="E163" s="41"/>
      <c r="F163" s="219" t="s">
        <v>559</v>
      </c>
      <c r="G163" s="41"/>
      <c r="H163" s="41"/>
      <c r="I163" s="220"/>
      <c r="J163" s="41"/>
      <c r="K163" s="41"/>
      <c r="L163" s="45"/>
      <c r="M163" s="221"/>
      <c r="N163" s="222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155</v>
      </c>
      <c r="AU163" s="18" t="s">
        <v>21</v>
      </c>
    </row>
    <row r="164" spans="1:65" s="2" customFormat="1" ht="12">
      <c r="A164" s="39"/>
      <c r="B164" s="40"/>
      <c r="C164" s="205" t="s">
        <v>290</v>
      </c>
      <c r="D164" s="205" t="s">
        <v>151</v>
      </c>
      <c r="E164" s="206" t="s">
        <v>560</v>
      </c>
      <c r="F164" s="207" t="s">
        <v>561</v>
      </c>
      <c r="G164" s="208" t="s">
        <v>174</v>
      </c>
      <c r="H164" s="209">
        <v>72.309</v>
      </c>
      <c r="I164" s="210"/>
      <c r="J164" s="211">
        <f>ROUND(I164*H164,2)</f>
        <v>0</v>
      </c>
      <c r="K164" s="207" t="s">
        <v>37</v>
      </c>
      <c r="L164" s="45"/>
      <c r="M164" s="212" t="s">
        <v>37</v>
      </c>
      <c r="N164" s="213" t="s">
        <v>50</v>
      </c>
      <c r="O164" s="85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148</v>
      </c>
      <c r="AT164" s="216" t="s">
        <v>151</v>
      </c>
      <c r="AU164" s="216" t="s">
        <v>21</v>
      </c>
      <c r="AY164" s="18" t="s">
        <v>149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148</v>
      </c>
      <c r="BK164" s="217">
        <f>ROUND(I164*H164,2)</f>
        <v>0</v>
      </c>
      <c r="BL164" s="18" t="s">
        <v>148</v>
      </c>
      <c r="BM164" s="216" t="s">
        <v>414</v>
      </c>
    </row>
    <row r="165" spans="1:47" s="2" customFormat="1" ht="12">
      <c r="A165" s="39"/>
      <c r="B165" s="40"/>
      <c r="C165" s="41"/>
      <c r="D165" s="218" t="s">
        <v>155</v>
      </c>
      <c r="E165" s="41"/>
      <c r="F165" s="219" t="s">
        <v>561</v>
      </c>
      <c r="G165" s="41"/>
      <c r="H165" s="41"/>
      <c r="I165" s="220"/>
      <c r="J165" s="41"/>
      <c r="K165" s="41"/>
      <c r="L165" s="45"/>
      <c r="M165" s="221"/>
      <c r="N165" s="222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155</v>
      </c>
      <c r="AU165" s="18" t="s">
        <v>21</v>
      </c>
    </row>
    <row r="166" spans="1:65" s="2" customFormat="1" ht="12">
      <c r="A166" s="39"/>
      <c r="B166" s="40"/>
      <c r="C166" s="205" t="s">
        <v>296</v>
      </c>
      <c r="D166" s="205" t="s">
        <v>151</v>
      </c>
      <c r="E166" s="206" t="s">
        <v>562</v>
      </c>
      <c r="F166" s="207" t="s">
        <v>563</v>
      </c>
      <c r="G166" s="208" t="s">
        <v>174</v>
      </c>
      <c r="H166" s="209">
        <v>72.309</v>
      </c>
      <c r="I166" s="210"/>
      <c r="J166" s="211">
        <f>ROUND(I166*H166,2)</f>
        <v>0</v>
      </c>
      <c r="K166" s="207" t="s">
        <v>37</v>
      </c>
      <c r="L166" s="45"/>
      <c r="M166" s="212" t="s">
        <v>37</v>
      </c>
      <c r="N166" s="213" t="s">
        <v>50</v>
      </c>
      <c r="O166" s="85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6" t="s">
        <v>148</v>
      </c>
      <c r="AT166" s="216" t="s">
        <v>151</v>
      </c>
      <c r="AU166" s="216" t="s">
        <v>21</v>
      </c>
      <c r="AY166" s="18" t="s">
        <v>149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148</v>
      </c>
      <c r="BK166" s="217">
        <f>ROUND(I166*H166,2)</f>
        <v>0</v>
      </c>
      <c r="BL166" s="18" t="s">
        <v>148</v>
      </c>
      <c r="BM166" s="216" t="s">
        <v>417</v>
      </c>
    </row>
    <row r="167" spans="1:47" s="2" customFormat="1" ht="12">
      <c r="A167" s="39"/>
      <c r="B167" s="40"/>
      <c r="C167" s="41"/>
      <c r="D167" s="218" t="s">
        <v>155</v>
      </c>
      <c r="E167" s="41"/>
      <c r="F167" s="219" t="s">
        <v>563</v>
      </c>
      <c r="G167" s="41"/>
      <c r="H167" s="41"/>
      <c r="I167" s="220"/>
      <c r="J167" s="41"/>
      <c r="K167" s="41"/>
      <c r="L167" s="45"/>
      <c r="M167" s="221"/>
      <c r="N167" s="222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155</v>
      </c>
      <c r="AU167" s="18" t="s">
        <v>21</v>
      </c>
    </row>
    <row r="168" spans="1:65" s="2" customFormat="1" ht="16.5" customHeight="1">
      <c r="A168" s="39"/>
      <c r="B168" s="40"/>
      <c r="C168" s="205" t="s">
        <v>302</v>
      </c>
      <c r="D168" s="205" t="s">
        <v>151</v>
      </c>
      <c r="E168" s="206" t="s">
        <v>564</v>
      </c>
      <c r="F168" s="207" t="s">
        <v>565</v>
      </c>
      <c r="G168" s="208" t="s">
        <v>174</v>
      </c>
      <c r="H168" s="209">
        <v>10.596</v>
      </c>
      <c r="I168" s="210"/>
      <c r="J168" s="211">
        <f>ROUND(I168*H168,2)</f>
        <v>0</v>
      </c>
      <c r="K168" s="207" t="s">
        <v>37</v>
      </c>
      <c r="L168" s="45"/>
      <c r="M168" s="212" t="s">
        <v>37</v>
      </c>
      <c r="N168" s="213" t="s">
        <v>50</v>
      </c>
      <c r="O168" s="85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148</v>
      </c>
      <c r="AT168" s="216" t="s">
        <v>151</v>
      </c>
      <c r="AU168" s="216" t="s">
        <v>21</v>
      </c>
      <c r="AY168" s="18" t="s">
        <v>149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148</v>
      </c>
      <c r="BK168" s="217">
        <f>ROUND(I168*H168,2)</f>
        <v>0</v>
      </c>
      <c r="BL168" s="18" t="s">
        <v>148</v>
      </c>
      <c r="BM168" s="216" t="s">
        <v>420</v>
      </c>
    </row>
    <row r="169" spans="1:47" s="2" customFormat="1" ht="12">
      <c r="A169" s="39"/>
      <c r="B169" s="40"/>
      <c r="C169" s="41"/>
      <c r="D169" s="218" t="s">
        <v>155</v>
      </c>
      <c r="E169" s="41"/>
      <c r="F169" s="219" t="s">
        <v>565</v>
      </c>
      <c r="G169" s="41"/>
      <c r="H169" s="41"/>
      <c r="I169" s="220"/>
      <c r="J169" s="41"/>
      <c r="K169" s="41"/>
      <c r="L169" s="45"/>
      <c r="M169" s="221"/>
      <c r="N169" s="222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155</v>
      </c>
      <c r="AU169" s="18" t="s">
        <v>21</v>
      </c>
    </row>
    <row r="170" spans="1:65" s="2" customFormat="1" ht="16.5" customHeight="1">
      <c r="A170" s="39"/>
      <c r="B170" s="40"/>
      <c r="C170" s="205" t="s">
        <v>308</v>
      </c>
      <c r="D170" s="205" t="s">
        <v>151</v>
      </c>
      <c r="E170" s="206" t="s">
        <v>566</v>
      </c>
      <c r="F170" s="207" t="s">
        <v>567</v>
      </c>
      <c r="G170" s="208" t="s">
        <v>232</v>
      </c>
      <c r="H170" s="209">
        <v>34</v>
      </c>
      <c r="I170" s="210"/>
      <c r="J170" s="211">
        <f>ROUND(I170*H170,2)</f>
        <v>0</v>
      </c>
      <c r="K170" s="207" t="s">
        <v>37</v>
      </c>
      <c r="L170" s="45"/>
      <c r="M170" s="212" t="s">
        <v>37</v>
      </c>
      <c r="N170" s="213" t="s">
        <v>50</v>
      </c>
      <c r="O170" s="85"/>
      <c r="P170" s="214">
        <f>O170*H170</f>
        <v>0</v>
      </c>
      <c r="Q170" s="214">
        <v>0</v>
      </c>
      <c r="R170" s="214">
        <f>Q170*H170</f>
        <v>0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148</v>
      </c>
      <c r="AT170" s="216" t="s">
        <v>151</v>
      </c>
      <c r="AU170" s="216" t="s">
        <v>21</v>
      </c>
      <c r="AY170" s="18" t="s">
        <v>149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148</v>
      </c>
      <c r="BK170" s="217">
        <f>ROUND(I170*H170,2)</f>
        <v>0</v>
      </c>
      <c r="BL170" s="18" t="s">
        <v>148</v>
      </c>
      <c r="BM170" s="216" t="s">
        <v>424</v>
      </c>
    </row>
    <row r="171" spans="1:47" s="2" customFormat="1" ht="12">
      <c r="A171" s="39"/>
      <c r="B171" s="40"/>
      <c r="C171" s="41"/>
      <c r="D171" s="218" t="s">
        <v>155</v>
      </c>
      <c r="E171" s="41"/>
      <c r="F171" s="219" t="s">
        <v>567</v>
      </c>
      <c r="G171" s="41"/>
      <c r="H171" s="41"/>
      <c r="I171" s="220"/>
      <c r="J171" s="41"/>
      <c r="K171" s="41"/>
      <c r="L171" s="45"/>
      <c r="M171" s="221"/>
      <c r="N171" s="222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155</v>
      </c>
      <c r="AU171" s="18" t="s">
        <v>21</v>
      </c>
    </row>
    <row r="172" spans="1:65" s="2" customFormat="1" ht="12">
      <c r="A172" s="39"/>
      <c r="B172" s="40"/>
      <c r="C172" s="205" t="s">
        <v>313</v>
      </c>
      <c r="D172" s="205" t="s">
        <v>151</v>
      </c>
      <c r="E172" s="206" t="s">
        <v>179</v>
      </c>
      <c r="F172" s="207" t="s">
        <v>180</v>
      </c>
      <c r="G172" s="208" t="s">
        <v>174</v>
      </c>
      <c r="H172" s="209">
        <v>11.649</v>
      </c>
      <c r="I172" s="210"/>
      <c r="J172" s="211">
        <f>ROUND(I172*H172,2)</f>
        <v>0</v>
      </c>
      <c r="K172" s="207" t="s">
        <v>37</v>
      </c>
      <c r="L172" s="45"/>
      <c r="M172" s="212" t="s">
        <v>37</v>
      </c>
      <c r="N172" s="213" t="s">
        <v>50</v>
      </c>
      <c r="O172" s="85"/>
      <c r="P172" s="214">
        <f>O172*H172</f>
        <v>0</v>
      </c>
      <c r="Q172" s="214">
        <v>0</v>
      </c>
      <c r="R172" s="214">
        <f>Q172*H172</f>
        <v>0</v>
      </c>
      <c r="S172" s="214">
        <v>0</v>
      </c>
      <c r="T172" s="21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6" t="s">
        <v>148</v>
      </c>
      <c r="AT172" s="216" t="s">
        <v>151</v>
      </c>
      <c r="AU172" s="216" t="s">
        <v>21</v>
      </c>
      <c r="AY172" s="18" t="s">
        <v>149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8" t="s">
        <v>148</v>
      </c>
      <c r="BK172" s="217">
        <f>ROUND(I172*H172,2)</f>
        <v>0</v>
      </c>
      <c r="BL172" s="18" t="s">
        <v>148</v>
      </c>
      <c r="BM172" s="216" t="s">
        <v>427</v>
      </c>
    </row>
    <row r="173" spans="1:47" s="2" customFormat="1" ht="12">
      <c r="A173" s="39"/>
      <c r="B173" s="40"/>
      <c r="C173" s="41"/>
      <c r="D173" s="218" t="s">
        <v>155</v>
      </c>
      <c r="E173" s="41"/>
      <c r="F173" s="219" t="s">
        <v>180</v>
      </c>
      <c r="G173" s="41"/>
      <c r="H173" s="41"/>
      <c r="I173" s="220"/>
      <c r="J173" s="41"/>
      <c r="K173" s="41"/>
      <c r="L173" s="45"/>
      <c r="M173" s="221"/>
      <c r="N173" s="222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155</v>
      </c>
      <c r="AU173" s="18" t="s">
        <v>21</v>
      </c>
    </row>
    <row r="174" spans="1:51" s="13" customFormat="1" ht="12">
      <c r="A174" s="13"/>
      <c r="B174" s="227"/>
      <c r="C174" s="228"/>
      <c r="D174" s="218" t="s">
        <v>182</v>
      </c>
      <c r="E174" s="229" t="s">
        <v>37</v>
      </c>
      <c r="F174" s="230" t="s">
        <v>183</v>
      </c>
      <c r="G174" s="228"/>
      <c r="H174" s="231">
        <v>1.527</v>
      </c>
      <c r="I174" s="232"/>
      <c r="J174" s="228"/>
      <c r="K174" s="228"/>
      <c r="L174" s="233"/>
      <c r="M174" s="234"/>
      <c r="N174" s="235"/>
      <c r="O174" s="235"/>
      <c r="P174" s="235"/>
      <c r="Q174" s="235"/>
      <c r="R174" s="235"/>
      <c r="S174" s="235"/>
      <c r="T174" s="23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7" t="s">
        <v>182</v>
      </c>
      <c r="AU174" s="237" t="s">
        <v>21</v>
      </c>
      <c r="AV174" s="13" t="s">
        <v>86</v>
      </c>
      <c r="AW174" s="13" t="s">
        <v>38</v>
      </c>
      <c r="AX174" s="13" t="s">
        <v>77</v>
      </c>
      <c r="AY174" s="237" t="s">
        <v>149</v>
      </c>
    </row>
    <row r="175" spans="1:51" s="13" customFormat="1" ht="12">
      <c r="A175" s="13"/>
      <c r="B175" s="227"/>
      <c r="C175" s="228"/>
      <c r="D175" s="218" t="s">
        <v>182</v>
      </c>
      <c r="E175" s="229" t="s">
        <v>37</v>
      </c>
      <c r="F175" s="230" t="s">
        <v>184</v>
      </c>
      <c r="G175" s="228"/>
      <c r="H175" s="231">
        <v>2.013</v>
      </c>
      <c r="I175" s="232"/>
      <c r="J175" s="228"/>
      <c r="K175" s="228"/>
      <c r="L175" s="233"/>
      <c r="M175" s="234"/>
      <c r="N175" s="235"/>
      <c r="O175" s="235"/>
      <c r="P175" s="235"/>
      <c r="Q175" s="235"/>
      <c r="R175" s="235"/>
      <c r="S175" s="235"/>
      <c r="T175" s="23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7" t="s">
        <v>182</v>
      </c>
      <c r="AU175" s="237" t="s">
        <v>21</v>
      </c>
      <c r="AV175" s="13" t="s">
        <v>86</v>
      </c>
      <c r="AW175" s="13" t="s">
        <v>38</v>
      </c>
      <c r="AX175" s="13" t="s">
        <v>77</v>
      </c>
      <c r="AY175" s="237" t="s">
        <v>149</v>
      </c>
    </row>
    <row r="176" spans="1:51" s="13" customFormat="1" ht="12">
      <c r="A176" s="13"/>
      <c r="B176" s="227"/>
      <c r="C176" s="228"/>
      <c r="D176" s="218" t="s">
        <v>182</v>
      </c>
      <c r="E176" s="229" t="s">
        <v>37</v>
      </c>
      <c r="F176" s="230" t="s">
        <v>185</v>
      </c>
      <c r="G176" s="228"/>
      <c r="H176" s="231">
        <v>5.094</v>
      </c>
      <c r="I176" s="232"/>
      <c r="J176" s="228"/>
      <c r="K176" s="228"/>
      <c r="L176" s="233"/>
      <c r="M176" s="234"/>
      <c r="N176" s="235"/>
      <c r="O176" s="235"/>
      <c r="P176" s="235"/>
      <c r="Q176" s="235"/>
      <c r="R176" s="235"/>
      <c r="S176" s="235"/>
      <c r="T176" s="23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7" t="s">
        <v>182</v>
      </c>
      <c r="AU176" s="237" t="s">
        <v>21</v>
      </c>
      <c r="AV176" s="13" t="s">
        <v>86</v>
      </c>
      <c r="AW176" s="13" t="s">
        <v>38</v>
      </c>
      <c r="AX176" s="13" t="s">
        <v>77</v>
      </c>
      <c r="AY176" s="237" t="s">
        <v>149</v>
      </c>
    </row>
    <row r="177" spans="1:51" s="13" customFormat="1" ht="12">
      <c r="A177" s="13"/>
      <c r="B177" s="227"/>
      <c r="C177" s="228"/>
      <c r="D177" s="218" t="s">
        <v>182</v>
      </c>
      <c r="E177" s="229" t="s">
        <v>37</v>
      </c>
      <c r="F177" s="230" t="s">
        <v>186</v>
      </c>
      <c r="G177" s="228"/>
      <c r="H177" s="231">
        <v>3.015</v>
      </c>
      <c r="I177" s="232"/>
      <c r="J177" s="228"/>
      <c r="K177" s="228"/>
      <c r="L177" s="233"/>
      <c r="M177" s="234"/>
      <c r="N177" s="235"/>
      <c r="O177" s="235"/>
      <c r="P177" s="235"/>
      <c r="Q177" s="235"/>
      <c r="R177" s="235"/>
      <c r="S177" s="235"/>
      <c r="T177" s="23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7" t="s">
        <v>182</v>
      </c>
      <c r="AU177" s="237" t="s">
        <v>21</v>
      </c>
      <c r="AV177" s="13" t="s">
        <v>86</v>
      </c>
      <c r="AW177" s="13" t="s">
        <v>38</v>
      </c>
      <c r="AX177" s="13" t="s">
        <v>77</v>
      </c>
      <c r="AY177" s="237" t="s">
        <v>149</v>
      </c>
    </row>
    <row r="178" spans="1:51" s="14" customFormat="1" ht="12">
      <c r="A178" s="14"/>
      <c r="B178" s="238"/>
      <c r="C178" s="239"/>
      <c r="D178" s="218" t="s">
        <v>182</v>
      </c>
      <c r="E178" s="240" t="s">
        <v>37</v>
      </c>
      <c r="F178" s="241" t="s">
        <v>187</v>
      </c>
      <c r="G178" s="239"/>
      <c r="H178" s="242">
        <v>11.649</v>
      </c>
      <c r="I178" s="243"/>
      <c r="J178" s="239"/>
      <c r="K178" s="239"/>
      <c r="L178" s="244"/>
      <c r="M178" s="245"/>
      <c r="N178" s="246"/>
      <c r="O178" s="246"/>
      <c r="P178" s="246"/>
      <c r="Q178" s="246"/>
      <c r="R178" s="246"/>
      <c r="S178" s="246"/>
      <c r="T178" s="24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8" t="s">
        <v>182</v>
      </c>
      <c r="AU178" s="248" t="s">
        <v>21</v>
      </c>
      <c r="AV178" s="14" t="s">
        <v>148</v>
      </c>
      <c r="AW178" s="14" t="s">
        <v>38</v>
      </c>
      <c r="AX178" s="14" t="s">
        <v>21</v>
      </c>
      <c r="AY178" s="248" t="s">
        <v>149</v>
      </c>
    </row>
    <row r="179" spans="1:65" s="2" customFormat="1" ht="16.5" customHeight="1">
      <c r="A179" s="39"/>
      <c r="B179" s="40"/>
      <c r="C179" s="205" t="s">
        <v>317</v>
      </c>
      <c r="D179" s="205" t="s">
        <v>151</v>
      </c>
      <c r="E179" s="206" t="s">
        <v>429</v>
      </c>
      <c r="F179" s="207" t="s">
        <v>189</v>
      </c>
      <c r="G179" s="208" t="s">
        <v>174</v>
      </c>
      <c r="H179" s="209">
        <v>11.649</v>
      </c>
      <c r="I179" s="210"/>
      <c r="J179" s="211">
        <f>ROUND(I179*H179,2)</f>
        <v>0</v>
      </c>
      <c r="K179" s="207" t="s">
        <v>37</v>
      </c>
      <c r="L179" s="45"/>
      <c r="M179" s="212" t="s">
        <v>37</v>
      </c>
      <c r="N179" s="213" t="s">
        <v>50</v>
      </c>
      <c r="O179" s="85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148</v>
      </c>
      <c r="AT179" s="216" t="s">
        <v>151</v>
      </c>
      <c r="AU179" s="216" t="s">
        <v>21</v>
      </c>
      <c r="AY179" s="18" t="s">
        <v>149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148</v>
      </c>
      <c r="BK179" s="217">
        <f>ROUND(I179*H179,2)</f>
        <v>0</v>
      </c>
      <c r="BL179" s="18" t="s">
        <v>148</v>
      </c>
      <c r="BM179" s="216" t="s">
        <v>431</v>
      </c>
    </row>
    <row r="180" spans="1:47" s="2" customFormat="1" ht="12">
      <c r="A180" s="39"/>
      <c r="B180" s="40"/>
      <c r="C180" s="41"/>
      <c r="D180" s="218" t="s">
        <v>155</v>
      </c>
      <c r="E180" s="41"/>
      <c r="F180" s="219" t="s">
        <v>189</v>
      </c>
      <c r="G180" s="41"/>
      <c r="H180" s="41"/>
      <c r="I180" s="220"/>
      <c r="J180" s="41"/>
      <c r="K180" s="41"/>
      <c r="L180" s="45"/>
      <c r="M180" s="221"/>
      <c r="N180" s="222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155</v>
      </c>
      <c r="AU180" s="18" t="s">
        <v>21</v>
      </c>
    </row>
    <row r="181" spans="1:51" s="13" customFormat="1" ht="12">
      <c r="A181" s="13"/>
      <c r="B181" s="227"/>
      <c r="C181" s="228"/>
      <c r="D181" s="218" t="s">
        <v>182</v>
      </c>
      <c r="E181" s="229" t="s">
        <v>37</v>
      </c>
      <c r="F181" s="230" t="s">
        <v>183</v>
      </c>
      <c r="G181" s="228"/>
      <c r="H181" s="231">
        <v>1.527</v>
      </c>
      <c r="I181" s="232"/>
      <c r="J181" s="228"/>
      <c r="K181" s="228"/>
      <c r="L181" s="233"/>
      <c r="M181" s="234"/>
      <c r="N181" s="235"/>
      <c r="O181" s="235"/>
      <c r="P181" s="235"/>
      <c r="Q181" s="235"/>
      <c r="R181" s="235"/>
      <c r="S181" s="235"/>
      <c r="T181" s="23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7" t="s">
        <v>182</v>
      </c>
      <c r="AU181" s="237" t="s">
        <v>21</v>
      </c>
      <c r="AV181" s="13" t="s">
        <v>86</v>
      </c>
      <c r="AW181" s="13" t="s">
        <v>38</v>
      </c>
      <c r="AX181" s="13" t="s">
        <v>77</v>
      </c>
      <c r="AY181" s="237" t="s">
        <v>149</v>
      </c>
    </row>
    <row r="182" spans="1:51" s="13" customFormat="1" ht="12">
      <c r="A182" s="13"/>
      <c r="B182" s="227"/>
      <c r="C182" s="228"/>
      <c r="D182" s="218" t="s">
        <v>182</v>
      </c>
      <c r="E182" s="229" t="s">
        <v>37</v>
      </c>
      <c r="F182" s="230" t="s">
        <v>184</v>
      </c>
      <c r="G182" s="228"/>
      <c r="H182" s="231">
        <v>2.013</v>
      </c>
      <c r="I182" s="232"/>
      <c r="J182" s="228"/>
      <c r="K182" s="228"/>
      <c r="L182" s="233"/>
      <c r="M182" s="234"/>
      <c r="N182" s="235"/>
      <c r="O182" s="235"/>
      <c r="P182" s="235"/>
      <c r="Q182" s="235"/>
      <c r="R182" s="235"/>
      <c r="S182" s="235"/>
      <c r="T182" s="23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7" t="s">
        <v>182</v>
      </c>
      <c r="AU182" s="237" t="s">
        <v>21</v>
      </c>
      <c r="AV182" s="13" t="s">
        <v>86</v>
      </c>
      <c r="AW182" s="13" t="s">
        <v>38</v>
      </c>
      <c r="AX182" s="13" t="s">
        <v>77</v>
      </c>
      <c r="AY182" s="237" t="s">
        <v>149</v>
      </c>
    </row>
    <row r="183" spans="1:51" s="13" customFormat="1" ht="12">
      <c r="A183" s="13"/>
      <c r="B183" s="227"/>
      <c r="C183" s="228"/>
      <c r="D183" s="218" t="s">
        <v>182</v>
      </c>
      <c r="E183" s="229" t="s">
        <v>37</v>
      </c>
      <c r="F183" s="230" t="s">
        <v>185</v>
      </c>
      <c r="G183" s="228"/>
      <c r="H183" s="231">
        <v>5.094</v>
      </c>
      <c r="I183" s="232"/>
      <c r="J183" s="228"/>
      <c r="K183" s="228"/>
      <c r="L183" s="233"/>
      <c r="M183" s="234"/>
      <c r="N183" s="235"/>
      <c r="O183" s="235"/>
      <c r="P183" s="235"/>
      <c r="Q183" s="235"/>
      <c r="R183" s="235"/>
      <c r="S183" s="235"/>
      <c r="T183" s="23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7" t="s">
        <v>182</v>
      </c>
      <c r="AU183" s="237" t="s">
        <v>21</v>
      </c>
      <c r="AV183" s="13" t="s">
        <v>86</v>
      </c>
      <c r="AW183" s="13" t="s">
        <v>38</v>
      </c>
      <c r="AX183" s="13" t="s">
        <v>77</v>
      </c>
      <c r="AY183" s="237" t="s">
        <v>149</v>
      </c>
    </row>
    <row r="184" spans="1:51" s="13" customFormat="1" ht="12">
      <c r="A184" s="13"/>
      <c r="B184" s="227"/>
      <c r="C184" s="228"/>
      <c r="D184" s="218" t="s">
        <v>182</v>
      </c>
      <c r="E184" s="229" t="s">
        <v>37</v>
      </c>
      <c r="F184" s="230" t="s">
        <v>186</v>
      </c>
      <c r="G184" s="228"/>
      <c r="H184" s="231">
        <v>3.015</v>
      </c>
      <c r="I184" s="232"/>
      <c r="J184" s="228"/>
      <c r="K184" s="228"/>
      <c r="L184" s="233"/>
      <c r="M184" s="234"/>
      <c r="N184" s="235"/>
      <c r="O184" s="235"/>
      <c r="P184" s="235"/>
      <c r="Q184" s="235"/>
      <c r="R184" s="235"/>
      <c r="S184" s="235"/>
      <c r="T184" s="23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7" t="s">
        <v>182</v>
      </c>
      <c r="AU184" s="237" t="s">
        <v>21</v>
      </c>
      <c r="AV184" s="13" t="s">
        <v>86</v>
      </c>
      <c r="AW184" s="13" t="s">
        <v>38</v>
      </c>
      <c r="AX184" s="13" t="s">
        <v>77</v>
      </c>
      <c r="AY184" s="237" t="s">
        <v>149</v>
      </c>
    </row>
    <row r="185" spans="1:51" s="14" customFormat="1" ht="12">
      <c r="A185" s="14"/>
      <c r="B185" s="238"/>
      <c r="C185" s="239"/>
      <c r="D185" s="218" t="s">
        <v>182</v>
      </c>
      <c r="E185" s="240" t="s">
        <v>37</v>
      </c>
      <c r="F185" s="241" t="s">
        <v>187</v>
      </c>
      <c r="G185" s="239"/>
      <c r="H185" s="242">
        <v>11.649</v>
      </c>
      <c r="I185" s="243"/>
      <c r="J185" s="239"/>
      <c r="K185" s="239"/>
      <c r="L185" s="244"/>
      <c r="M185" s="245"/>
      <c r="N185" s="246"/>
      <c r="O185" s="246"/>
      <c r="P185" s="246"/>
      <c r="Q185" s="246"/>
      <c r="R185" s="246"/>
      <c r="S185" s="246"/>
      <c r="T185" s="247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8" t="s">
        <v>182</v>
      </c>
      <c r="AU185" s="248" t="s">
        <v>21</v>
      </c>
      <c r="AV185" s="14" t="s">
        <v>148</v>
      </c>
      <c r="AW185" s="14" t="s">
        <v>38</v>
      </c>
      <c r="AX185" s="14" t="s">
        <v>21</v>
      </c>
      <c r="AY185" s="248" t="s">
        <v>149</v>
      </c>
    </row>
    <row r="186" spans="1:65" s="2" customFormat="1" ht="16.5" customHeight="1">
      <c r="A186" s="39"/>
      <c r="B186" s="40"/>
      <c r="C186" s="205" t="s">
        <v>323</v>
      </c>
      <c r="D186" s="205" t="s">
        <v>151</v>
      </c>
      <c r="E186" s="206" t="s">
        <v>568</v>
      </c>
      <c r="F186" s="207" t="s">
        <v>569</v>
      </c>
      <c r="G186" s="208" t="s">
        <v>174</v>
      </c>
      <c r="H186" s="209">
        <v>11.649</v>
      </c>
      <c r="I186" s="210"/>
      <c r="J186" s="211">
        <f>ROUND(I186*H186,2)</f>
        <v>0</v>
      </c>
      <c r="K186" s="207" t="s">
        <v>37</v>
      </c>
      <c r="L186" s="45"/>
      <c r="M186" s="212" t="s">
        <v>37</v>
      </c>
      <c r="N186" s="213" t="s">
        <v>50</v>
      </c>
      <c r="O186" s="85"/>
      <c r="P186" s="214">
        <f>O186*H186</f>
        <v>0</v>
      </c>
      <c r="Q186" s="214">
        <v>0</v>
      </c>
      <c r="R186" s="214">
        <f>Q186*H186</f>
        <v>0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148</v>
      </c>
      <c r="AT186" s="216" t="s">
        <v>151</v>
      </c>
      <c r="AU186" s="216" t="s">
        <v>21</v>
      </c>
      <c r="AY186" s="18" t="s">
        <v>149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148</v>
      </c>
      <c r="BK186" s="217">
        <f>ROUND(I186*H186,2)</f>
        <v>0</v>
      </c>
      <c r="BL186" s="18" t="s">
        <v>148</v>
      </c>
      <c r="BM186" s="216" t="s">
        <v>434</v>
      </c>
    </row>
    <row r="187" spans="1:47" s="2" customFormat="1" ht="12">
      <c r="A187" s="39"/>
      <c r="B187" s="40"/>
      <c r="C187" s="41"/>
      <c r="D187" s="218" t="s">
        <v>155</v>
      </c>
      <c r="E187" s="41"/>
      <c r="F187" s="219" t="s">
        <v>569</v>
      </c>
      <c r="G187" s="41"/>
      <c r="H187" s="41"/>
      <c r="I187" s="220"/>
      <c r="J187" s="41"/>
      <c r="K187" s="41"/>
      <c r="L187" s="45"/>
      <c r="M187" s="221"/>
      <c r="N187" s="222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155</v>
      </c>
      <c r="AU187" s="18" t="s">
        <v>21</v>
      </c>
    </row>
    <row r="188" spans="1:51" s="13" customFormat="1" ht="12">
      <c r="A188" s="13"/>
      <c r="B188" s="227"/>
      <c r="C188" s="228"/>
      <c r="D188" s="218" t="s">
        <v>182</v>
      </c>
      <c r="E188" s="229" t="s">
        <v>37</v>
      </c>
      <c r="F188" s="230" t="s">
        <v>183</v>
      </c>
      <c r="G188" s="228"/>
      <c r="H188" s="231">
        <v>1.527</v>
      </c>
      <c r="I188" s="232"/>
      <c r="J188" s="228"/>
      <c r="K188" s="228"/>
      <c r="L188" s="233"/>
      <c r="M188" s="234"/>
      <c r="N188" s="235"/>
      <c r="O188" s="235"/>
      <c r="P188" s="235"/>
      <c r="Q188" s="235"/>
      <c r="R188" s="235"/>
      <c r="S188" s="235"/>
      <c r="T188" s="23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7" t="s">
        <v>182</v>
      </c>
      <c r="AU188" s="237" t="s">
        <v>21</v>
      </c>
      <c r="AV188" s="13" t="s">
        <v>86</v>
      </c>
      <c r="AW188" s="13" t="s">
        <v>38</v>
      </c>
      <c r="AX188" s="13" t="s">
        <v>77</v>
      </c>
      <c r="AY188" s="237" t="s">
        <v>149</v>
      </c>
    </row>
    <row r="189" spans="1:51" s="13" customFormat="1" ht="12">
      <c r="A189" s="13"/>
      <c r="B189" s="227"/>
      <c r="C189" s="228"/>
      <c r="D189" s="218" t="s">
        <v>182</v>
      </c>
      <c r="E189" s="229" t="s">
        <v>37</v>
      </c>
      <c r="F189" s="230" t="s">
        <v>184</v>
      </c>
      <c r="G189" s="228"/>
      <c r="H189" s="231">
        <v>2.013</v>
      </c>
      <c r="I189" s="232"/>
      <c r="J189" s="228"/>
      <c r="K189" s="228"/>
      <c r="L189" s="233"/>
      <c r="M189" s="234"/>
      <c r="N189" s="235"/>
      <c r="O189" s="235"/>
      <c r="P189" s="235"/>
      <c r="Q189" s="235"/>
      <c r="R189" s="235"/>
      <c r="S189" s="235"/>
      <c r="T189" s="23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7" t="s">
        <v>182</v>
      </c>
      <c r="AU189" s="237" t="s">
        <v>21</v>
      </c>
      <c r="AV189" s="13" t="s">
        <v>86</v>
      </c>
      <c r="AW189" s="13" t="s">
        <v>38</v>
      </c>
      <c r="AX189" s="13" t="s">
        <v>77</v>
      </c>
      <c r="AY189" s="237" t="s">
        <v>149</v>
      </c>
    </row>
    <row r="190" spans="1:51" s="13" customFormat="1" ht="12">
      <c r="A190" s="13"/>
      <c r="B190" s="227"/>
      <c r="C190" s="228"/>
      <c r="D190" s="218" t="s">
        <v>182</v>
      </c>
      <c r="E190" s="229" t="s">
        <v>37</v>
      </c>
      <c r="F190" s="230" t="s">
        <v>185</v>
      </c>
      <c r="G190" s="228"/>
      <c r="H190" s="231">
        <v>5.094</v>
      </c>
      <c r="I190" s="232"/>
      <c r="J190" s="228"/>
      <c r="K190" s="228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182</v>
      </c>
      <c r="AU190" s="237" t="s">
        <v>21</v>
      </c>
      <c r="AV190" s="13" t="s">
        <v>86</v>
      </c>
      <c r="AW190" s="13" t="s">
        <v>38</v>
      </c>
      <c r="AX190" s="13" t="s">
        <v>77</v>
      </c>
      <c r="AY190" s="237" t="s">
        <v>149</v>
      </c>
    </row>
    <row r="191" spans="1:51" s="13" customFormat="1" ht="12">
      <c r="A191" s="13"/>
      <c r="B191" s="227"/>
      <c r="C191" s="228"/>
      <c r="D191" s="218" t="s">
        <v>182</v>
      </c>
      <c r="E191" s="229" t="s">
        <v>37</v>
      </c>
      <c r="F191" s="230" t="s">
        <v>186</v>
      </c>
      <c r="G191" s="228"/>
      <c r="H191" s="231">
        <v>3.015</v>
      </c>
      <c r="I191" s="232"/>
      <c r="J191" s="228"/>
      <c r="K191" s="228"/>
      <c r="L191" s="233"/>
      <c r="M191" s="234"/>
      <c r="N191" s="235"/>
      <c r="O191" s="235"/>
      <c r="P191" s="235"/>
      <c r="Q191" s="235"/>
      <c r="R191" s="235"/>
      <c r="S191" s="235"/>
      <c r="T191" s="23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7" t="s">
        <v>182</v>
      </c>
      <c r="AU191" s="237" t="s">
        <v>21</v>
      </c>
      <c r="AV191" s="13" t="s">
        <v>86</v>
      </c>
      <c r="AW191" s="13" t="s">
        <v>38</v>
      </c>
      <c r="AX191" s="13" t="s">
        <v>77</v>
      </c>
      <c r="AY191" s="237" t="s">
        <v>149</v>
      </c>
    </row>
    <row r="192" spans="1:51" s="14" customFormat="1" ht="12">
      <c r="A192" s="14"/>
      <c r="B192" s="238"/>
      <c r="C192" s="239"/>
      <c r="D192" s="218" t="s">
        <v>182</v>
      </c>
      <c r="E192" s="240" t="s">
        <v>37</v>
      </c>
      <c r="F192" s="241" t="s">
        <v>187</v>
      </c>
      <c r="G192" s="239"/>
      <c r="H192" s="242">
        <v>11.649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7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8" t="s">
        <v>182</v>
      </c>
      <c r="AU192" s="248" t="s">
        <v>21</v>
      </c>
      <c r="AV192" s="14" t="s">
        <v>148</v>
      </c>
      <c r="AW192" s="14" t="s">
        <v>38</v>
      </c>
      <c r="AX192" s="14" t="s">
        <v>21</v>
      </c>
      <c r="AY192" s="248" t="s">
        <v>149</v>
      </c>
    </row>
    <row r="193" spans="1:65" s="2" customFormat="1" ht="16.5" customHeight="1">
      <c r="A193" s="39"/>
      <c r="B193" s="40"/>
      <c r="C193" s="205" t="s">
        <v>328</v>
      </c>
      <c r="D193" s="205" t="s">
        <v>151</v>
      </c>
      <c r="E193" s="206" t="s">
        <v>570</v>
      </c>
      <c r="F193" s="207" t="s">
        <v>571</v>
      </c>
      <c r="G193" s="208" t="s">
        <v>232</v>
      </c>
      <c r="H193" s="209">
        <v>2</v>
      </c>
      <c r="I193" s="210"/>
      <c r="J193" s="211">
        <f>ROUND(I193*H193,2)</f>
        <v>0</v>
      </c>
      <c r="K193" s="207" t="s">
        <v>37</v>
      </c>
      <c r="L193" s="45"/>
      <c r="M193" s="212" t="s">
        <v>37</v>
      </c>
      <c r="N193" s="213" t="s">
        <v>50</v>
      </c>
      <c r="O193" s="85"/>
      <c r="P193" s="214">
        <f>O193*H193</f>
        <v>0</v>
      </c>
      <c r="Q193" s="214">
        <v>0</v>
      </c>
      <c r="R193" s="214">
        <f>Q193*H193</f>
        <v>0</v>
      </c>
      <c r="S193" s="214">
        <v>0</v>
      </c>
      <c r="T193" s="21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6" t="s">
        <v>148</v>
      </c>
      <c r="AT193" s="216" t="s">
        <v>151</v>
      </c>
      <c r="AU193" s="216" t="s">
        <v>21</v>
      </c>
      <c r="AY193" s="18" t="s">
        <v>149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8" t="s">
        <v>148</v>
      </c>
      <c r="BK193" s="217">
        <f>ROUND(I193*H193,2)</f>
        <v>0</v>
      </c>
      <c r="BL193" s="18" t="s">
        <v>148</v>
      </c>
      <c r="BM193" s="216" t="s">
        <v>435</v>
      </c>
    </row>
    <row r="194" spans="1:47" s="2" customFormat="1" ht="12">
      <c r="A194" s="39"/>
      <c r="B194" s="40"/>
      <c r="C194" s="41"/>
      <c r="D194" s="218" t="s">
        <v>155</v>
      </c>
      <c r="E194" s="41"/>
      <c r="F194" s="219" t="s">
        <v>571</v>
      </c>
      <c r="G194" s="41"/>
      <c r="H194" s="41"/>
      <c r="I194" s="220"/>
      <c r="J194" s="41"/>
      <c r="K194" s="41"/>
      <c r="L194" s="45"/>
      <c r="M194" s="221"/>
      <c r="N194" s="222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155</v>
      </c>
      <c r="AU194" s="18" t="s">
        <v>21</v>
      </c>
    </row>
    <row r="195" spans="1:65" s="2" customFormat="1" ht="12">
      <c r="A195" s="39"/>
      <c r="B195" s="40"/>
      <c r="C195" s="205" t="s">
        <v>332</v>
      </c>
      <c r="D195" s="205" t="s">
        <v>151</v>
      </c>
      <c r="E195" s="206" t="s">
        <v>572</v>
      </c>
      <c r="F195" s="207" t="s">
        <v>573</v>
      </c>
      <c r="G195" s="208" t="s">
        <v>232</v>
      </c>
      <c r="H195" s="209">
        <v>2</v>
      </c>
      <c r="I195" s="210"/>
      <c r="J195" s="211">
        <f>ROUND(I195*H195,2)</f>
        <v>0</v>
      </c>
      <c r="K195" s="207" t="s">
        <v>37</v>
      </c>
      <c r="L195" s="45"/>
      <c r="M195" s="212" t="s">
        <v>37</v>
      </c>
      <c r="N195" s="213" t="s">
        <v>50</v>
      </c>
      <c r="O195" s="85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148</v>
      </c>
      <c r="AT195" s="216" t="s">
        <v>151</v>
      </c>
      <c r="AU195" s="216" t="s">
        <v>21</v>
      </c>
      <c r="AY195" s="18" t="s">
        <v>149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148</v>
      </c>
      <c r="BK195" s="217">
        <f>ROUND(I195*H195,2)</f>
        <v>0</v>
      </c>
      <c r="BL195" s="18" t="s">
        <v>148</v>
      </c>
      <c r="BM195" s="216" t="s">
        <v>437</v>
      </c>
    </row>
    <row r="196" spans="1:47" s="2" customFormat="1" ht="12">
      <c r="A196" s="39"/>
      <c r="B196" s="40"/>
      <c r="C196" s="41"/>
      <c r="D196" s="218" t="s">
        <v>155</v>
      </c>
      <c r="E196" s="41"/>
      <c r="F196" s="219" t="s">
        <v>573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155</v>
      </c>
      <c r="AU196" s="18" t="s">
        <v>21</v>
      </c>
    </row>
    <row r="197" spans="1:65" s="2" customFormat="1" ht="16.5" customHeight="1">
      <c r="A197" s="39"/>
      <c r="B197" s="40"/>
      <c r="C197" s="205" t="s">
        <v>337</v>
      </c>
      <c r="D197" s="205" t="s">
        <v>151</v>
      </c>
      <c r="E197" s="206" t="s">
        <v>574</v>
      </c>
      <c r="F197" s="207" t="s">
        <v>575</v>
      </c>
      <c r="G197" s="208" t="s">
        <v>320</v>
      </c>
      <c r="H197" s="209">
        <v>1</v>
      </c>
      <c r="I197" s="210"/>
      <c r="J197" s="211">
        <f>ROUND(I197*H197,2)</f>
        <v>0</v>
      </c>
      <c r="K197" s="207" t="s">
        <v>37</v>
      </c>
      <c r="L197" s="45"/>
      <c r="M197" s="212" t="s">
        <v>37</v>
      </c>
      <c r="N197" s="213" t="s">
        <v>50</v>
      </c>
      <c r="O197" s="85"/>
      <c r="P197" s="214">
        <f>O197*H197</f>
        <v>0</v>
      </c>
      <c r="Q197" s="214">
        <v>0</v>
      </c>
      <c r="R197" s="214">
        <f>Q197*H197</f>
        <v>0</v>
      </c>
      <c r="S197" s="214">
        <v>0</v>
      </c>
      <c r="T197" s="215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6" t="s">
        <v>148</v>
      </c>
      <c r="AT197" s="216" t="s">
        <v>151</v>
      </c>
      <c r="AU197" s="216" t="s">
        <v>21</v>
      </c>
      <c r="AY197" s="18" t="s">
        <v>149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8" t="s">
        <v>148</v>
      </c>
      <c r="BK197" s="217">
        <f>ROUND(I197*H197,2)</f>
        <v>0</v>
      </c>
      <c r="BL197" s="18" t="s">
        <v>148</v>
      </c>
      <c r="BM197" s="216" t="s">
        <v>438</v>
      </c>
    </row>
    <row r="198" spans="1:47" s="2" customFormat="1" ht="12">
      <c r="A198" s="39"/>
      <c r="B198" s="40"/>
      <c r="C198" s="41"/>
      <c r="D198" s="218" t="s">
        <v>155</v>
      </c>
      <c r="E198" s="41"/>
      <c r="F198" s="219" t="s">
        <v>575</v>
      </c>
      <c r="G198" s="41"/>
      <c r="H198" s="41"/>
      <c r="I198" s="220"/>
      <c r="J198" s="41"/>
      <c r="K198" s="41"/>
      <c r="L198" s="45"/>
      <c r="M198" s="221"/>
      <c r="N198" s="222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155</v>
      </c>
      <c r="AU198" s="18" t="s">
        <v>21</v>
      </c>
    </row>
    <row r="199" spans="1:65" s="2" customFormat="1" ht="12">
      <c r="A199" s="39"/>
      <c r="B199" s="40"/>
      <c r="C199" s="205" t="s">
        <v>342</v>
      </c>
      <c r="D199" s="205" t="s">
        <v>151</v>
      </c>
      <c r="E199" s="206" t="s">
        <v>576</v>
      </c>
      <c r="F199" s="207" t="s">
        <v>577</v>
      </c>
      <c r="G199" s="208" t="s">
        <v>232</v>
      </c>
      <c r="H199" s="209">
        <v>12</v>
      </c>
      <c r="I199" s="210"/>
      <c r="J199" s="211">
        <f>ROUND(I199*H199,2)</f>
        <v>0</v>
      </c>
      <c r="K199" s="207" t="s">
        <v>37</v>
      </c>
      <c r="L199" s="45"/>
      <c r="M199" s="212" t="s">
        <v>37</v>
      </c>
      <c r="N199" s="213" t="s">
        <v>50</v>
      </c>
      <c r="O199" s="85"/>
      <c r="P199" s="214">
        <f>O199*H199</f>
        <v>0</v>
      </c>
      <c r="Q199" s="214">
        <v>0</v>
      </c>
      <c r="R199" s="214">
        <f>Q199*H199</f>
        <v>0</v>
      </c>
      <c r="S199" s="214">
        <v>0</v>
      </c>
      <c r="T199" s="21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148</v>
      </c>
      <c r="AT199" s="216" t="s">
        <v>151</v>
      </c>
      <c r="AU199" s="216" t="s">
        <v>21</v>
      </c>
      <c r="AY199" s="18" t="s">
        <v>149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148</v>
      </c>
      <c r="BK199" s="217">
        <f>ROUND(I199*H199,2)</f>
        <v>0</v>
      </c>
      <c r="BL199" s="18" t="s">
        <v>148</v>
      </c>
      <c r="BM199" s="216" t="s">
        <v>439</v>
      </c>
    </row>
    <row r="200" spans="1:47" s="2" customFormat="1" ht="12">
      <c r="A200" s="39"/>
      <c r="B200" s="40"/>
      <c r="C200" s="41"/>
      <c r="D200" s="218" t="s">
        <v>155</v>
      </c>
      <c r="E200" s="41"/>
      <c r="F200" s="219" t="s">
        <v>577</v>
      </c>
      <c r="G200" s="41"/>
      <c r="H200" s="41"/>
      <c r="I200" s="220"/>
      <c r="J200" s="41"/>
      <c r="K200" s="41"/>
      <c r="L200" s="45"/>
      <c r="M200" s="221"/>
      <c r="N200" s="222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155</v>
      </c>
      <c r="AU200" s="18" t="s">
        <v>21</v>
      </c>
    </row>
    <row r="201" spans="1:51" s="13" customFormat="1" ht="12">
      <c r="A201" s="13"/>
      <c r="B201" s="227"/>
      <c r="C201" s="228"/>
      <c r="D201" s="218" t="s">
        <v>182</v>
      </c>
      <c r="E201" s="229" t="s">
        <v>37</v>
      </c>
      <c r="F201" s="230" t="s">
        <v>271</v>
      </c>
      <c r="G201" s="228"/>
      <c r="H201" s="231">
        <v>8</v>
      </c>
      <c r="I201" s="232"/>
      <c r="J201" s="228"/>
      <c r="K201" s="228"/>
      <c r="L201" s="233"/>
      <c r="M201" s="234"/>
      <c r="N201" s="235"/>
      <c r="O201" s="235"/>
      <c r="P201" s="235"/>
      <c r="Q201" s="235"/>
      <c r="R201" s="235"/>
      <c r="S201" s="235"/>
      <c r="T201" s="23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7" t="s">
        <v>182</v>
      </c>
      <c r="AU201" s="237" t="s">
        <v>21</v>
      </c>
      <c r="AV201" s="13" t="s">
        <v>86</v>
      </c>
      <c r="AW201" s="13" t="s">
        <v>38</v>
      </c>
      <c r="AX201" s="13" t="s">
        <v>77</v>
      </c>
      <c r="AY201" s="237" t="s">
        <v>149</v>
      </c>
    </row>
    <row r="202" spans="1:51" s="13" customFormat="1" ht="12">
      <c r="A202" s="13"/>
      <c r="B202" s="227"/>
      <c r="C202" s="228"/>
      <c r="D202" s="218" t="s">
        <v>182</v>
      </c>
      <c r="E202" s="229" t="s">
        <v>37</v>
      </c>
      <c r="F202" s="230" t="s">
        <v>491</v>
      </c>
      <c r="G202" s="228"/>
      <c r="H202" s="231">
        <v>4</v>
      </c>
      <c r="I202" s="232"/>
      <c r="J202" s="228"/>
      <c r="K202" s="228"/>
      <c r="L202" s="233"/>
      <c r="M202" s="234"/>
      <c r="N202" s="235"/>
      <c r="O202" s="235"/>
      <c r="P202" s="235"/>
      <c r="Q202" s="235"/>
      <c r="R202" s="235"/>
      <c r="S202" s="235"/>
      <c r="T202" s="23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7" t="s">
        <v>182</v>
      </c>
      <c r="AU202" s="237" t="s">
        <v>21</v>
      </c>
      <c r="AV202" s="13" t="s">
        <v>86</v>
      </c>
      <c r="AW202" s="13" t="s">
        <v>38</v>
      </c>
      <c r="AX202" s="13" t="s">
        <v>77</v>
      </c>
      <c r="AY202" s="237" t="s">
        <v>149</v>
      </c>
    </row>
    <row r="203" spans="1:51" s="14" customFormat="1" ht="12">
      <c r="A203" s="14"/>
      <c r="B203" s="238"/>
      <c r="C203" s="239"/>
      <c r="D203" s="218" t="s">
        <v>182</v>
      </c>
      <c r="E203" s="240" t="s">
        <v>37</v>
      </c>
      <c r="F203" s="241" t="s">
        <v>187</v>
      </c>
      <c r="G203" s="239"/>
      <c r="H203" s="242">
        <v>12</v>
      </c>
      <c r="I203" s="243"/>
      <c r="J203" s="239"/>
      <c r="K203" s="239"/>
      <c r="L203" s="244"/>
      <c r="M203" s="245"/>
      <c r="N203" s="246"/>
      <c r="O203" s="246"/>
      <c r="P203" s="246"/>
      <c r="Q203" s="246"/>
      <c r="R203" s="246"/>
      <c r="S203" s="246"/>
      <c r="T203" s="247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8" t="s">
        <v>182</v>
      </c>
      <c r="AU203" s="248" t="s">
        <v>21</v>
      </c>
      <c r="AV203" s="14" t="s">
        <v>148</v>
      </c>
      <c r="AW203" s="14" t="s">
        <v>38</v>
      </c>
      <c r="AX203" s="14" t="s">
        <v>21</v>
      </c>
      <c r="AY203" s="248" t="s">
        <v>149</v>
      </c>
    </row>
    <row r="204" spans="1:65" s="2" customFormat="1" ht="12">
      <c r="A204" s="39"/>
      <c r="B204" s="40"/>
      <c r="C204" s="205" t="s">
        <v>346</v>
      </c>
      <c r="D204" s="205" t="s">
        <v>151</v>
      </c>
      <c r="E204" s="206" t="s">
        <v>578</v>
      </c>
      <c r="F204" s="207" t="s">
        <v>579</v>
      </c>
      <c r="G204" s="208" t="s">
        <v>232</v>
      </c>
      <c r="H204" s="209">
        <v>12</v>
      </c>
      <c r="I204" s="210"/>
      <c r="J204" s="211">
        <f>ROUND(I204*H204,2)</f>
        <v>0</v>
      </c>
      <c r="K204" s="207" t="s">
        <v>37</v>
      </c>
      <c r="L204" s="45"/>
      <c r="M204" s="212" t="s">
        <v>37</v>
      </c>
      <c r="N204" s="213" t="s">
        <v>50</v>
      </c>
      <c r="O204" s="85"/>
      <c r="P204" s="214">
        <f>O204*H204</f>
        <v>0</v>
      </c>
      <c r="Q204" s="214">
        <v>0</v>
      </c>
      <c r="R204" s="214">
        <f>Q204*H204</f>
        <v>0</v>
      </c>
      <c r="S204" s="214">
        <v>0</v>
      </c>
      <c r="T204" s="215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6" t="s">
        <v>148</v>
      </c>
      <c r="AT204" s="216" t="s">
        <v>151</v>
      </c>
      <c r="AU204" s="216" t="s">
        <v>21</v>
      </c>
      <c r="AY204" s="18" t="s">
        <v>149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8" t="s">
        <v>148</v>
      </c>
      <c r="BK204" s="217">
        <f>ROUND(I204*H204,2)</f>
        <v>0</v>
      </c>
      <c r="BL204" s="18" t="s">
        <v>148</v>
      </c>
      <c r="BM204" s="216" t="s">
        <v>441</v>
      </c>
    </row>
    <row r="205" spans="1:47" s="2" customFormat="1" ht="12">
      <c r="A205" s="39"/>
      <c r="B205" s="40"/>
      <c r="C205" s="41"/>
      <c r="D205" s="218" t="s">
        <v>155</v>
      </c>
      <c r="E205" s="41"/>
      <c r="F205" s="219" t="s">
        <v>579</v>
      </c>
      <c r="G205" s="41"/>
      <c r="H205" s="41"/>
      <c r="I205" s="220"/>
      <c r="J205" s="41"/>
      <c r="K205" s="41"/>
      <c r="L205" s="45"/>
      <c r="M205" s="221"/>
      <c r="N205" s="222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155</v>
      </c>
      <c r="AU205" s="18" t="s">
        <v>21</v>
      </c>
    </row>
    <row r="206" spans="1:51" s="13" customFormat="1" ht="12">
      <c r="A206" s="13"/>
      <c r="B206" s="227"/>
      <c r="C206" s="228"/>
      <c r="D206" s="218" t="s">
        <v>182</v>
      </c>
      <c r="E206" s="229" t="s">
        <v>37</v>
      </c>
      <c r="F206" s="230" t="s">
        <v>271</v>
      </c>
      <c r="G206" s="228"/>
      <c r="H206" s="231">
        <v>8</v>
      </c>
      <c r="I206" s="232"/>
      <c r="J206" s="228"/>
      <c r="K206" s="228"/>
      <c r="L206" s="233"/>
      <c r="M206" s="234"/>
      <c r="N206" s="235"/>
      <c r="O206" s="235"/>
      <c r="P206" s="235"/>
      <c r="Q206" s="235"/>
      <c r="R206" s="235"/>
      <c r="S206" s="235"/>
      <c r="T206" s="23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7" t="s">
        <v>182</v>
      </c>
      <c r="AU206" s="237" t="s">
        <v>21</v>
      </c>
      <c r="AV206" s="13" t="s">
        <v>86</v>
      </c>
      <c r="AW206" s="13" t="s">
        <v>38</v>
      </c>
      <c r="AX206" s="13" t="s">
        <v>77</v>
      </c>
      <c r="AY206" s="237" t="s">
        <v>149</v>
      </c>
    </row>
    <row r="207" spans="1:51" s="13" customFormat="1" ht="12">
      <c r="A207" s="13"/>
      <c r="B207" s="227"/>
      <c r="C207" s="228"/>
      <c r="D207" s="218" t="s">
        <v>182</v>
      </c>
      <c r="E207" s="229" t="s">
        <v>37</v>
      </c>
      <c r="F207" s="230" t="s">
        <v>491</v>
      </c>
      <c r="G207" s="228"/>
      <c r="H207" s="231">
        <v>4</v>
      </c>
      <c r="I207" s="232"/>
      <c r="J207" s="228"/>
      <c r="K207" s="228"/>
      <c r="L207" s="233"/>
      <c r="M207" s="234"/>
      <c r="N207" s="235"/>
      <c r="O207" s="235"/>
      <c r="P207" s="235"/>
      <c r="Q207" s="235"/>
      <c r="R207" s="235"/>
      <c r="S207" s="235"/>
      <c r="T207" s="23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7" t="s">
        <v>182</v>
      </c>
      <c r="AU207" s="237" t="s">
        <v>21</v>
      </c>
      <c r="AV207" s="13" t="s">
        <v>86</v>
      </c>
      <c r="AW207" s="13" t="s">
        <v>38</v>
      </c>
      <c r="AX207" s="13" t="s">
        <v>77</v>
      </c>
      <c r="AY207" s="237" t="s">
        <v>149</v>
      </c>
    </row>
    <row r="208" spans="1:51" s="14" customFormat="1" ht="12">
      <c r="A208" s="14"/>
      <c r="B208" s="238"/>
      <c r="C208" s="239"/>
      <c r="D208" s="218" t="s">
        <v>182</v>
      </c>
      <c r="E208" s="240" t="s">
        <v>37</v>
      </c>
      <c r="F208" s="241" t="s">
        <v>187</v>
      </c>
      <c r="G208" s="239"/>
      <c r="H208" s="242">
        <v>12</v>
      </c>
      <c r="I208" s="243"/>
      <c r="J208" s="239"/>
      <c r="K208" s="239"/>
      <c r="L208" s="244"/>
      <c r="M208" s="245"/>
      <c r="N208" s="246"/>
      <c r="O208" s="246"/>
      <c r="P208" s="246"/>
      <c r="Q208" s="246"/>
      <c r="R208" s="246"/>
      <c r="S208" s="246"/>
      <c r="T208" s="247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8" t="s">
        <v>182</v>
      </c>
      <c r="AU208" s="248" t="s">
        <v>21</v>
      </c>
      <c r="AV208" s="14" t="s">
        <v>148</v>
      </c>
      <c r="AW208" s="14" t="s">
        <v>38</v>
      </c>
      <c r="AX208" s="14" t="s">
        <v>21</v>
      </c>
      <c r="AY208" s="248" t="s">
        <v>149</v>
      </c>
    </row>
    <row r="209" spans="1:65" s="2" customFormat="1" ht="12">
      <c r="A209" s="39"/>
      <c r="B209" s="40"/>
      <c r="C209" s="205" t="s">
        <v>394</v>
      </c>
      <c r="D209" s="205" t="s">
        <v>151</v>
      </c>
      <c r="E209" s="206" t="s">
        <v>580</v>
      </c>
      <c r="F209" s="207" t="s">
        <v>581</v>
      </c>
      <c r="G209" s="208" t="s">
        <v>232</v>
      </c>
      <c r="H209" s="209">
        <v>1</v>
      </c>
      <c r="I209" s="210"/>
      <c r="J209" s="211">
        <f>ROUND(I209*H209,2)</f>
        <v>0</v>
      </c>
      <c r="K209" s="207" t="s">
        <v>37</v>
      </c>
      <c r="L209" s="45"/>
      <c r="M209" s="212" t="s">
        <v>37</v>
      </c>
      <c r="N209" s="213" t="s">
        <v>50</v>
      </c>
      <c r="O209" s="85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6" t="s">
        <v>148</v>
      </c>
      <c r="AT209" s="216" t="s">
        <v>151</v>
      </c>
      <c r="AU209" s="216" t="s">
        <v>21</v>
      </c>
      <c r="AY209" s="18" t="s">
        <v>149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148</v>
      </c>
      <c r="BK209" s="217">
        <f>ROUND(I209*H209,2)</f>
        <v>0</v>
      </c>
      <c r="BL209" s="18" t="s">
        <v>148</v>
      </c>
      <c r="BM209" s="216" t="s">
        <v>443</v>
      </c>
    </row>
    <row r="210" spans="1:47" s="2" customFormat="1" ht="12">
      <c r="A210" s="39"/>
      <c r="B210" s="40"/>
      <c r="C210" s="41"/>
      <c r="D210" s="218" t="s">
        <v>155</v>
      </c>
      <c r="E210" s="41"/>
      <c r="F210" s="219" t="s">
        <v>581</v>
      </c>
      <c r="G210" s="41"/>
      <c r="H210" s="41"/>
      <c r="I210" s="220"/>
      <c r="J210" s="41"/>
      <c r="K210" s="41"/>
      <c r="L210" s="45"/>
      <c r="M210" s="221"/>
      <c r="N210" s="222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155</v>
      </c>
      <c r="AU210" s="18" t="s">
        <v>21</v>
      </c>
    </row>
    <row r="211" spans="1:65" s="2" customFormat="1" ht="12">
      <c r="A211" s="39"/>
      <c r="B211" s="40"/>
      <c r="C211" s="205" t="s">
        <v>445</v>
      </c>
      <c r="D211" s="205" t="s">
        <v>151</v>
      </c>
      <c r="E211" s="206" t="s">
        <v>582</v>
      </c>
      <c r="F211" s="207" t="s">
        <v>583</v>
      </c>
      <c r="G211" s="208" t="s">
        <v>174</v>
      </c>
      <c r="H211" s="209">
        <v>10.53</v>
      </c>
      <c r="I211" s="210"/>
      <c r="J211" s="211">
        <f>ROUND(I211*H211,2)</f>
        <v>0</v>
      </c>
      <c r="K211" s="207" t="s">
        <v>37</v>
      </c>
      <c r="L211" s="45"/>
      <c r="M211" s="212" t="s">
        <v>37</v>
      </c>
      <c r="N211" s="213" t="s">
        <v>50</v>
      </c>
      <c r="O211" s="85"/>
      <c r="P211" s="214">
        <f>O211*H211</f>
        <v>0</v>
      </c>
      <c r="Q211" s="214">
        <v>0</v>
      </c>
      <c r="R211" s="214">
        <f>Q211*H211</f>
        <v>0</v>
      </c>
      <c r="S211" s="214">
        <v>0</v>
      </c>
      <c r="T211" s="215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6" t="s">
        <v>148</v>
      </c>
      <c r="AT211" s="216" t="s">
        <v>151</v>
      </c>
      <c r="AU211" s="216" t="s">
        <v>21</v>
      </c>
      <c r="AY211" s="18" t="s">
        <v>149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8" t="s">
        <v>148</v>
      </c>
      <c r="BK211" s="217">
        <f>ROUND(I211*H211,2)</f>
        <v>0</v>
      </c>
      <c r="BL211" s="18" t="s">
        <v>148</v>
      </c>
      <c r="BM211" s="216" t="s">
        <v>446</v>
      </c>
    </row>
    <row r="212" spans="1:47" s="2" customFormat="1" ht="12">
      <c r="A212" s="39"/>
      <c r="B212" s="40"/>
      <c r="C212" s="41"/>
      <c r="D212" s="218" t="s">
        <v>155</v>
      </c>
      <c r="E212" s="41"/>
      <c r="F212" s="219" t="s">
        <v>583</v>
      </c>
      <c r="G212" s="41"/>
      <c r="H212" s="41"/>
      <c r="I212" s="220"/>
      <c r="J212" s="41"/>
      <c r="K212" s="41"/>
      <c r="L212" s="45"/>
      <c r="M212" s="221"/>
      <c r="N212" s="222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155</v>
      </c>
      <c r="AU212" s="18" t="s">
        <v>21</v>
      </c>
    </row>
    <row r="213" spans="1:51" s="13" customFormat="1" ht="12">
      <c r="A213" s="13"/>
      <c r="B213" s="227"/>
      <c r="C213" s="228"/>
      <c r="D213" s="218" t="s">
        <v>182</v>
      </c>
      <c r="E213" s="229" t="s">
        <v>37</v>
      </c>
      <c r="F213" s="230" t="s">
        <v>584</v>
      </c>
      <c r="G213" s="228"/>
      <c r="H213" s="231">
        <v>6.38</v>
      </c>
      <c r="I213" s="232"/>
      <c r="J213" s="228"/>
      <c r="K213" s="228"/>
      <c r="L213" s="233"/>
      <c r="M213" s="234"/>
      <c r="N213" s="235"/>
      <c r="O213" s="235"/>
      <c r="P213" s="235"/>
      <c r="Q213" s="235"/>
      <c r="R213" s="235"/>
      <c r="S213" s="235"/>
      <c r="T213" s="23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7" t="s">
        <v>182</v>
      </c>
      <c r="AU213" s="237" t="s">
        <v>21</v>
      </c>
      <c r="AV213" s="13" t="s">
        <v>86</v>
      </c>
      <c r="AW213" s="13" t="s">
        <v>38</v>
      </c>
      <c r="AX213" s="13" t="s">
        <v>77</v>
      </c>
      <c r="AY213" s="237" t="s">
        <v>149</v>
      </c>
    </row>
    <row r="214" spans="1:51" s="13" customFormat="1" ht="12">
      <c r="A214" s="13"/>
      <c r="B214" s="227"/>
      <c r="C214" s="228"/>
      <c r="D214" s="218" t="s">
        <v>182</v>
      </c>
      <c r="E214" s="229" t="s">
        <v>37</v>
      </c>
      <c r="F214" s="230" t="s">
        <v>585</v>
      </c>
      <c r="G214" s="228"/>
      <c r="H214" s="231">
        <v>4.15</v>
      </c>
      <c r="I214" s="232"/>
      <c r="J214" s="228"/>
      <c r="K214" s="228"/>
      <c r="L214" s="233"/>
      <c r="M214" s="234"/>
      <c r="N214" s="235"/>
      <c r="O214" s="235"/>
      <c r="P214" s="235"/>
      <c r="Q214" s="235"/>
      <c r="R214" s="235"/>
      <c r="S214" s="235"/>
      <c r="T214" s="23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7" t="s">
        <v>182</v>
      </c>
      <c r="AU214" s="237" t="s">
        <v>21</v>
      </c>
      <c r="AV214" s="13" t="s">
        <v>86</v>
      </c>
      <c r="AW214" s="13" t="s">
        <v>38</v>
      </c>
      <c r="AX214" s="13" t="s">
        <v>77</v>
      </c>
      <c r="AY214" s="237" t="s">
        <v>149</v>
      </c>
    </row>
    <row r="215" spans="1:51" s="14" customFormat="1" ht="12">
      <c r="A215" s="14"/>
      <c r="B215" s="238"/>
      <c r="C215" s="239"/>
      <c r="D215" s="218" t="s">
        <v>182</v>
      </c>
      <c r="E215" s="240" t="s">
        <v>37</v>
      </c>
      <c r="F215" s="241" t="s">
        <v>187</v>
      </c>
      <c r="G215" s="239"/>
      <c r="H215" s="242">
        <v>10.53</v>
      </c>
      <c r="I215" s="243"/>
      <c r="J215" s="239"/>
      <c r="K215" s="239"/>
      <c r="L215" s="244"/>
      <c r="M215" s="245"/>
      <c r="N215" s="246"/>
      <c r="O215" s="246"/>
      <c r="P215" s="246"/>
      <c r="Q215" s="246"/>
      <c r="R215" s="246"/>
      <c r="S215" s="246"/>
      <c r="T215" s="247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8" t="s">
        <v>182</v>
      </c>
      <c r="AU215" s="248" t="s">
        <v>21</v>
      </c>
      <c r="AV215" s="14" t="s">
        <v>148</v>
      </c>
      <c r="AW215" s="14" t="s">
        <v>38</v>
      </c>
      <c r="AX215" s="14" t="s">
        <v>21</v>
      </c>
      <c r="AY215" s="248" t="s">
        <v>149</v>
      </c>
    </row>
    <row r="216" spans="1:65" s="2" customFormat="1" ht="12">
      <c r="A216" s="39"/>
      <c r="B216" s="40"/>
      <c r="C216" s="205" t="s">
        <v>396</v>
      </c>
      <c r="D216" s="205" t="s">
        <v>151</v>
      </c>
      <c r="E216" s="206" t="s">
        <v>586</v>
      </c>
      <c r="F216" s="207" t="s">
        <v>587</v>
      </c>
      <c r="G216" s="208" t="s">
        <v>174</v>
      </c>
      <c r="H216" s="209">
        <v>270.856</v>
      </c>
      <c r="I216" s="210"/>
      <c r="J216" s="211">
        <f>ROUND(I216*H216,2)</f>
        <v>0</v>
      </c>
      <c r="K216" s="207" t="s">
        <v>37</v>
      </c>
      <c r="L216" s="45"/>
      <c r="M216" s="212" t="s">
        <v>37</v>
      </c>
      <c r="N216" s="213" t="s">
        <v>50</v>
      </c>
      <c r="O216" s="85"/>
      <c r="P216" s="214">
        <f>O216*H216</f>
        <v>0</v>
      </c>
      <c r="Q216" s="214">
        <v>0</v>
      </c>
      <c r="R216" s="214">
        <f>Q216*H216</f>
        <v>0</v>
      </c>
      <c r="S216" s="214">
        <v>0</v>
      </c>
      <c r="T216" s="215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6" t="s">
        <v>148</v>
      </c>
      <c r="AT216" s="216" t="s">
        <v>151</v>
      </c>
      <c r="AU216" s="216" t="s">
        <v>21</v>
      </c>
      <c r="AY216" s="18" t="s">
        <v>149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8" t="s">
        <v>148</v>
      </c>
      <c r="BK216" s="217">
        <f>ROUND(I216*H216,2)</f>
        <v>0</v>
      </c>
      <c r="BL216" s="18" t="s">
        <v>148</v>
      </c>
      <c r="BM216" s="216" t="s">
        <v>448</v>
      </c>
    </row>
    <row r="217" spans="1:47" s="2" customFormat="1" ht="12">
      <c r="A217" s="39"/>
      <c r="B217" s="40"/>
      <c r="C217" s="41"/>
      <c r="D217" s="218" t="s">
        <v>155</v>
      </c>
      <c r="E217" s="41"/>
      <c r="F217" s="219" t="s">
        <v>587</v>
      </c>
      <c r="G217" s="41"/>
      <c r="H217" s="41"/>
      <c r="I217" s="220"/>
      <c r="J217" s="41"/>
      <c r="K217" s="41"/>
      <c r="L217" s="45"/>
      <c r="M217" s="221"/>
      <c r="N217" s="222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155</v>
      </c>
      <c r="AU217" s="18" t="s">
        <v>21</v>
      </c>
    </row>
    <row r="218" spans="1:65" s="2" customFormat="1" ht="12">
      <c r="A218" s="39"/>
      <c r="B218" s="40"/>
      <c r="C218" s="205" t="s">
        <v>449</v>
      </c>
      <c r="D218" s="205" t="s">
        <v>151</v>
      </c>
      <c r="E218" s="206" t="s">
        <v>588</v>
      </c>
      <c r="F218" s="207" t="s">
        <v>589</v>
      </c>
      <c r="G218" s="208" t="s">
        <v>174</v>
      </c>
      <c r="H218" s="209">
        <v>23.984</v>
      </c>
      <c r="I218" s="210"/>
      <c r="J218" s="211">
        <f>ROUND(I218*H218,2)</f>
        <v>0</v>
      </c>
      <c r="K218" s="207" t="s">
        <v>37</v>
      </c>
      <c r="L218" s="45"/>
      <c r="M218" s="212" t="s">
        <v>37</v>
      </c>
      <c r="N218" s="213" t="s">
        <v>50</v>
      </c>
      <c r="O218" s="85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6" t="s">
        <v>148</v>
      </c>
      <c r="AT218" s="216" t="s">
        <v>151</v>
      </c>
      <c r="AU218" s="216" t="s">
        <v>21</v>
      </c>
      <c r="AY218" s="18" t="s">
        <v>149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8" t="s">
        <v>148</v>
      </c>
      <c r="BK218" s="217">
        <f>ROUND(I218*H218,2)</f>
        <v>0</v>
      </c>
      <c r="BL218" s="18" t="s">
        <v>148</v>
      </c>
      <c r="BM218" s="216" t="s">
        <v>450</v>
      </c>
    </row>
    <row r="219" spans="1:47" s="2" customFormat="1" ht="12">
      <c r="A219" s="39"/>
      <c r="B219" s="40"/>
      <c r="C219" s="41"/>
      <c r="D219" s="218" t="s">
        <v>155</v>
      </c>
      <c r="E219" s="41"/>
      <c r="F219" s="219" t="s">
        <v>589</v>
      </c>
      <c r="G219" s="41"/>
      <c r="H219" s="41"/>
      <c r="I219" s="220"/>
      <c r="J219" s="41"/>
      <c r="K219" s="41"/>
      <c r="L219" s="45"/>
      <c r="M219" s="221"/>
      <c r="N219" s="222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155</v>
      </c>
      <c r="AU219" s="18" t="s">
        <v>21</v>
      </c>
    </row>
    <row r="220" spans="1:65" s="2" customFormat="1" ht="12">
      <c r="A220" s="39"/>
      <c r="B220" s="40"/>
      <c r="C220" s="205" t="s">
        <v>398</v>
      </c>
      <c r="D220" s="205" t="s">
        <v>151</v>
      </c>
      <c r="E220" s="206" t="s">
        <v>590</v>
      </c>
      <c r="F220" s="207" t="s">
        <v>591</v>
      </c>
      <c r="G220" s="208" t="s">
        <v>220</v>
      </c>
      <c r="H220" s="209">
        <v>18.96</v>
      </c>
      <c r="I220" s="210"/>
      <c r="J220" s="211">
        <f>ROUND(I220*H220,2)</f>
        <v>0</v>
      </c>
      <c r="K220" s="207" t="s">
        <v>37</v>
      </c>
      <c r="L220" s="45"/>
      <c r="M220" s="212" t="s">
        <v>37</v>
      </c>
      <c r="N220" s="213" t="s">
        <v>50</v>
      </c>
      <c r="O220" s="85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6" t="s">
        <v>148</v>
      </c>
      <c r="AT220" s="216" t="s">
        <v>151</v>
      </c>
      <c r="AU220" s="216" t="s">
        <v>21</v>
      </c>
      <c r="AY220" s="18" t="s">
        <v>149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148</v>
      </c>
      <c r="BK220" s="217">
        <f>ROUND(I220*H220,2)</f>
        <v>0</v>
      </c>
      <c r="BL220" s="18" t="s">
        <v>148</v>
      </c>
      <c r="BM220" s="216" t="s">
        <v>451</v>
      </c>
    </row>
    <row r="221" spans="1:47" s="2" customFormat="1" ht="12">
      <c r="A221" s="39"/>
      <c r="B221" s="40"/>
      <c r="C221" s="41"/>
      <c r="D221" s="218" t="s">
        <v>155</v>
      </c>
      <c r="E221" s="41"/>
      <c r="F221" s="219" t="s">
        <v>591</v>
      </c>
      <c r="G221" s="41"/>
      <c r="H221" s="41"/>
      <c r="I221" s="220"/>
      <c r="J221" s="41"/>
      <c r="K221" s="41"/>
      <c r="L221" s="45"/>
      <c r="M221" s="221"/>
      <c r="N221" s="222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155</v>
      </c>
      <c r="AU221" s="18" t="s">
        <v>21</v>
      </c>
    </row>
    <row r="222" spans="1:51" s="13" customFormat="1" ht="12">
      <c r="A222" s="13"/>
      <c r="B222" s="227"/>
      <c r="C222" s="228"/>
      <c r="D222" s="218" t="s">
        <v>182</v>
      </c>
      <c r="E222" s="229" t="s">
        <v>37</v>
      </c>
      <c r="F222" s="230" t="s">
        <v>312</v>
      </c>
      <c r="G222" s="228"/>
      <c r="H222" s="231">
        <v>18.96</v>
      </c>
      <c r="I222" s="232"/>
      <c r="J222" s="228"/>
      <c r="K222" s="228"/>
      <c r="L222" s="233"/>
      <c r="M222" s="234"/>
      <c r="N222" s="235"/>
      <c r="O222" s="235"/>
      <c r="P222" s="235"/>
      <c r="Q222" s="235"/>
      <c r="R222" s="235"/>
      <c r="S222" s="235"/>
      <c r="T222" s="23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7" t="s">
        <v>182</v>
      </c>
      <c r="AU222" s="237" t="s">
        <v>21</v>
      </c>
      <c r="AV222" s="13" t="s">
        <v>86</v>
      </c>
      <c r="AW222" s="13" t="s">
        <v>38</v>
      </c>
      <c r="AX222" s="13" t="s">
        <v>77</v>
      </c>
      <c r="AY222" s="237" t="s">
        <v>149</v>
      </c>
    </row>
    <row r="223" spans="1:51" s="14" customFormat="1" ht="12">
      <c r="A223" s="14"/>
      <c r="B223" s="238"/>
      <c r="C223" s="239"/>
      <c r="D223" s="218" t="s">
        <v>182</v>
      </c>
      <c r="E223" s="240" t="s">
        <v>37</v>
      </c>
      <c r="F223" s="241" t="s">
        <v>187</v>
      </c>
      <c r="G223" s="239"/>
      <c r="H223" s="242">
        <v>18.96</v>
      </c>
      <c r="I223" s="243"/>
      <c r="J223" s="239"/>
      <c r="K223" s="239"/>
      <c r="L223" s="244"/>
      <c r="M223" s="245"/>
      <c r="N223" s="246"/>
      <c r="O223" s="246"/>
      <c r="P223" s="246"/>
      <c r="Q223" s="246"/>
      <c r="R223" s="246"/>
      <c r="S223" s="246"/>
      <c r="T223" s="247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8" t="s">
        <v>182</v>
      </c>
      <c r="AU223" s="248" t="s">
        <v>21</v>
      </c>
      <c r="AV223" s="14" t="s">
        <v>148</v>
      </c>
      <c r="AW223" s="14" t="s">
        <v>38</v>
      </c>
      <c r="AX223" s="14" t="s">
        <v>21</v>
      </c>
      <c r="AY223" s="248" t="s">
        <v>149</v>
      </c>
    </row>
    <row r="224" spans="1:65" s="2" customFormat="1" ht="16.5" customHeight="1">
      <c r="A224" s="39"/>
      <c r="B224" s="40"/>
      <c r="C224" s="205" t="s">
        <v>453</v>
      </c>
      <c r="D224" s="205" t="s">
        <v>151</v>
      </c>
      <c r="E224" s="206" t="s">
        <v>338</v>
      </c>
      <c r="F224" s="207" t="s">
        <v>339</v>
      </c>
      <c r="G224" s="208" t="s">
        <v>340</v>
      </c>
      <c r="H224" s="209">
        <v>22.531</v>
      </c>
      <c r="I224" s="210"/>
      <c r="J224" s="211">
        <f>ROUND(I224*H224,2)</f>
        <v>0</v>
      </c>
      <c r="K224" s="207" t="s">
        <v>37</v>
      </c>
      <c r="L224" s="45"/>
      <c r="M224" s="212" t="s">
        <v>37</v>
      </c>
      <c r="N224" s="213" t="s">
        <v>50</v>
      </c>
      <c r="O224" s="85"/>
      <c r="P224" s="214">
        <f>O224*H224</f>
        <v>0</v>
      </c>
      <c r="Q224" s="214">
        <v>0</v>
      </c>
      <c r="R224" s="214">
        <f>Q224*H224</f>
        <v>0</v>
      </c>
      <c r="S224" s="214">
        <v>0</v>
      </c>
      <c r="T224" s="21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6" t="s">
        <v>148</v>
      </c>
      <c r="AT224" s="216" t="s">
        <v>151</v>
      </c>
      <c r="AU224" s="216" t="s">
        <v>21</v>
      </c>
      <c r="AY224" s="18" t="s">
        <v>149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8" t="s">
        <v>148</v>
      </c>
      <c r="BK224" s="217">
        <f>ROUND(I224*H224,2)</f>
        <v>0</v>
      </c>
      <c r="BL224" s="18" t="s">
        <v>148</v>
      </c>
      <c r="BM224" s="216" t="s">
        <v>454</v>
      </c>
    </row>
    <row r="225" spans="1:47" s="2" customFormat="1" ht="12">
      <c r="A225" s="39"/>
      <c r="B225" s="40"/>
      <c r="C225" s="41"/>
      <c r="D225" s="218" t="s">
        <v>155</v>
      </c>
      <c r="E225" s="41"/>
      <c r="F225" s="219" t="s">
        <v>339</v>
      </c>
      <c r="G225" s="41"/>
      <c r="H225" s="41"/>
      <c r="I225" s="220"/>
      <c r="J225" s="41"/>
      <c r="K225" s="41"/>
      <c r="L225" s="45"/>
      <c r="M225" s="221"/>
      <c r="N225" s="222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155</v>
      </c>
      <c r="AU225" s="18" t="s">
        <v>21</v>
      </c>
    </row>
    <row r="226" spans="1:65" s="2" customFormat="1" ht="16.5" customHeight="1">
      <c r="A226" s="39"/>
      <c r="B226" s="40"/>
      <c r="C226" s="205" t="s">
        <v>400</v>
      </c>
      <c r="D226" s="205" t="s">
        <v>151</v>
      </c>
      <c r="E226" s="206" t="s">
        <v>343</v>
      </c>
      <c r="F226" s="207" t="s">
        <v>344</v>
      </c>
      <c r="G226" s="208" t="s">
        <v>320</v>
      </c>
      <c r="H226" s="209">
        <v>1</v>
      </c>
      <c r="I226" s="210"/>
      <c r="J226" s="211">
        <f>ROUND(I226*H226,2)</f>
        <v>0</v>
      </c>
      <c r="K226" s="207" t="s">
        <v>37</v>
      </c>
      <c r="L226" s="45"/>
      <c r="M226" s="212" t="s">
        <v>37</v>
      </c>
      <c r="N226" s="213" t="s">
        <v>50</v>
      </c>
      <c r="O226" s="85"/>
      <c r="P226" s="214">
        <f>O226*H226</f>
        <v>0</v>
      </c>
      <c r="Q226" s="214">
        <v>0</v>
      </c>
      <c r="R226" s="214">
        <f>Q226*H226</f>
        <v>0</v>
      </c>
      <c r="S226" s="214">
        <v>0</v>
      </c>
      <c r="T226" s="215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6" t="s">
        <v>148</v>
      </c>
      <c r="AT226" s="216" t="s">
        <v>151</v>
      </c>
      <c r="AU226" s="216" t="s">
        <v>21</v>
      </c>
      <c r="AY226" s="18" t="s">
        <v>149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8" t="s">
        <v>148</v>
      </c>
      <c r="BK226" s="217">
        <f>ROUND(I226*H226,2)</f>
        <v>0</v>
      </c>
      <c r="BL226" s="18" t="s">
        <v>148</v>
      </c>
      <c r="BM226" s="216" t="s">
        <v>455</v>
      </c>
    </row>
    <row r="227" spans="1:47" s="2" customFormat="1" ht="12">
      <c r="A227" s="39"/>
      <c r="B227" s="40"/>
      <c r="C227" s="41"/>
      <c r="D227" s="218" t="s">
        <v>155</v>
      </c>
      <c r="E227" s="41"/>
      <c r="F227" s="219" t="s">
        <v>344</v>
      </c>
      <c r="G227" s="41"/>
      <c r="H227" s="41"/>
      <c r="I227" s="220"/>
      <c r="J227" s="41"/>
      <c r="K227" s="41"/>
      <c r="L227" s="45"/>
      <c r="M227" s="221"/>
      <c r="N227" s="222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155</v>
      </c>
      <c r="AU227" s="18" t="s">
        <v>21</v>
      </c>
    </row>
    <row r="228" spans="1:63" s="12" customFormat="1" ht="25.9" customHeight="1">
      <c r="A228" s="12"/>
      <c r="B228" s="189"/>
      <c r="C228" s="190"/>
      <c r="D228" s="191" t="s">
        <v>76</v>
      </c>
      <c r="E228" s="192" t="s">
        <v>146</v>
      </c>
      <c r="F228" s="192" t="s">
        <v>147</v>
      </c>
      <c r="G228" s="190"/>
      <c r="H228" s="190"/>
      <c r="I228" s="193"/>
      <c r="J228" s="194">
        <f>BK228</f>
        <v>0</v>
      </c>
      <c r="K228" s="190"/>
      <c r="L228" s="195"/>
      <c r="M228" s="196"/>
      <c r="N228" s="197"/>
      <c r="O228" s="197"/>
      <c r="P228" s="198">
        <f>SUM(P229:P230)</f>
        <v>0</v>
      </c>
      <c r="Q228" s="197"/>
      <c r="R228" s="198">
        <f>SUM(R229:R230)</f>
        <v>0</v>
      </c>
      <c r="S228" s="197"/>
      <c r="T228" s="199">
        <f>SUM(T229:T230)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0" t="s">
        <v>148</v>
      </c>
      <c r="AT228" s="201" t="s">
        <v>76</v>
      </c>
      <c r="AU228" s="201" t="s">
        <v>77</v>
      </c>
      <c r="AY228" s="200" t="s">
        <v>149</v>
      </c>
      <c r="BK228" s="202">
        <f>SUM(BK229:BK230)</f>
        <v>0</v>
      </c>
    </row>
    <row r="229" spans="1:65" s="2" customFormat="1" ht="16.5" customHeight="1">
      <c r="A229" s="39"/>
      <c r="B229" s="40"/>
      <c r="C229" s="205" t="s">
        <v>456</v>
      </c>
      <c r="D229" s="205" t="s">
        <v>151</v>
      </c>
      <c r="E229" s="206" t="s">
        <v>347</v>
      </c>
      <c r="F229" s="207" t="s">
        <v>348</v>
      </c>
      <c r="G229" s="208" t="s">
        <v>174</v>
      </c>
      <c r="H229" s="209">
        <v>60.618</v>
      </c>
      <c r="I229" s="210"/>
      <c r="J229" s="211">
        <f>ROUND(I229*H229,2)</f>
        <v>0</v>
      </c>
      <c r="K229" s="207" t="s">
        <v>37</v>
      </c>
      <c r="L229" s="45"/>
      <c r="M229" s="212" t="s">
        <v>37</v>
      </c>
      <c r="N229" s="213" t="s">
        <v>50</v>
      </c>
      <c r="O229" s="85"/>
      <c r="P229" s="214">
        <f>O229*H229</f>
        <v>0</v>
      </c>
      <c r="Q229" s="214">
        <v>0</v>
      </c>
      <c r="R229" s="214">
        <f>Q229*H229</f>
        <v>0</v>
      </c>
      <c r="S229" s="214">
        <v>0</v>
      </c>
      <c r="T229" s="215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6" t="s">
        <v>349</v>
      </c>
      <c r="AT229" s="216" t="s">
        <v>151</v>
      </c>
      <c r="AU229" s="216" t="s">
        <v>21</v>
      </c>
      <c r="AY229" s="18" t="s">
        <v>149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8" t="s">
        <v>148</v>
      </c>
      <c r="BK229" s="217">
        <f>ROUND(I229*H229,2)</f>
        <v>0</v>
      </c>
      <c r="BL229" s="18" t="s">
        <v>349</v>
      </c>
      <c r="BM229" s="216" t="s">
        <v>457</v>
      </c>
    </row>
    <row r="230" spans="1:47" s="2" customFormat="1" ht="12">
      <c r="A230" s="39"/>
      <c r="B230" s="40"/>
      <c r="C230" s="41"/>
      <c r="D230" s="218" t="s">
        <v>155</v>
      </c>
      <c r="E230" s="41"/>
      <c r="F230" s="219" t="s">
        <v>348</v>
      </c>
      <c r="G230" s="41"/>
      <c r="H230" s="41"/>
      <c r="I230" s="220"/>
      <c r="J230" s="41"/>
      <c r="K230" s="41"/>
      <c r="L230" s="45"/>
      <c r="M230" s="221"/>
      <c r="N230" s="222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155</v>
      </c>
      <c r="AU230" s="18" t="s">
        <v>21</v>
      </c>
    </row>
    <row r="231" spans="1:63" s="12" customFormat="1" ht="25.9" customHeight="1">
      <c r="A231" s="12"/>
      <c r="B231" s="189"/>
      <c r="C231" s="190"/>
      <c r="D231" s="191" t="s">
        <v>76</v>
      </c>
      <c r="E231" s="192" t="s">
        <v>592</v>
      </c>
      <c r="F231" s="192" t="s">
        <v>593</v>
      </c>
      <c r="G231" s="190"/>
      <c r="H231" s="190"/>
      <c r="I231" s="193"/>
      <c r="J231" s="194">
        <f>BK231</f>
        <v>0</v>
      </c>
      <c r="K231" s="190"/>
      <c r="L231" s="195"/>
      <c r="M231" s="196"/>
      <c r="N231" s="197"/>
      <c r="O231" s="197"/>
      <c r="P231" s="198">
        <f>SUM(P232:P319)</f>
        <v>0</v>
      </c>
      <c r="Q231" s="197"/>
      <c r="R231" s="198">
        <f>SUM(R232:R319)</f>
        <v>0</v>
      </c>
      <c r="S231" s="197"/>
      <c r="T231" s="199">
        <f>SUM(T232:T319)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0" t="s">
        <v>21</v>
      </c>
      <c r="AT231" s="201" t="s">
        <v>76</v>
      </c>
      <c r="AU231" s="201" t="s">
        <v>77</v>
      </c>
      <c r="AY231" s="200" t="s">
        <v>149</v>
      </c>
      <c r="BK231" s="202">
        <f>SUM(BK232:BK319)</f>
        <v>0</v>
      </c>
    </row>
    <row r="232" spans="1:65" s="2" customFormat="1" ht="16.5" customHeight="1">
      <c r="A232" s="39"/>
      <c r="B232" s="40"/>
      <c r="C232" s="205" t="s">
        <v>401</v>
      </c>
      <c r="D232" s="205" t="s">
        <v>151</v>
      </c>
      <c r="E232" s="206" t="s">
        <v>594</v>
      </c>
      <c r="F232" s="207" t="s">
        <v>595</v>
      </c>
      <c r="G232" s="208" t="s">
        <v>232</v>
      </c>
      <c r="H232" s="209">
        <v>7</v>
      </c>
      <c r="I232" s="210"/>
      <c r="J232" s="211">
        <f>ROUND(I232*H232,2)</f>
        <v>0</v>
      </c>
      <c r="K232" s="207" t="s">
        <v>37</v>
      </c>
      <c r="L232" s="45"/>
      <c r="M232" s="212" t="s">
        <v>37</v>
      </c>
      <c r="N232" s="213" t="s">
        <v>50</v>
      </c>
      <c r="O232" s="85"/>
      <c r="P232" s="214">
        <f>O232*H232</f>
        <v>0</v>
      </c>
      <c r="Q232" s="214">
        <v>0</v>
      </c>
      <c r="R232" s="214">
        <f>Q232*H232</f>
        <v>0</v>
      </c>
      <c r="S232" s="214">
        <v>0</v>
      </c>
      <c r="T232" s="215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6" t="s">
        <v>148</v>
      </c>
      <c r="AT232" s="216" t="s">
        <v>151</v>
      </c>
      <c r="AU232" s="216" t="s">
        <v>21</v>
      </c>
      <c r="AY232" s="18" t="s">
        <v>149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8" t="s">
        <v>148</v>
      </c>
      <c r="BK232" s="217">
        <f>ROUND(I232*H232,2)</f>
        <v>0</v>
      </c>
      <c r="BL232" s="18" t="s">
        <v>148</v>
      </c>
      <c r="BM232" s="216" t="s">
        <v>459</v>
      </c>
    </row>
    <row r="233" spans="1:47" s="2" customFormat="1" ht="12">
      <c r="A233" s="39"/>
      <c r="B233" s="40"/>
      <c r="C233" s="41"/>
      <c r="D233" s="218" t="s">
        <v>155</v>
      </c>
      <c r="E233" s="41"/>
      <c r="F233" s="219" t="s">
        <v>595</v>
      </c>
      <c r="G233" s="41"/>
      <c r="H233" s="41"/>
      <c r="I233" s="220"/>
      <c r="J233" s="41"/>
      <c r="K233" s="41"/>
      <c r="L233" s="45"/>
      <c r="M233" s="221"/>
      <c r="N233" s="222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155</v>
      </c>
      <c r="AU233" s="18" t="s">
        <v>21</v>
      </c>
    </row>
    <row r="234" spans="1:51" s="13" customFormat="1" ht="12">
      <c r="A234" s="13"/>
      <c r="B234" s="227"/>
      <c r="C234" s="228"/>
      <c r="D234" s="218" t="s">
        <v>182</v>
      </c>
      <c r="E234" s="229" t="s">
        <v>37</v>
      </c>
      <c r="F234" s="230" t="s">
        <v>596</v>
      </c>
      <c r="G234" s="228"/>
      <c r="H234" s="231">
        <v>7</v>
      </c>
      <c r="I234" s="232"/>
      <c r="J234" s="228"/>
      <c r="K234" s="228"/>
      <c r="L234" s="233"/>
      <c r="M234" s="234"/>
      <c r="N234" s="235"/>
      <c r="O234" s="235"/>
      <c r="P234" s="235"/>
      <c r="Q234" s="235"/>
      <c r="R234" s="235"/>
      <c r="S234" s="235"/>
      <c r="T234" s="23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7" t="s">
        <v>182</v>
      </c>
      <c r="AU234" s="237" t="s">
        <v>21</v>
      </c>
      <c r="AV234" s="13" t="s">
        <v>86</v>
      </c>
      <c r="AW234" s="13" t="s">
        <v>38</v>
      </c>
      <c r="AX234" s="13" t="s">
        <v>77</v>
      </c>
      <c r="AY234" s="237" t="s">
        <v>149</v>
      </c>
    </row>
    <row r="235" spans="1:51" s="14" customFormat="1" ht="12">
      <c r="A235" s="14"/>
      <c r="B235" s="238"/>
      <c r="C235" s="239"/>
      <c r="D235" s="218" t="s">
        <v>182</v>
      </c>
      <c r="E235" s="240" t="s">
        <v>37</v>
      </c>
      <c r="F235" s="241" t="s">
        <v>187</v>
      </c>
      <c r="G235" s="239"/>
      <c r="H235" s="242">
        <v>7</v>
      </c>
      <c r="I235" s="243"/>
      <c r="J235" s="239"/>
      <c r="K235" s="239"/>
      <c r="L235" s="244"/>
      <c r="M235" s="245"/>
      <c r="N235" s="246"/>
      <c r="O235" s="246"/>
      <c r="P235" s="246"/>
      <c r="Q235" s="246"/>
      <c r="R235" s="246"/>
      <c r="S235" s="246"/>
      <c r="T235" s="247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8" t="s">
        <v>182</v>
      </c>
      <c r="AU235" s="248" t="s">
        <v>21</v>
      </c>
      <c r="AV235" s="14" t="s">
        <v>148</v>
      </c>
      <c r="AW235" s="14" t="s">
        <v>38</v>
      </c>
      <c r="AX235" s="14" t="s">
        <v>21</v>
      </c>
      <c r="AY235" s="248" t="s">
        <v>149</v>
      </c>
    </row>
    <row r="236" spans="1:65" s="2" customFormat="1" ht="24.15" customHeight="1">
      <c r="A236" s="39"/>
      <c r="B236" s="40"/>
      <c r="C236" s="205" t="s">
        <v>460</v>
      </c>
      <c r="D236" s="205" t="s">
        <v>151</v>
      </c>
      <c r="E236" s="206" t="s">
        <v>597</v>
      </c>
      <c r="F236" s="207" t="s">
        <v>598</v>
      </c>
      <c r="G236" s="208" t="s">
        <v>232</v>
      </c>
      <c r="H236" s="209">
        <v>6</v>
      </c>
      <c r="I236" s="210"/>
      <c r="J236" s="211">
        <f>ROUND(I236*H236,2)</f>
        <v>0</v>
      </c>
      <c r="K236" s="207" t="s">
        <v>37</v>
      </c>
      <c r="L236" s="45"/>
      <c r="M236" s="212" t="s">
        <v>37</v>
      </c>
      <c r="N236" s="213" t="s">
        <v>50</v>
      </c>
      <c r="O236" s="85"/>
      <c r="P236" s="214">
        <f>O236*H236</f>
        <v>0</v>
      </c>
      <c r="Q236" s="214">
        <v>0</v>
      </c>
      <c r="R236" s="214">
        <f>Q236*H236</f>
        <v>0</v>
      </c>
      <c r="S236" s="214">
        <v>0</v>
      </c>
      <c r="T236" s="215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16" t="s">
        <v>148</v>
      </c>
      <c r="AT236" s="216" t="s">
        <v>151</v>
      </c>
      <c r="AU236" s="216" t="s">
        <v>21</v>
      </c>
      <c r="AY236" s="18" t="s">
        <v>149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8" t="s">
        <v>148</v>
      </c>
      <c r="BK236" s="217">
        <f>ROUND(I236*H236,2)</f>
        <v>0</v>
      </c>
      <c r="BL236" s="18" t="s">
        <v>148</v>
      </c>
      <c r="BM236" s="216" t="s">
        <v>461</v>
      </c>
    </row>
    <row r="237" spans="1:47" s="2" customFormat="1" ht="12">
      <c r="A237" s="39"/>
      <c r="B237" s="40"/>
      <c r="C237" s="41"/>
      <c r="D237" s="218" t="s">
        <v>155</v>
      </c>
      <c r="E237" s="41"/>
      <c r="F237" s="219" t="s">
        <v>598</v>
      </c>
      <c r="G237" s="41"/>
      <c r="H237" s="41"/>
      <c r="I237" s="220"/>
      <c r="J237" s="41"/>
      <c r="K237" s="41"/>
      <c r="L237" s="45"/>
      <c r="M237" s="221"/>
      <c r="N237" s="222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155</v>
      </c>
      <c r="AU237" s="18" t="s">
        <v>21</v>
      </c>
    </row>
    <row r="238" spans="1:51" s="13" customFormat="1" ht="12">
      <c r="A238" s="13"/>
      <c r="B238" s="227"/>
      <c r="C238" s="228"/>
      <c r="D238" s="218" t="s">
        <v>182</v>
      </c>
      <c r="E238" s="229" t="s">
        <v>37</v>
      </c>
      <c r="F238" s="230" t="s">
        <v>599</v>
      </c>
      <c r="G238" s="228"/>
      <c r="H238" s="231">
        <v>6</v>
      </c>
      <c r="I238" s="232"/>
      <c r="J238" s="228"/>
      <c r="K238" s="228"/>
      <c r="L238" s="233"/>
      <c r="M238" s="234"/>
      <c r="N238" s="235"/>
      <c r="O238" s="235"/>
      <c r="P238" s="235"/>
      <c r="Q238" s="235"/>
      <c r="R238" s="235"/>
      <c r="S238" s="235"/>
      <c r="T238" s="23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7" t="s">
        <v>182</v>
      </c>
      <c r="AU238" s="237" t="s">
        <v>21</v>
      </c>
      <c r="AV238" s="13" t="s">
        <v>86</v>
      </c>
      <c r="AW238" s="13" t="s">
        <v>38</v>
      </c>
      <c r="AX238" s="13" t="s">
        <v>77</v>
      </c>
      <c r="AY238" s="237" t="s">
        <v>149</v>
      </c>
    </row>
    <row r="239" spans="1:51" s="14" customFormat="1" ht="12">
      <c r="A239" s="14"/>
      <c r="B239" s="238"/>
      <c r="C239" s="239"/>
      <c r="D239" s="218" t="s">
        <v>182</v>
      </c>
      <c r="E239" s="240" t="s">
        <v>37</v>
      </c>
      <c r="F239" s="241" t="s">
        <v>187</v>
      </c>
      <c r="G239" s="239"/>
      <c r="H239" s="242">
        <v>6</v>
      </c>
      <c r="I239" s="243"/>
      <c r="J239" s="239"/>
      <c r="K239" s="239"/>
      <c r="L239" s="244"/>
      <c r="M239" s="245"/>
      <c r="N239" s="246"/>
      <c r="O239" s="246"/>
      <c r="P239" s="246"/>
      <c r="Q239" s="246"/>
      <c r="R239" s="246"/>
      <c r="S239" s="246"/>
      <c r="T239" s="247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8" t="s">
        <v>182</v>
      </c>
      <c r="AU239" s="248" t="s">
        <v>21</v>
      </c>
      <c r="AV239" s="14" t="s">
        <v>148</v>
      </c>
      <c r="AW239" s="14" t="s">
        <v>38</v>
      </c>
      <c r="AX239" s="14" t="s">
        <v>21</v>
      </c>
      <c r="AY239" s="248" t="s">
        <v>149</v>
      </c>
    </row>
    <row r="240" spans="1:65" s="2" customFormat="1" ht="24.15" customHeight="1">
      <c r="A240" s="39"/>
      <c r="B240" s="40"/>
      <c r="C240" s="205" t="s">
        <v>405</v>
      </c>
      <c r="D240" s="205" t="s">
        <v>151</v>
      </c>
      <c r="E240" s="206" t="s">
        <v>600</v>
      </c>
      <c r="F240" s="207" t="s">
        <v>601</v>
      </c>
      <c r="G240" s="208" t="s">
        <v>232</v>
      </c>
      <c r="H240" s="209">
        <v>2</v>
      </c>
      <c r="I240" s="210"/>
      <c r="J240" s="211">
        <f>ROUND(I240*H240,2)</f>
        <v>0</v>
      </c>
      <c r="K240" s="207" t="s">
        <v>37</v>
      </c>
      <c r="L240" s="45"/>
      <c r="M240" s="212" t="s">
        <v>37</v>
      </c>
      <c r="N240" s="213" t="s">
        <v>50</v>
      </c>
      <c r="O240" s="85"/>
      <c r="P240" s="214">
        <f>O240*H240</f>
        <v>0</v>
      </c>
      <c r="Q240" s="214">
        <v>0</v>
      </c>
      <c r="R240" s="214">
        <f>Q240*H240</f>
        <v>0</v>
      </c>
      <c r="S240" s="214">
        <v>0</v>
      </c>
      <c r="T240" s="215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6" t="s">
        <v>148</v>
      </c>
      <c r="AT240" s="216" t="s">
        <v>151</v>
      </c>
      <c r="AU240" s="216" t="s">
        <v>21</v>
      </c>
      <c r="AY240" s="18" t="s">
        <v>149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8" t="s">
        <v>148</v>
      </c>
      <c r="BK240" s="217">
        <f>ROUND(I240*H240,2)</f>
        <v>0</v>
      </c>
      <c r="BL240" s="18" t="s">
        <v>148</v>
      </c>
      <c r="BM240" s="216" t="s">
        <v>602</v>
      </c>
    </row>
    <row r="241" spans="1:47" s="2" customFormat="1" ht="12">
      <c r="A241" s="39"/>
      <c r="B241" s="40"/>
      <c r="C241" s="41"/>
      <c r="D241" s="218" t="s">
        <v>155</v>
      </c>
      <c r="E241" s="41"/>
      <c r="F241" s="219" t="s">
        <v>601</v>
      </c>
      <c r="G241" s="41"/>
      <c r="H241" s="41"/>
      <c r="I241" s="220"/>
      <c r="J241" s="41"/>
      <c r="K241" s="41"/>
      <c r="L241" s="45"/>
      <c r="M241" s="221"/>
      <c r="N241" s="222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155</v>
      </c>
      <c r="AU241" s="18" t="s">
        <v>21</v>
      </c>
    </row>
    <row r="242" spans="1:51" s="13" customFormat="1" ht="12">
      <c r="A242" s="13"/>
      <c r="B242" s="227"/>
      <c r="C242" s="228"/>
      <c r="D242" s="218" t="s">
        <v>182</v>
      </c>
      <c r="E242" s="229" t="s">
        <v>37</v>
      </c>
      <c r="F242" s="230" t="s">
        <v>235</v>
      </c>
      <c r="G242" s="228"/>
      <c r="H242" s="231">
        <v>2</v>
      </c>
      <c r="I242" s="232"/>
      <c r="J242" s="228"/>
      <c r="K242" s="228"/>
      <c r="L242" s="233"/>
      <c r="M242" s="234"/>
      <c r="N242" s="235"/>
      <c r="O242" s="235"/>
      <c r="P242" s="235"/>
      <c r="Q242" s="235"/>
      <c r="R242" s="235"/>
      <c r="S242" s="235"/>
      <c r="T242" s="23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7" t="s">
        <v>182</v>
      </c>
      <c r="AU242" s="237" t="s">
        <v>21</v>
      </c>
      <c r="AV242" s="13" t="s">
        <v>86</v>
      </c>
      <c r="AW242" s="13" t="s">
        <v>38</v>
      </c>
      <c r="AX242" s="13" t="s">
        <v>77</v>
      </c>
      <c r="AY242" s="237" t="s">
        <v>149</v>
      </c>
    </row>
    <row r="243" spans="1:51" s="14" customFormat="1" ht="12">
      <c r="A243" s="14"/>
      <c r="B243" s="238"/>
      <c r="C243" s="239"/>
      <c r="D243" s="218" t="s">
        <v>182</v>
      </c>
      <c r="E243" s="240" t="s">
        <v>37</v>
      </c>
      <c r="F243" s="241" t="s">
        <v>187</v>
      </c>
      <c r="G243" s="239"/>
      <c r="H243" s="242">
        <v>2</v>
      </c>
      <c r="I243" s="243"/>
      <c r="J243" s="239"/>
      <c r="K243" s="239"/>
      <c r="L243" s="244"/>
      <c r="M243" s="245"/>
      <c r="N243" s="246"/>
      <c r="O243" s="246"/>
      <c r="P243" s="246"/>
      <c r="Q243" s="246"/>
      <c r="R243" s="246"/>
      <c r="S243" s="246"/>
      <c r="T243" s="247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8" t="s">
        <v>182</v>
      </c>
      <c r="AU243" s="248" t="s">
        <v>21</v>
      </c>
      <c r="AV243" s="14" t="s">
        <v>148</v>
      </c>
      <c r="AW243" s="14" t="s">
        <v>38</v>
      </c>
      <c r="AX243" s="14" t="s">
        <v>21</v>
      </c>
      <c r="AY243" s="248" t="s">
        <v>149</v>
      </c>
    </row>
    <row r="244" spans="1:65" s="2" customFormat="1" ht="24.15" customHeight="1">
      <c r="A244" s="39"/>
      <c r="B244" s="40"/>
      <c r="C244" s="205" t="s">
        <v>603</v>
      </c>
      <c r="D244" s="205" t="s">
        <v>151</v>
      </c>
      <c r="E244" s="206" t="s">
        <v>604</v>
      </c>
      <c r="F244" s="207" t="s">
        <v>605</v>
      </c>
      <c r="G244" s="208" t="s">
        <v>232</v>
      </c>
      <c r="H244" s="209">
        <v>7</v>
      </c>
      <c r="I244" s="210"/>
      <c r="J244" s="211">
        <f>ROUND(I244*H244,2)</f>
        <v>0</v>
      </c>
      <c r="K244" s="207" t="s">
        <v>37</v>
      </c>
      <c r="L244" s="45"/>
      <c r="M244" s="212" t="s">
        <v>37</v>
      </c>
      <c r="N244" s="213" t="s">
        <v>50</v>
      </c>
      <c r="O244" s="85"/>
      <c r="P244" s="214">
        <f>O244*H244</f>
        <v>0</v>
      </c>
      <c r="Q244" s="214">
        <v>0</v>
      </c>
      <c r="R244" s="214">
        <f>Q244*H244</f>
        <v>0</v>
      </c>
      <c r="S244" s="214">
        <v>0</v>
      </c>
      <c r="T244" s="215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6" t="s">
        <v>148</v>
      </c>
      <c r="AT244" s="216" t="s">
        <v>151</v>
      </c>
      <c r="AU244" s="216" t="s">
        <v>21</v>
      </c>
      <c r="AY244" s="18" t="s">
        <v>149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8" t="s">
        <v>148</v>
      </c>
      <c r="BK244" s="217">
        <f>ROUND(I244*H244,2)</f>
        <v>0</v>
      </c>
      <c r="BL244" s="18" t="s">
        <v>148</v>
      </c>
      <c r="BM244" s="216" t="s">
        <v>606</v>
      </c>
    </row>
    <row r="245" spans="1:47" s="2" customFormat="1" ht="12">
      <c r="A245" s="39"/>
      <c r="B245" s="40"/>
      <c r="C245" s="41"/>
      <c r="D245" s="218" t="s">
        <v>155</v>
      </c>
      <c r="E245" s="41"/>
      <c r="F245" s="219" t="s">
        <v>605</v>
      </c>
      <c r="G245" s="41"/>
      <c r="H245" s="41"/>
      <c r="I245" s="220"/>
      <c r="J245" s="41"/>
      <c r="K245" s="41"/>
      <c r="L245" s="45"/>
      <c r="M245" s="221"/>
      <c r="N245" s="222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155</v>
      </c>
      <c r="AU245" s="18" t="s">
        <v>21</v>
      </c>
    </row>
    <row r="246" spans="1:51" s="13" customFormat="1" ht="12">
      <c r="A246" s="13"/>
      <c r="B246" s="227"/>
      <c r="C246" s="228"/>
      <c r="D246" s="218" t="s">
        <v>182</v>
      </c>
      <c r="E246" s="229" t="s">
        <v>37</v>
      </c>
      <c r="F246" s="230" t="s">
        <v>596</v>
      </c>
      <c r="G246" s="228"/>
      <c r="H246" s="231">
        <v>7</v>
      </c>
      <c r="I246" s="232"/>
      <c r="J246" s="228"/>
      <c r="K246" s="228"/>
      <c r="L246" s="233"/>
      <c r="M246" s="234"/>
      <c r="N246" s="235"/>
      <c r="O246" s="235"/>
      <c r="P246" s="235"/>
      <c r="Q246" s="235"/>
      <c r="R246" s="235"/>
      <c r="S246" s="235"/>
      <c r="T246" s="23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7" t="s">
        <v>182</v>
      </c>
      <c r="AU246" s="237" t="s">
        <v>21</v>
      </c>
      <c r="AV246" s="13" t="s">
        <v>86</v>
      </c>
      <c r="AW246" s="13" t="s">
        <v>38</v>
      </c>
      <c r="AX246" s="13" t="s">
        <v>77</v>
      </c>
      <c r="AY246" s="237" t="s">
        <v>149</v>
      </c>
    </row>
    <row r="247" spans="1:51" s="14" customFormat="1" ht="12">
      <c r="A247" s="14"/>
      <c r="B247" s="238"/>
      <c r="C247" s="239"/>
      <c r="D247" s="218" t="s">
        <v>182</v>
      </c>
      <c r="E247" s="240" t="s">
        <v>37</v>
      </c>
      <c r="F247" s="241" t="s">
        <v>187</v>
      </c>
      <c r="G247" s="239"/>
      <c r="H247" s="242">
        <v>7</v>
      </c>
      <c r="I247" s="243"/>
      <c r="J247" s="239"/>
      <c r="K247" s="239"/>
      <c r="L247" s="244"/>
      <c r="M247" s="245"/>
      <c r="N247" s="246"/>
      <c r="O247" s="246"/>
      <c r="P247" s="246"/>
      <c r="Q247" s="246"/>
      <c r="R247" s="246"/>
      <c r="S247" s="246"/>
      <c r="T247" s="247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8" t="s">
        <v>182</v>
      </c>
      <c r="AU247" s="248" t="s">
        <v>21</v>
      </c>
      <c r="AV247" s="14" t="s">
        <v>148</v>
      </c>
      <c r="AW247" s="14" t="s">
        <v>38</v>
      </c>
      <c r="AX247" s="14" t="s">
        <v>21</v>
      </c>
      <c r="AY247" s="248" t="s">
        <v>149</v>
      </c>
    </row>
    <row r="248" spans="1:65" s="2" customFormat="1" ht="24.15" customHeight="1">
      <c r="A248" s="39"/>
      <c r="B248" s="40"/>
      <c r="C248" s="205" t="s">
        <v>408</v>
      </c>
      <c r="D248" s="205" t="s">
        <v>151</v>
      </c>
      <c r="E248" s="206" t="s">
        <v>607</v>
      </c>
      <c r="F248" s="207" t="s">
        <v>608</v>
      </c>
      <c r="G248" s="208" t="s">
        <v>232</v>
      </c>
      <c r="H248" s="209">
        <v>1</v>
      </c>
      <c r="I248" s="210"/>
      <c r="J248" s="211">
        <f>ROUND(I248*H248,2)</f>
        <v>0</v>
      </c>
      <c r="K248" s="207" t="s">
        <v>37</v>
      </c>
      <c r="L248" s="45"/>
      <c r="M248" s="212" t="s">
        <v>37</v>
      </c>
      <c r="N248" s="213" t="s">
        <v>50</v>
      </c>
      <c r="O248" s="85"/>
      <c r="P248" s="214">
        <f>O248*H248</f>
        <v>0</v>
      </c>
      <c r="Q248" s="214">
        <v>0</v>
      </c>
      <c r="R248" s="214">
        <f>Q248*H248</f>
        <v>0</v>
      </c>
      <c r="S248" s="214">
        <v>0</v>
      </c>
      <c r="T248" s="215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6" t="s">
        <v>148</v>
      </c>
      <c r="AT248" s="216" t="s">
        <v>151</v>
      </c>
      <c r="AU248" s="216" t="s">
        <v>21</v>
      </c>
      <c r="AY248" s="18" t="s">
        <v>149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8" t="s">
        <v>148</v>
      </c>
      <c r="BK248" s="217">
        <f>ROUND(I248*H248,2)</f>
        <v>0</v>
      </c>
      <c r="BL248" s="18" t="s">
        <v>148</v>
      </c>
      <c r="BM248" s="216" t="s">
        <v>609</v>
      </c>
    </row>
    <row r="249" spans="1:47" s="2" customFormat="1" ht="12">
      <c r="A249" s="39"/>
      <c r="B249" s="40"/>
      <c r="C249" s="41"/>
      <c r="D249" s="218" t="s">
        <v>155</v>
      </c>
      <c r="E249" s="41"/>
      <c r="F249" s="219" t="s">
        <v>608</v>
      </c>
      <c r="G249" s="41"/>
      <c r="H249" s="41"/>
      <c r="I249" s="220"/>
      <c r="J249" s="41"/>
      <c r="K249" s="41"/>
      <c r="L249" s="45"/>
      <c r="M249" s="221"/>
      <c r="N249" s="222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155</v>
      </c>
      <c r="AU249" s="18" t="s">
        <v>21</v>
      </c>
    </row>
    <row r="250" spans="1:51" s="13" customFormat="1" ht="12">
      <c r="A250" s="13"/>
      <c r="B250" s="227"/>
      <c r="C250" s="228"/>
      <c r="D250" s="218" t="s">
        <v>182</v>
      </c>
      <c r="E250" s="229" t="s">
        <v>37</v>
      </c>
      <c r="F250" s="230" t="s">
        <v>322</v>
      </c>
      <c r="G250" s="228"/>
      <c r="H250" s="231">
        <v>1</v>
      </c>
      <c r="I250" s="232"/>
      <c r="J250" s="228"/>
      <c r="K250" s="228"/>
      <c r="L250" s="233"/>
      <c r="M250" s="234"/>
      <c r="N250" s="235"/>
      <c r="O250" s="235"/>
      <c r="P250" s="235"/>
      <c r="Q250" s="235"/>
      <c r="R250" s="235"/>
      <c r="S250" s="235"/>
      <c r="T250" s="23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7" t="s">
        <v>182</v>
      </c>
      <c r="AU250" s="237" t="s">
        <v>21</v>
      </c>
      <c r="AV250" s="13" t="s">
        <v>86</v>
      </c>
      <c r="AW250" s="13" t="s">
        <v>38</v>
      </c>
      <c r="AX250" s="13" t="s">
        <v>77</v>
      </c>
      <c r="AY250" s="237" t="s">
        <v>149</v>
      </c>
    </row>
    <row r="251" spans="1:51" s="14" customFormat="1" ht="12">
      <c r="A251" s="14"/>
      <c r="B251" s="238"/>
      <c r="C251" s="239"/>
      <c r="D251" s="218" t="s">
        <v>182</v>
      </c>
      <c r="E251" s="240" t="s">
        <v>37</v>
      </c>
      <c r="F251" s="241" t="s">
        <v>187</v>
      </c>
      <c r="G251" s="239"/>
      <c r="H251" s="242">
        <v>1</v>
      </c>
      <c r="I251" s="243"/>
      <c r="J251" s="239"/>
      <c r="K251" s="239"/>
      <c r="L251" s="244"/>
      <c r="M251" s="245"/>
      <c r="N251" s="246"/>
      <c r="O251" s="246"/>
      <c r="P251" s="246"/>
      <c r="Q251" s="246"/>
      <c r="R251" s="246"/>
      <c r="S251" s="246"/>
      <c r="T251" s="247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8" t="s">
        <v>182</v>
      </c>
      <c r="AU251" s="248" t="s">
        <v>21</v>
      </c>
      <c r="AV251" s="14" t="s">
        <v>148</v>
      </c>
      <c r="AW251" s="14" t="s">
        <v>38</v>
      </c>
      <c r="AX251" s="14" t="s">
        <v>21</v>
      </c>
      <c r="AY251" s="248" t="s">
        <v>149</v>
      </c>
    </row>
    <row r="252" spans="1:65" s="2" customFormat="1" ht="12">
      <c r="A252" s="39"/>
      <c r="B252" s="40"/>
      <c r="C252" s="205" t="s">
        <v>610</v>
      </c>
      <c r="D252" s="205" t="s">
        <v>151</v>
      </c>
      <c r="E252" s="206" t="s">
        <v>611</v>
      </c>
      <c r="F252" s="207" t="s">
        <v>612</v>
      </c>
      <c r="G252" s="208" t="s">
        <v>232</v>
      </c>
      <c r="H252" s="209">
        <v>2</v>
      </c>
      <c r="I252" s="210"/>
      <c r="J252" s="211">
        <f>ROUND(I252*H252,2)</f>
        <v>0</v>
      </c>
      <c r="K252" s="207" t="s">
        <v>37</v>
      </c>
      <c r="L252" s="45"/>
      <c r="M252" s="212" t="s">
        <v>37</v>
      </c>
      <c r="N252" s="213" t="s">
        <v>50</v>
      </c>
      <c r="O252" s="85"/>
      <c r="P252" s="214">
        <f>O252*H252</f>
        <v>0</v>
      </c>
      <c r="Q252" s="214">
        <v>0</v>
      </c>
      <c r="R252" s="214">
        <f>Q252*H252</f>
        <v>0</v>
      </c>
      <c r="S252" s="214">
        <v>0</v>
      </c>
      <c r="T252" s="215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16" t="s">
        <v>148</v>
      </c>
      <c r="AT252" s="216" t="s">
        <v>151</v>
      </c>
      <c r="AU252" s="216" t="s">
        <v>21</v>
      </c>
      <c r="AY252" s="18" t="s">
        <v>149</v>
      </c>
      <c r="BE252" s="217">
        <f>IF(N252="základní",J252,0)</f>
        <v>0</v>
      </c>
      <c r="BF252" s="217">
        <f>IF(N252="snížená",J252,0)</f>
        <v>0</v>
      </c>
      <c r="BG252" s="217">
        <f>IF(N252="zákl. přenesená",J252,0)</f>
        <v>0</v>
      </c>
      <c r="BH252" s="217">
        <f>IF(N252="sníž. přenesená",J252,0)</f>
        <v>0</v>
      </c>
      <c r="BI252" s="217">
        <f>IF(N252="nulová",J252,0)</f>
        <v>0</v>
      </c>
      <c r="BJ252" s="18" t="s">
        <v>148</v>
      </c>
      <c r="BK252" s="217">
        <f>ROUND(I252*H252,2)</f>
        <v>0</v>
      </c>
      <c r="BL252" s="18" t="s">
        <v>148</v>
      </c>
      <c r="BM252" s="216" t="s">
        <v>613</v>
      </c>
    </row>
    <row r="253" spans="1:47" s="2" customFormat="1" ht="12">
      <c r="A253" s="39"/>
      <c r="B253" s="40"/>
      <c r="C253" s="41"/>
      <c r="D253" s="218" t="s">
        <v>155</v>
      </c>
      <c r="E253" s="41"/>
      <c r="F253" s="219" t="s">
        <v>612</v>
      </c>
      <c r="G253" s="41"/>
      <c r="H253" s="41"/>
      <c r="I253" s="220"/>
      <c r="J253" s="41"/>
      <c r="K253" s="41"/>
      <c r="L253" s="45"/>
      <c r="M253" s="221"/>
      <c r="N253" s="222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155</v>
      </c>
      <c r="AU253" s="18" t="s">
        <v>21</v>
      </c>
    </row>
    <row r="254" spans="1:51" s="13" customFormat="1" ht="12">
      <c r="A254" s="13"/>
      <c r="B254" s="227"/>
      <c r="C254" s="228"/>
      <c r="D254" s="218" t="s">
        <v>182</v>
      </c>
      <c r="E254" s="229" t="s">
        <v>37</v>
      </c>
      <c r="F254" s="230" t="s">
        <v>235</v>
      </c>
      <c r="G254" s="228"/>
      <c r="H254" s="231">
        <v>2</v>
      </c>
      <c r="I254" s="232"/>
      <c r="J254" s="228"/>
      <c r="K254" s="228"/>
      <c r="L254" s="233"/>
      <c r="M254" s="234"/>
      <c r="N254" s="235"/>
      <c r="O254" s="235"/>
      <c r="P254" s="235"/>
      <c r="Q254" s="235"/>
      <c r="R254" s="235"/>
      <c r="S254" s="235"/>
      <c r="T254" s="23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7" t="s">
        <v>182</v>
      </c>
      <c r="AU254" s="237" t="s">
        <v>21</v>
      </c>
      <c r="AV254" s="13" t="s">
        <v>86</v>
      </c>
      <c r="AW254" s="13" t="s">
        <v>38</v>
      </c>
      <c r="AX254" s="13" t="s">
        <v>77</v>
      </c>
      <c r="AY254" s="237" t="s">
        <v>149</v>
      </c>
    </row>
    <row r="255" spans="1:51" s="14" customFormat="1" ht="12">
      <c r="A255" s="14"/>
      <c r="B255" s="238"/>
      <c r="C255" s="239"/>
      <c r="D255" s="218" t="s">
        <v>182</v>
      </c>
      <c r="E255" s="240" t="s">
        <v>37</v>
      </c>
      <c r="F255" s="241" t="s">
        <v>187</v>
      </c>
      <c r="G255" s="239"/>
      <c r="H255" s="242">
        <v>2</v>
      </c>
      <c r="I255" s="243"/>
      <c r="J255" s="239"/>
      <c r="K255" s="239"/>
      <c r="L255" s="244"/>
      <c r="M255" s="245"/>
      <c r="N255" s="246"/>
      <c r="O255" s="246"/>
      <c r="P255" s="246"/>
      <c r="Q255" s="246"/>
      <c r="R255" s="246"/>
      <c r="S255" s="246"/>
      <c r="T255" s="247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8" t="s">
        <v>182</v>
      </c>
      <c r="AU255" s="248" t="s">
        <v>21</v>
      </c>
      <c r="AV255" s="14" t="s">
        <v>148</v>
      </c>
      <c r="AW255" s="14" t="s">
        <v>38</v>
      </c>
      <c r="AX255" s="14" t="s">
        <v>21</v>
      </c>
      <c r="AY255" s="248" t="s">
        <v>149</v>
      </c>
    </row>
    <row r="256" spans="1:65" s="2" customFormat="1" ht="24.15" customHeight="1">
      <c r="A256" s="39"/>
      <c r="B256" s="40"/>
      <c r="C256" s="205" t="s">
        <v>411</v>
      </c>
      <c r="D256" s="205" t="s">
        <v>151</v>
      </c>
      <c r="E256" s="206" t="s">
        <v>614</v>
      </c>
      <c r="F256" s="207" t="s">
        <v>615</v>
      </c>
      <c r="G256" s="208" t="s">
        <v>232</v>
      </c>
      <c r="H256" s="209">
        <v>1</v>
      </c>
      <c r="I256" s="210"/>
      <c r="J256" s="211">
        <f>ROUND(I256*H256,2)</f>
        <v>0</v>
      </c>
      <c r="K256" s="207" t="s">
        <v>37</v>
      </c>
      <c r="L256" s="45"/>
      <c r="M256" s="212" t="s">
        <v>37</v>
      </c>
      <c r="N256" s="213" t="s">
        <v>50</v>
      </c>
      <c r="O256" s="85"/>
      <c r="P256" s="214">
        <f>O256*H256</f>
        <v>0</v>
      </c>
      <c r="Q256" s="214">
        <v>0</v>
      </c>
      <c r="R256" s="214">
        <f>Q256*H256</f>
        <v>0</v>
      </c>
      <c r="S256" s="214">
        <v>0</v>
      </c>
      <c r="T256" s="215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6" t="s">
        <v>148</v>
      </c>
      <c r="AT256" s="216" t="s">
        <v>151</v>
      </c>
      <c r="AU256" s="216" t="s">
        <v>21</v>
      </c>
      <c r="AY256" s="18" t="s">
        <v>149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8" t="s">
        <v>148</v>
      </c>
      <c r="BK256" s="217">
        <f>ROUND(I256*H256,2)</f>
        <v>0</v>
      </c>
      <c r="BL256" s="18" t="s">
        <v>148</v>
      </c>
      <c r="BM256" s="216" t="s">
        <v>616</v>
      </c>
    </row>
    <row r="257" spans="1:47" s="2" customFormat="1" ht="12">
      <c r="A257" s="39"/>
      <c r="B257" s="40"/>
      <c r="C257" s="41"/>
      <c r="D257" s="218" t="s">
        <v>155</v>
      </c>
      <c r="E257" s="41"/>
      <c r="F257" s="219" t="s">
        <v>615</v>
      </c>
      <c r="G257" s="41"/>
      <c r="H257" s="41"/>
      <c r="I257" s="220"/>
      <c r="J257" s="41"/>
      <c r="K257" s="41"/>
      <c r="L257" s="45"/>
      <c r="M257" s="221"/>
      <c r="N257" s="222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155</v>
      </c>
      <c r="AU257" s="18" t="s">
        <v>21</v>
      </c>
    </row>
    <row r="258" spans="1:51" s="13" customFormat="1" ht="12">
      <c r="A258" s="13"/>
      <c r="B258" s="227"/>
      <c r="C258" s="228"/>
      <c r="D258" s="218" t="s">
        <v>182</v>
      </c>
      <c r="E258" s="229" t="s">
        <v>37</v>
      </c>
      <c r="F258" s="230" t="s">
        <v>322</v>
      </c>
      <c r="G258" s="228"/>
      <c r="H258" s="231">
        <v>1</v>
      </c>
      <c r="I258" s="232"/>
      <c r="J258" s="228"/>
      <c r="K258" s="228"/>
      <c r="L258" s="233"/>
      <c r="M258" s="234"/>
      <c r="N258" s="235"/>
      <c r="O258" s="235"/>
      <c r="P258" s="235"/>
      <c r="Q258" s="235"/>
      <c r="R258" s="235"/>
      <c r="S258" s="235"/>
      <c r="T258" s="23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7" t="s">
        <v>182</v>
      </c>
      <c r="AU258" s="237" t="s">
        <v>21</v>
      </c>
      <c r="AV258" s="13" t="s">
        <v>86</v>
      </c>
      <c r="AW258" s="13" t="s">
        <v>38</v>
      </c>
      <c r="AX258" s="13" t="s">
        <v>77</v>
      </c>
      <c r="AY258" s="237" t="s">
        <v>149</v>
      </c>
    </row>
    <row r="259" spans="1:51" s="14" customFormat="1" ht="12">
      <c r="A259" s="14"/>
      <c r="B259" s="238"/>
      <c r="C259" s="239"/>
      <c r="D259" s="218" t="s">
        <v>182</v>
      </c>
      <c r="E259" s="240" t="s">
        <v>37</v>
      </c>
      <c r="F259" s="241" t="s">
        <v>187</v>
      </c>
      <c r="G259" s="239"/>
      <c r="H259" s="242">
        <v>1</v>
      </c>
      <c r="I259" s="243"/>
      <c r="J259" s="239"/>
      <c r="K259" s="239"/>
      <c r="L259" s="244"/>
      <c r="M259" s="245"/>
      <c r="N259" s="246"/>
      <c r="O259" s="246"/>
      <c r="P259" s="246"/>
      <c r="Q259" s="246"/>
      <c r="R259" s="246"/>
      <c r="S259" s="246"/>
      <c r="T259" s="247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8" t="s">
        <v>182</v>
      </c>
      <c r="AU259" s="248" t="s">
        <v>21</v>
      </c>
      <c r="AV259" s="14" t="s">
        <v>148</v>
      </c>
      <c r="AW259" s="14" t="s">
        <v>38</v>
      </c>
      <c r="AX259" s="14" t="s">
        <v>21</v>
      </c>
      <c r="AY259" s="248" t="s">
        <v>149</v>
      </c>
    </row>
    <row r="260" spans="1:65" s="2" customFormat="1" ht="24.15" customHeight="1">
      <c r="A260" s="39"/>
      <c r="B260" s="40"/>
      <c r="C260" s="205" t="s">
        <v>617</v>
      </c>
      <c r="D260" s="205" t="s">
        <v>151</v>
      </c>
      <c r="E260" s="206" t="s">
        <v>618</v>
      </c>
      <c r="F260" s="207" t="s">
        <v>619</v>
      </c>
      <c r="G260" s="208" t="s">
        <v>320</v>
      </c>
      <c r="H260" s="209">
        <v>1</v>
      </c>
      <c r="I260" s="210"/>
      <c r="J260" s="211">
        <f>ROUND(I260*H260,2)</f>
        <v>0</v>
      </c>
      <c r="K260" s="207" t="s">
        <v>37</v>
      </c>
      <c r="L260" s="45"/>
      <c r="M260" s="212" t="s">
        <v>37</v>
      </c>
      <c r="N260" s="213" t="s">
        <v>50</v>
      </c>
      <c r="O260" s="85"/>
      <c r="P260" s="214">
        <f>O260*H260</f>
        <v>0</v>
      </c>
      <c r="Q260" s="214">
        <v>0</v>
      </c>
      <c r="R260" s="214">
        <f>Q260*H260</f>
        <v>0</v>
      </c>
      <c r="S260" s="214">
        <v>0</v>
      </c>
      <c r="T260" s="215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16" t="s">
        <v>148</v>
      </c>
      <c r="AT260" s="216" t="s">
        <v>151</v>
      </c>
      <c r="AU260" s="216" t="s">
        <v>21</v>
      </c>
      <c r="AY260" s="18" t="s">
        <v>149</v>
      </c>
      <c r="BE260" s="217">
        <f>IF(N260="základní",J260,0)</f>
        <v>0</v>
      </c>
      <c r="BF260" s="217">
        <f>IF(N260="snížená",J260,0)</f>
        <v>0</v>
      </c>
      <c r="BG260" s="217">
        <f>IF(N260="zákl. přenesená",J260,0)</f>
        <v>0</v>
      </c>
      <c r="BH260" s="217">
        <f>IF(N260="sníž. přenesená",J260,0)</f>
        <v>0</v>
      </c>
      <c r="BI260" s="217">
        <f>IF(N260="nulová",J260,0)</f>
        <v>0</v>
      </c>
      <c r="BJ260" s="18" t="s">
        <v>148</v>
      </c>
      <c r="BK260" s="217">
        <f>ROUND(I260*H260,2)</f>
        <v>0</v>
      </c>
      <c r="BL260" s="18" t="s">
        <v>148</v>
      </c>
      <c r="BM260" s="216" t="s">
        <v>620</v>
      </c>
    </row>
    <row r="261" spans="1:47" s="2" customFormat="1" ht="12">
      <c r="A261" s="39"/>
      <c r="B261" s="40"/>
      <c r="C261" s="41"/>
      <c r="D261" s="218" t="s">
        <v>155</v>
      </c>
      <c r="E261" s="41"/>
      <c r="F261" s="219" t="s">
        <v>619</v>
      </c>
      <c r="G261" s="41"/>
      <c r="H261" s="41"/>
      <c r="I261" s="220"/>
      <c r="J261" s="41"/>
      <c r="K261" s="41"/>
      <c r="L261" s="45"/>
      <c r="M261" s="221"/>
      <c r="N261" s="222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155</v>
      </c>
      <c r="AU261" s="18" t="s">
        <v>21</v>
      </c>
    </row>
    <row r="262" spans="1:65" s="2" customFormat="1" ht="12">
      <c r="A262" s="39"/>
      <c r="B262" s="40"/>
      <c r="C262" s="205" t="s">
        <v>414</v>
      </c>
      <c r="D262" s="205" t="s">
        <v>151</v>
      </c>
      <c r="E262" s="206" t="s">
        <v>621</v>
      </c>
      <c r="F262" s="207" t="s">
        <v>622</v>
      </c>
      <c r="G262" s="208" t="s">
        <v>232</v>
      </c>
      <c r="H262" s="209">
        <v>7</v>
      </c>
      <c r="I262" s="210"/>
      <c r="J262" s="211">
        <f>ROUND(I262*H262,2)</f>
        <v>0</v>
      </c>
      <c r="K262" s="207" t="s">
        <v>37</v>
      </c>
      <c r="L262" s="45"/>
      <c r="M262" s="212" t="s">
        <v>37</v>
      </c>
      <c r="N262" s="213" t="s">
        <v>50</v>
      </c>
      <c r="O262" s="85"/>
      <c r="P262" s="214">
        <f>O262*H262</f>
        <v>0</v>
      </c>
      <c r="Q262" s="214">
        <v>0</v>
      </c>
      <c r="R262" s="214">
        <f>Q262*H262</f>
        <v>0</v>
      </c>
      <c r="S262" s="214">
        <v>0</v>
      </c>
      <c r="T262" s="215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6" t="s">
        <v>148</v>
      </c>
      <c r="AT262" s="216" t="s">
        <v>151</v>
      </c>
      <c r="AU262" s="216" t="s">
        <v>21</v>
      </c>
      <c r="AY262" s="18" t="s">
        <v>149</v>
      </c>
      <c r="BE262" s="217">
        <f>IF(N262="základní",J262,0)</f>
        <v>0</v>
      </c>
      <c r="BF262" s="217">
        <f>IF(N262="snížená",J262,0)</f>
        <v>0</v>
      </c>
      <c r="BG262" s="217">
        <f>IF(N262="zákl. přenesená",J262,0)</f>
        <v>0</v>
      </c>
      <c r="BH262" s="217">
        <f>IF(N262="sníž. přenesená",J262,0)</f>
        <v>0</v>
      </c>
      <c r="BI262" s="217">
        <f>IF(N262="nulová",J262,0)</f>
        <v>0</v>
      </c>
      <c r="BJ262" s="18" t="s">
        <v>148</v>
      </c>
      <c r="BK262" s="217">
        <f>ROUND(I262*H262,2)</f>
        <v>0</v>
      </c>
      <c r="BL262" s="18" t="s">
        <v>148</v>
      </c>
      <c r="BM262" s="216" t="s">
        <v>623</v>
      </c>
    </row>
    <row r="263" spans="1:47" s="2" customFormat="1" ht="12">
      <c r="A263" s="39"/>
      <c r="B263" s="40"/>
      <c r="C263" s="41"/>
      <c r="D263" s="218" t="s">
        <v>155</v>
      </c>
      <c r="E263" s="41"/>
      <c r="F263" s="219" t="s">
        <v>622</v>
      </c>
      <c r="G263" s="41"/>
      <c r="H263" s="41"/>
      <c r="I263" s="220"/>
      <c r="J263" s="41"/>
      <c r="K263" s="41"/>
      <c r="L263" s="45"/>
      <c r="M263" s="221"/>
      <c r="N263" s="222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155</v>
      </c>
      <c r="AU263" s="18" t="s">
        <v>21</v>
      </c>
    </row>
    <row r="264" spans="1:51" s="13" customFormat="1" ht="12">
      <c r="A264" s="13"/>
      <c r="B264" s="227"/>
      <c r="C264" s="228"/>
      <c r="D264" s="218" t="s">
        <v>182</v>
      </c>
      <c r="E264" s="229" t="s">
        <v>37</v>
      </c>
      <c r="F264" s="230" t="s">
        <v>596</v>
      </c>
      <c r="G264" s="228"/>
      <c r="H264" s="231">
        <v>7</v>
      </c>
      <c r="I264" s="232"/>
      <c r="J264" s="228"/>
      <c r="K264" s="228"/>
      <c r="L264" s="233"/>
      <c r="M264" s="234"/>
      <c r="N264" s="235"/>
      <c r="O264" s="235"/>
      <c r="P264" s="235"/>
      <c r="Q264" s="235"/>
      <c r="R264" s="235"/>
      <c r="S264" s="235"/>
      <c r="T264" s="23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7" t="s">
        <v>182</v>
      </c>
      <c r="AU264" s="237" t="s">
        <v>21</v>
      </c>
      <c r="AV264" s="13" t="s">
        <v>86</v>
      </c>
      <c r="AW264" s="13" t="s">
        <v>38</v>
      </c>
      <c r="AX264" s="13" t="s">
        <v>77</v>
      </c>
      <c r="AY264" s="237" t="s">
        <v>149</v>
      </c>
    </row>
    <row r="265" spans="1:51" s="14" customFormat="1" ht="12">
      <c r="A265" s="14"/>
      <c r="B265" s="238"/>
      <c r="C265" s="239"/>
      <c r="D265" s="218" t="s">
        <v>182</v>
      </c>
      <c r="E265" s="240" t="s">
        <v>37</v>
      </c>
      <c r="F265" s="241" t="s">
        <v>187</v>
      </c>
      <c r="G265" s="239"/>
      <c r="H265" s="242">
        <v>7</v>
      </c>
      <c r="I265" s="243"/>
      <c r="J265" s="239"/>
      <c r="K265" s="239"/>
      <c r="L265" s="244"/>
      <c r="M265" s="245"/>
      <c r="N265" s="246"/>
      <c r="O265" s="246"/>
      <c r="P265" s="246"/>
      <c r="Q265" s="246"/>
      <c r="R265" s="246"/>
      <c r="S265" s="246"/>
      <c r="T265" s="247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8" t="s">
        <v>182</v>
      </c>
      <c r="AU265" s="248" t="s">
        <v>21</v>
      </c>
      <c r="AV265" s="14" t="s">
        <v>148</v>
      </c>
      <c r="AW265" s="14" t="s">
        <v>38</v>
      </c>
      <c r="AX265" s="14" t="s">
        <v>21</v>
      </c>
      <c r="AY265" s="248" t="s">
        <v>149</v>
      </c>
    </row>
    <row r="266" spans="1:65" s="2" customFormat="1" ht="12">
      <c r="A266" s="39"/>
      <c r="B266" s="40"/>
      <c r="C266" s="205" t="s">
        <v>624</v>
      </c>
      <c r="D266" s="205" t="s">
        <v>151</v>
      </c>
      <c r="E266" s="206" t="s">
        <v>625</v>
      </c>
      <c r="F266" s="207" t="s">
        <v>626</v>
      </c>
      <c r="G266" s="208" t="s">
        <v>232</v>
      </c>
      <c r="H266" s="209">
        <v>6</v>
      </c>
      <c r="I266" s="210"/>
      <c r="J266" s="211">
        <f>ROUND(I266*H266,2)</f>
        <v>0</v>
      </c>
      <c r="K266" s="207" t="s">
        <v>37</v>
      </c>
      <c r="L266" s="45"/>
      <c r="M266" s="212" t="s">
        <v>37</v>
      </c>
      <c r="N266" s="213" t="s">
        <v>50</v>
      </c>
      <c r="O266" s="85"/>
      <c r="P266" s="214">
        <f>O266*H266</f>
        <v>0</v>
      </c>
      <c r="Q266" s="214">
        <v>0</v>
      </c>
      <c r="R266" s="214">
        <f>Q266*H266</f>
        <v>0</v>
      </c>
      <c r="S266" s="214">
        <v>0</v>
      </c>
      <c r="T266" s="215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16" t="s">
        <v>148</v>
      </c>
      <c r="AT266" s="216" t="s">
        <v>151</v>
      </c>
      <c r="AU266" s="216" t="s">
        <v>21</v>
      </c>
      <c r="AY266" s="18" t="s">
        <v>149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8" t="s">
        <v>148</v>
      </c>
      <c r="BK266" s="217">
        <f>ROUND(I266*H266,2)</f>
        <v>0</v>
      </c>
      <c r="BL266" s="18" t="s">
        <v>148</v>
      </c>
      <c r="BM266" s="216" t="s">
        <v>627</v>
      </c>
    </row>
    <row r="267" spans="1:47" s="2" customFormat="1" ht="12">
      <c r="A267" s="39"/>
      <c r="B267" s="40"/>
      <c r="C267" s="41"/>
      <c r="D267" s="218" t="s">
        <v>155</v>
      </c>
      <c r="E267" s="41"/>
      <c r="F267" s="219" t="s">
        <v>626</v>
      </c>
      <c r="G267" s="41"/>
      <c r="H267" s="41"/>
      <c r="I267" s="220"/>
      <c r="J267" s="41"/>
      <c r="K267" s="41"/>
      <c r="L267" s="45"/>
      <c r="M267" s="221"/>
      <c r="N267" s="222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155</v>
      </c>
      <c r="AU267" s="18" t="s">
        <v>21</v>
      </c>
    </row>
    <row r="268" spans="1:51" s="13" customFormat="1" ht="12">
      <c r="A268" s="13"/>
      <c r="B268" s="227"/>
      <c r="C268" s="228"/>
      <c r="D268" s="218" t="s">
        <v>182</v>
      </c>
      <c r="E268" s="229" t="s">
        <v>37</v>
      </c>
      <c r="F268" s="230" t="s">
        <v>599</v>
      </c>
      <c r="G268" s="228"/>
      <c r="H268" s="231">
        <v>6</v>
      </c>
      <c r="I268" s="232"/>
      <c r="J268" s="228"/>
      <c r="K268" s="228"/>
      <c r="L268" s="233"/>
      <c r="M268" s="234"/>
      <c r="N268" s="235"/>
      <c r="O268" s="235"/>
      <c r="P268" s="235"/>
      <c r="Q268" s="235"/>
      <c r="R268" s="235"/>
      <c r="S268" s="235"/>
      <c r="T268" s="236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7" t="s">
        <v>182</v>
      </c>
      <c r="AU268" s="237" t="s">
        <v>21</v>
      </c>
      <c r="AV268" s="13" t="s">
        <v>86</v>
      </c>
      <c r="AW268" s="13" t="s">
        <v>38</v>
      </c>
      <c r="AX268" s="13" t="s">
        <v>77</v>
      </c>
      <c r="AY268" s="237" t="s">
        <v>149</v>
      </c>
    </row>
    <row r="269" spans="1:51" s="14" customFormat="1" ht="12">
      <c r="A269" s="14"/>
      <c r="B269" s="238"/>
      <c r="C269" s="239"/>
      <c r="D269" s="218" t="s">
        <v>182</v>
      </c>
      <c r="E269" s="240" t="s">
        <v>37</v>
      </c>
      <c r="F269" s="241" t="s">
        <v>187</v>
      </c>
      <c r="G269" s="239"/>
      <c r="H269" s="242">
        <v>6</v>
      </c>
      <c r="I269" s="243"/>
      <c r="J269" s="239"/>
      <c r="K269" s="239"/>
      <c r="L269" s="244"/>
      <c r="M269" s="245"/>
      <c r="N269" s="246"/>
      <c r="O269" s="246"/>
      <c r="P269" s="246"/>
      <c r="Q269" s="246"/>
      <c r="R269" s="246"/>
      <c r="S269" s="246"/>
      <c r="T269" s="247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8" t="s">
        <v>182</v>
      </c>
      <c r="AU269" s="248" t="s">
        <v>21</v>
      </c>
      <c r="AV269" s="14" t="s">
        <v>148</v>
      </c>
      <c r="AW269" s="14" t="s">
        <v>38</v>
      </c>
      <c r="AX269" s="14" t="s">
        <v>21</v>
      </c>
      <c r="AY269" s="248" t="s">
        <v>149</v>
      </c>
    </row>
    <row r="270" spans="1:65" s="2" customFormat="1" ht="33" customHeight="1">
      <c r="A270" s="39"/>
      <c r="B270" s="40"/>
      <c r="C270" s="205" t="s">
        <v>417</v>
      </c>
      <c r="D270" s="205" t="s">
        <v>151</v>
      </c>
      <c r="E270" s="206" t="s">
        <v>628</v>
      </c>
      <c r="F270" s="207" t="s">
        <v>629</v>
      </c>
      <c r="G270" s="208" t="s">
        <v>232</v>
      </c>
      <c r="H270" s="209">
        <v>2</v>
      </c>
      <c r="I270" s="210"/>
      <c r="J270" s="211">
        <f>ROUND(I270*H270,2)</f>
        <v>0</v>
      </c>
      <c r="K270" s="207" t="s">
        <v>37</v>
      </c>
      <c r="L270" s="45"/>
      <c r="M270" s="212" t="s">
        <v>37</v>
      </c>
      <c r="N270" s="213" t="s">
        <v>50</v>
      </c>
      <c r="O270" s="85"/>
      <c r="P270" s="214">
        <f>O270*H270</f>
        <v>0</v>
      </c>
      <c r="Q270" s="214">
        <v>0</v>
      </c>
      <c r="R270" s="214">
        <f>Q270*H270</f>
        <v>0</v>
      </c>
      <c r="S270" s="214">
        <v>0</v>
      </c>
      <c r="T270" s="215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16" t="s">
        <v>148</v>
      </c>
      <c r="AT270" s="216" t="s">
        <v>151</v>
      </c>
      <c r="AU270" s="216" t="s">
        <v>21</v>
      </c>
      <c r="AY270" s="18" t="s">
        <v>149</v>
      </c>
      <c r="BE270" s="217">
        <f>IF(N270="základní",J270,0)</f>
        <v>0</v>
      </c>
      <c r="BF270" s="217">
        <f>IF(N270="snížená",J270,0)</f>
        <v>0</v>
      </c>
      <c r="BG270" s="217">
        <f>IF(N270="zákl. přenesená",J270,0)</f>
        <v>0</v>
      </c>
      <c r="BH270" s="217">
        <f>IF(N270="sníž. přenesená",J270,0)</f>
        <v>0</v>
      </c>
      <c r="BI270" s="217">
        <f>IF(N270="nulová",J270,0)</f>
        <v>0</v>
      </c>
      <c r="BJ270" s="18" t="s">
        <v>148</v>
      </c>
      <c r="BK270" s="217">
        <f>ROUND(I270*H270,2)</f>
        <v>0</v>
      </c>
      <c r="BL270" s="18" t="s">
        <v>148</v>
      </c>
      <c r="BM270" s="216" t="s">
        <v>630</v>
      </c>
    </row>
    <row r="271" spans="1:47" s="2" customFormat="1" ht="12">
      <c r="A271" s="39"/>
      <c r="B271" s="40"/>
      <c r="C271" s="41"/>
      <c r="D271" s="218" t="s">
        <v>155</v>
      </c>
      <c r="E271" s="41"/>
      <c r="F271" s="219" t="s">
        <v>629</v>
      </c>
      <c r="G271" s="41"/>
      <c r="H271" s="41"/>
      <c r="I271" s="220"/>
      <c r="J271" s="41"/>
      <c r="K271" s="41"/>
      <c r="L271" s="45"/>
      <c r="M271" s="221"/>
      <c r="N271" s="222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155</v>
      </c>
      <c r="AU271" s="18" t="s">
        <v>21</v>
      </c>
    </row>
    <row r="272" spans="1:51" s="13" customFormat="1" ht="12">
      <c r="A272" s="13"/>
      <c r="B272" s="227"/>
      <c r="C272" s="228"/>
      <c r="D272" s="218" t="s">
        <v>182</v>
      </c>
      <c r="E272" s="229" t="s">
        <v>37</v>
      </c>
      <c r="F272" s="230" t="s">
        <v>235</v>
      </c>
      <c r="G272" s="228"/>
      <c r="H272" s="231">
        <v>2</v>
      </c>
      <c r="I272" s="232"/>
      <c r="J272" s="228"/>
      <c r="K272" s="228"/>
      <c r="L272" s="233"/>
      <c r="M272" s="234"/>
      <c r="N272" s="235"/>
      <c r="O272" s="235"/>
      <c r="P272" s="235"/>
      <c r="Q272" s="235"/>
      <c r="R272" s="235"/>
      <c r="S272" s="235"/>
      <c r="T272" s="236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7" t="s">
        <v>182</v>
      </c>
      <c r="AU272" s="237" t="s">
        <v>21</v>
      </c>
      <c r="AV272" s="13" t="s">
        <v>86</v>
      </c>
      <c r="AW272" s="13" t="s">
        <v>38</v>
      </c>
      <c r="AX272" s="13" t="s">
        <v>77</v>
      </c>
      <c r="AY272" s="237" t="s">
        <v>149</v>
      </c>
    </row>
    <row r="273" spans="1:51" s="14" customFormat="1" ht="12">
      <c r="A273" s="14"/>
      <c r="B273" s="238"/>
      <c r="C273" s="239"/>
      <c r="D273" s="218" t="s">
        <v>182</v>
      </c>
      <c r="E273" s="240" t="s">
        <v>37</v>
      </c>
      <c r="F273" s="241" t="s">
        <v>187</v>
      </c>
      <c r="G273" s="239"/>
      <c r="H273" s="242">
        <v>2</v>
      </c>
      <c r="I273" s="243"/>
      <c r="J273" s="239"/>
      <c r="K273" s="239"/>
      <c r="L273" s="244"/>
      <c r="M273" s="245"/>
      <c r="N273" s="246"/>
      <c r="O273" s="246"/>
      <c r="P273" s="246"/>
      <c r="Q273" s="246"/>
      <c r="R273" s="246"/>
      <c r="S273" s="246"/>
      <c r="T273" s="247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8" t="s">
        <v>182</v>
      </c>
      <c r="AU273" s="248" t="s">
        <v>21</v>
      </c>
      <c r="AV273" s="14" t="s">
        <v>148</v>
      </c>
      <c r="AW273" s="14" t="s">
        <v>38</v>
      </c>
      <c r="AX273" s="14" t="s">
        <v>21</v>
      </c>
      <c r="AY273" s="248" t="s">
        <v>149</v>
      </c>
    </row>
    <row r="274" spans="1:65" s="2" customFormat="1" ht="12">
      <c r="A274" s="39"/>
      <c r="B274" s="40"/>
      <c r="C274" s="205" t="s">
        <v>631</v>
      </c>
      <c r="D274" s="205" t="s">
        <v>151</v>
      </c>
      <c r="E274" s="206" t="s">
        <v>632</v>
      </c>
      <c r="F274" s="207" t="s">
        <v>633</v>
      </c>
      <c r="G274" s="208" t="s">
        <v>232</v>
      </c>
      <c r="H274" s="209">
        <v>7</v>
      </c>
      <c r="I274" s="210"/>
      <c r="J274" s="211">
        <f>ROUND(I274*H274,2)</f>
        <v>0</v>
      </c>
      <c r="K274" s="207" t="s">
        <v>37</v>
      </c>
      <c r="L274" s="45"/>
      <c r="M274" s="212" t="s">
        <v>37</v>
      </c>
      <c r="N274" s="213" t="s">
        <v>50</v>
      </c>
      <c r="O274" s="85"/>
      <c r="P274" s="214">
        <f>O274*H274</f>
        <v>0</v>
      </c>
      <c r="Q274" s="214">
        <v>0</v>
      </c>
      <c r="R274" s="214">
        <f>Q274*H274</f>
        <v>0</v>
      </c>
      <c r="S274" s="214">
        <v>0</v>
      </c>
      <c r="T274" s="215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16" t="s">
        <v>148</v>
      </c>
      <c r="AT274" s="216" t="s">
        <v>151</v>
      </c>
      <c r="AU274" s="216" t="s">
        <v>21</v>
      </c>
      <c r="AY274" s="18" t="s">
        <v>149</v>
      </c>
      <c r="BE274" s="217">
        <f>IF(N274="základní",J274,0)</f>
        <v>0</v>
      </c>
      <c r="BF274" s="217">
        <f>IF(N274="snížená",J274,0)</f>
        <v>0</v>
      </c>
      <c r="BG274" s="217">
        <f>IF(N274="zákl. přenesená",J274,0)</f>
        <v>0</v>
      </c>
      <c r="BH274" s="217">
        <f>IF(N274="sníž. přenesená",J274,0)</f>
        <v>0</v>
      </c>
      <c r="BI274" s="217">
        <f>IF(N274="nulová",J274,0)</f>
        <v>0</v>
      </c>
      <c r="BJ274" s="18" t="s">
        <v>148</v>
      </c>
      <c r="BK274" s="217">
        <f>ROUND(I274*H274,2)</f>
        <v>0</v>
      </c>
      <c r="BL274" s="18" t="s">
        <v>148</v>
      </c>
      <c r="BM274" s="216" t="s">
        <v>634</v>
      </c>
    </row>
    <row r="275" spans="1:47" s="2" customFormat="1" ht="12">
      <c r="A275" s="39"/>
      <c r="B275" s="40"/>
      <c r="C275" s="41"/>
      <c r="D275" s="218" t="s">
        <v>155</v>
      </c>
      <c r="E275" s="41"/>
      <c r="F275" s="219" t="s">
        <v>633</v>
      </c>
      <c r="G275" s="41"/>
      <c r="H275" s="41"/>
      <c r="I275" s="220"/>
      <c r="J275" s="41"/>
      <c r="K275" s="41"/>
      <c r="L275" s="45"/>
      <c r="M275" s="221"/>
      <c r="N275" s="222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155</v>
      </c>
      <c r="AU275" s="18" t="s">
        <v>21</v>
      </c>
    </row>
    <row r="276" spans="1:51" s="13" customFormat="1" ht="12">
      <c r="A276" s="13"/>
      <c r="B276" s="227"/>
      <c r="C276" s="228"/>
      <c r="D276" s="218" t="s">
        <v>182</v>
      </c>
      <c r="E276" s="229" t="s">
        <v>37</v>
      </c>
      <c r="F276" s="230" t="s">
        <v>596</v>
      </c>
      <c r="G276" s="228"/>
      <c r="H276" s="231">
        <v>7</v>
      </c>
      <c r="I276" s="232"/>
      <c r="J276" s="228"/>
      <c r="K276" s="228"/>
      <c r="L276" s="233"/>
      <c r="M276" s="234"/>
      <c r="N276" s="235"/>
      <c r="O276" s="235"/>
      <c r="P276" s="235"/>
      <c r="Q276" s="235"/>
      <c r="R276" s="235"/>
      <c r="S276" s="235"/>
      <c r="T276" s="23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7" t="s">
        <v>182</v>
      </c>
      <c r="AU276" s="237" t="s">
        <v>21</v>
      </c>
      <c r="AV276" s="13" t="s">
        <v>86</v>
      </c>
      <c r="AW276" s="13" t="s">
        <v>38</v>
      </c>
      <c r="AX276" s="13" t="s">
        <v>77</v>
      </c>
      <c r="AY276" s="237" t="s">
        <v>149</v>
      </c>
    </row>
    <row r="277" spans="1:51" s="14" customFormat="1" ht="12">
      <c r="A277" s="14"/>
      <c r="B277" s="238"/>
      <c r="C277" s="239"/>
      <c r="D277" s="218" t="s">
        <v>182</v>
      </c>
      <c r="E277" s="240" t="s">
        <v>37</v>
      </c>
      <c r="F277" s="241" t="s">
        <v>187</v>
      </c>
      <c r="G277" s="239"/>
      <c r="H277" s="242">
        <v>7</v>
      </c>
      <c r="I277" s="243"/>
      <c r="J277" s="239"/>
      <c r="K277" s="239"/>
      <c r="L277" s="244"/>
      <c r="M277" s="245"/>
      <c r="N277" s="246"/>
      <c r="O277" s="246"/>
      <c r="P277" s="246"/>
      <c r="Q277" s="246"/>
      <c r="R277" s="246"/>
      <c r="S277" s="246"/>
      <c r="T277" s="247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8" t="s">
        <v>182</v>
      </c>
      <c r="AU277" s="248" t="s">
        <v>21</v>
      </c>
      <c r="AV277" s="14" t="s">
        <v>148</v>
      </c>
      <c r="AW277" s="14" t="s">
        <v>38</v>
      </c>
      <c r="AX277" s="14" t="s">
        <v>21</v>
      </c>
      <c r="AY277" s="248" t="s">
        <v>149</v>
      </c>
    </row>
    <row r="278" spans="1:65" s="2" customFormat="1" ht="24.15" customHeight="1">
      <c r="A278" s="39"/>
      <c r="B278" s="40"/>
      <c r="C278" s="205" t="s">
        <v>420</v>
      </c>
      <c r="D278" s="205" t="s">
        <v>151</v>
      </c>
      <c r="E278" s="206" t="s">
        <v>635</v>
      </c>
      <c r="F278" s="207" t="s">
        <v>636</v>
      </c>
      <c r="G278" s="208" t="s">
        <v>232</v>
      </c>
      <c r="H278" s="209">
        <v>1</v>
      </c>
      <c r="I278" s="210"/>
      <c r="J278" s="211">
        <f>ROUND(I278*H278,2)</f>
        <v>0</v>
      </c>
      <c r="K278" s="207" t="s">
        <v>37</v>
      </c>
      <c r="L278" s="45"/>
      <c r="M278" s="212" t="s">
        <v>37</v>
      </c>
      <c r="N278" s="213" t="s">
        <v>50</v>
      </c>
      <c r="O278" s="85"/>
      <c r="P278" s="214">
        <f>O278*H278</f>
        <v>0</v>
      </c>
      <c r="Q278" s="214">
        <v>0</v>
      </c>
      <c r="R278" s="214">
        <f>Q278*H278</f>
        <v>0</v>
      </c>
      <c r="S278" s="214">
        <v>0</v>
      </c>
      <c r="T278" s="215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16" t="s">
        <v>148</v>
      </c>
      <c r="AT278" s="216" t="s">
        <v>151</v>
      </c>
      <c r="AU278" s="216" t="s">
        <v>21</v>
      </c>
      <c r="AY278" s="18" t="s">
        <v>149</v>
      </c>
      <c r="BE278" s="217">
        <f>IF(N278="základní",J278,0)</f>
        <v>0</v>
      </c>
      <c r="BF278" s="217">
        <f>IF(N278="snížená",J278,0)</f>
        <v>0</v>
      </c>
      <c r="BG278" s="217">
        <f>IF(N278="zákl. přenesená",J278,0)</f>
        <v>0</v>
      </c>
      <c r="BH278" s="217">
        <f>IF(N278="sníž. přenesená",J278,0)</f>
        <v>0</v>
      </c>
      <c r="BI278" s="217">
        <f>IF(N278="nulová",J278,0)</f>
        <v>0</v>
      </c>
      <c r="BJ278" s="18" t="s">
        <v>148</v>
      </c>
      <c r="BK278" s="217">
        <f>ROUND(I278*H278,2)</f>
        <v>0</v>
      </c>
      <c r="BL278" s="18" t="s">
        <v>148</v>
      </c>
      <c r="BM278" s="216" t="s">
        <v>637</v>
      </c>
    </row>
    <row r="279" spans="1:47" s="2" customFormat="1" ht="12">
      <c r="A279" s="39"/>
      <c r="B279" s="40"/>
      <c r="C279" s="41"/>
      <c r="D279" s="218" t="s">
        <v>155</v>
      </c>
      <c r="E279" s="41"/>
      <c r="F279" s="219" t="s">
        <v>636</v>
      </c>
      <c r="G279" s="41"/>
      <c r="H279" s="41"/>
      <c r="I279" s="220"/>
      <c r="J279" s="41"/>
      <c r="K279" s="41"/>
      <c r="L279" s="45"/>
      <c r="M279" s="221"/>
      <c r="N279" s="222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155</v>
      </c>
      <c r="AU279" s="18" t="s">
        <v>21</v>
      </c>
    </row>
    <row r="280" spans="1:51" s="13" customFormat="1" ht="12">
      <c r="A280" s="13"/>
      <c r="B280" s="227"/>
      <c r="C280" s="228"/>
      <c r="D280" s="218" t="s">
        <v>182</v>
      </c>
      <c r="E280" s="229" t="s">
        <v>37</v>
      </c>
      <c r="F280" s="230" t="s">
        <v>322</v>
      </c>
      <c r="G280" s="228"/>
      <c r="H280" s="231">
        <v>1</v>
      </c>
      <c r="I280" s="232"/>
      <c r="J280" s="228"/>
      <c r="K280" s="228"/>
      <c r="L280" s="233"/>
      <c r="M280" s="234"/>
      <c r="N280" s="235"/>
      <c r="O280" s="235"/>
      <c r="P280" s="235"/>
      <c r="Q280" s="235"/>
      <c r="R280" s="235"/>
      <c r="S280" s="235"/>
      <c r="T280" s="236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7" t="s">
        <v>182</v>
      </c>
      <c r="AU280" s="237" t="s">
        <v>21</v>
      </c>
      <c r="AV280" s="13" t="s">
        <v>86</v>
      </c>
      <c r="AW280" s="13" t="s">
        <v>38</v>
      </c>
      <c r="AX280" s="13" t="s">
        <v>77</v>
      </c>
      <c r="AY280" s="237" t="s">
        <v>149</v>
      </c>
    </row>
    <row r="281" spans="1:51" s="14" customFormat="1" ht="12">
      <c r="A281" s="14"/>
      <c r="B281" s="238"/>
      <c r="C281" s="239"/>
      <c r="D281" s="218" t="s">
        <v>182</v>
      </c>
      <c r="E281" s="240" t="s">
        <v>37</v>
      </c>
      <c r="F281" s="241" t="s">
        <v>187</v>
      </c>
      <c r="G281" s="239"/>
      <c r="H281" s="242">
        <v>1</v>
      </c>
      <c r="I281" s="243"/>
      <c r="J281" s="239"/>
      <c r="K281" s="239"/>
      <c r="L281" s="244"/>
      <c r="M281" s="245"/>
      <c r="N281" s="246"/>
      <c r="O281" s="246"/>
      <c r="P281" s="246"/>
      <c r="Q281" s="246"/>
      <c r="R281" s="246"/>
      <c r="S281" s="246"/>
      <c r="T281" s="247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8" t="s">
        <v>182</v>
      </c>
      <c r="AU281" s="248" t="s">
        <v>21</v>
      </c>
      <c r="AV281" s="14" t="s">
        <v>148</v>
      </c>
      <c r="AW281" s="14" t="s">
        <v>38</v>
      </c>
      <c r="AX281" s="14" t="s">
        <v>21</v>
      </c>
      <c r="AY281" s="248" t="s">
        <v>149</v>
      </c>
    </row>
    <row r="282" spans="1:65" s="2" customFormat="1" ht="12">
      <c r="A282" s="39"/>
      <c r="B282" s="40"/>
      <c r="C282" s="205" t="s">
        <v>638</v>
      </c>
      <c r="D282" s="205" t="s">
        <v>151</v>
      </c>
      <c r="E282" s="206" t="s">
        <v>639</v>
      </c>
      <c r="F282" s="207" t="s">
        <v>640</v>
      </c>
      <c r="G282" s="208" t="s">
        <v>232</v>
      </c>
      <c r="H282" s="209">
        <v>2</v>
      </c>
      <c r="I282" s="210"/>
      <c r="J282" s="211">
        <f>ROUND(I282*H282,2)</f>
        <v>0</v>
      </c>
      <c r="K282" s="207" t="s">
        <v>37</v>
      </c>
      <c r="L282" s="45"/>
      <c r="M282" s="212" t="s">
        <v>37</v>
      </c>
      <c r="N282" s="213" t="s">
        <v>50</v>
      </c>
      <c r="O282" s="85"/>
      <c r="P282" s="214">
        <f>O282*H282</f>
        <v>0</v>
      </c>
      <c r="Q282" s="214">
        <v>0</v>
      </c>
      <c r="R282" s="214">
        <f>Q282*H282</f>
        <v>0</v>
      </c>
      <c r="S282" s="214">
        <v>0</v>
      </c>
      <c r="T282" s="215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16" t="s">
        <v>148</v>
      </c>
      <c r="AT282" s="216" t="s">
        <v>151</v>
      </c>
      <c r="AU282" s="216" t="s">
        <v>21</v>
      </c>
      <c r="AY282" s="18" t="s">
        <v>149</v>
      </c>
      <c r="BE282" s="217">
        <f>IF(N282="základní",J282,0)</f>
        <v>0</v>
      </c>
      <c r="BF282" s="217">
        <f>IF(N282="snížená",J282,0)</f>
        <v>0</v>
      </c>
      <c r="BG282" s="217">
        <f>IF(N282="zákl. přenesená",J282,0)</f>
        <v>0</v>
      </c>
      <c r="BH282" s="217">
        <f>IF(N282="sníž. přenesená",J282,0)</f>
        <v>0</v>
      </c>
      <c r="BI282" s="217">
        <f>IF(N282="nulová",J282,0)</f>
        <v>0</v>
      </c>
      <c r="BJ282" s="18" t="s">
        <v>148</v>
      </c>
      <c r="BK282" s="217">
        <f>ROUND(I282*H282,2)</f>
        <v>0</v>
      </c>
      <c r="BL282" s="18" t="s">
        <v>148</v>
      </c>
      <c r="BM282" s="216" t="s">
        <v>641</v>
      </c>
    </row>
    <row r="283" spans="1:47" s="2" customFormat="1" ht="12">
      <c r="A283" s="39"/>
      <c r="B283" s="40"/>
      <c r="C283" s="41"/>
      <c r="D283" s="218" t="s">
        <v>155</v>
      </c>
      <c r="E283" s="41"/>
      <c r="F283" s="219" t="s">
        <v>640</v>
      </c>
      <c r="G283" s="41"/>
      <c r="H283" s="41"/>
      <c r="I283" s="220"/>
      <c r="J283" s="41"/>
      <c r="K283" s="41"/>
      <c r="L283" s="45"/>
      <c r="M283" s="221"/>
      <c r="N283" s="222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155</v>
      </c>
      <c r="AU283" s="18" t="s">
        <v>21</v>
      </c>
    </row>
    <row r="284" spans="1:51" s="13" customFormat="1" ht="12">
      <c r="A284" s="13"/>
      <c r="B284" s="227"/>
      <c r="C284" s="228"/>
      <c r="D284" s="218" t="s">
        <v>182</v>
      </c>
      <c r="E284" s="229" t="s">
        <v>37</v>
      </c>
      <c r="F284" s="230" t="s">
        <v>235</v>
      </c>
      <c r="G284" s="228"/>
      <c r="H284" s="231">
        <v>2</v>
      </c>
      <c r="I284" s="232"/>
      <c r="J284" s="228"/>
      <c r="K284" s="228"/>
      <c r="L284" s="233"/>
      <c r="M284" s="234"/>
      <c r="N284" s="235"/>
      <c r="O284" s="235"/>
      <c r="P284" s="235"/>
      <c r="Q284" s="235"/>
      <c r="R284" s="235"/>
      <c r="S284" s="235"/>
      <c r="T284" s="236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7" t="s">
        <v>182</v>
      </c>
      <c r="AU284" s="237" t="s">
        <v>21</v>
      </c>
      <c r="AV284" s="13" t="s">
        <v>86</v>
      </c>
      <c r="AW284" s="13" t="s">
        <v>38</v>
      </c>
      <c r="AX284" s="13" t="s">
        <v>77</v>
      </c>
      <c r="AY284" s="237" t="s">
        <v>149</v>
      </c>
    </row>
    <row r="285" spans="1:51" s="14" customFormat="1" ht="12">
      <c r="A285" s="14"/>
      <c r="B285" s="238"/>
      <c r="C285" s="239"/>
      <c r="D285" s="218" t="s">
        <v>182</v>
      </c>
      <c r="E285" s="240" t="s">
        <v>37</v>
      </c>
      <c r="F285" s="241" t="s">
        <v>187</v>
      </c>
      <c r="G285" s="239"/>
      <c r="H285" s="242">
        <v>2</v>
      </c>
      <c r="I285" s="243"/>
      <c r="J285" s="239"/>
      <c r="K285" s="239"/>
      <c r="L285" s="244"/>
      <c r="M285" s="245"/>
      <c r="N285" s="246"/>
      <c r="O285" s="246"/>
      <c r="P285" s="246"/>
      <c r="Q285" s="246"/>
      <c r="R285" s="246"/>
      <c r="S285" s="246"/>
      <c r="T285" s="247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8" t="s">
        <v>182</v>
      </c>
      <c r="AU285" s="248" t="s">
        <v>21</v>
      </c>
      <c r="AV285" s="14" t="s">
        <v>148</v>
      </c>
      <c r="AW285" s="14" t="s">
        <v>38</v>
      </c>
      <c r="AX285" s="14" t="s">
        <v>21</v>
      </c>
      <c r="AY285" s="248" t="s">
        <v>149</v>
      </c>
    </row>
    <row r="286" spans="1:65" s="2" customFormat="1" ht="24.15" customHeight="1">
      <c r="A286" s="39"/>
      <c r="B286" s="40"/>
      <c r="C286" s="205" t="s">
        <v>424</v>
      </c>
      <c r="D286" s="205" t="s">
        <v>151</v>
      </c>
      <c r="E286" s="206" t="s">
        <v>642</v>
      </c>
      <c r="F286" s="207" t="s">
        <v>643</v>
      </c>
      <c r="G286" s="208" t="s">
        <v>232</v>
      </c>
      <c r="H286" s="209">
        <v>1</v>
      </c>
      <c r="I286" s="210"/>
      <c r="J286" s="211">
        <f>ROUND(I286*H286,2)</f>
        <v>0</v>
      </c>
      <c r="K286" s="207" t="s">
        <v>37</v>
      </c>
      <c r="L286" s="45"/>
      <c r="M286" s="212" t="s">
        <v>37</v>
      </c>
      <c r="N286" s="213" t="s">
        <v>50</v>
      </c>
      <c r="O286" s="85"/>
      <c r="P286" s="214">
        <f>O286*H286</f>
        <v>0</v>
      </c>
      <c r="Q286" s="214">
        <v>0</v>
      </c>
      <c r="R286" s="214">
        <f>Q286*H286</f>
        <v>0</v>
      </c>
      <c r="S286" s="214">
        <v>0</v>
      </c>
      <c r="T286" s="215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16" t="s">
        <v>148</v>
      </c>
      <c r="AT286" s="216" t="s">
        <v>151</v>
      </c>
      <c r="AU286" s="216" t="s">
        <v>21</v>
      </c>
      <c r="AY286" s="18" t="s">
        <v>149</v>
      </c>
      <c r="BE286" s="217">
        <f>IF(N286="základní",J286,0)</f>
        <v>0</v>
      </c>
      <c r="BF286" s="217">
        <f>IF(N286="snížená",J286,0)</f>
        <v>0</v>
      </c>
      <c r="BG286" s="217">
        <f>IF(N286="zákl. přenesená",J286,0)</f>
        <v>0</v>
      </c>
      <c r="BH286" s="217">
        <f>IF(N286="sníž. přenesená",J286,0)</f>
        <v>0</v>
      </c>
      <c r="BI286" s="217">
        <f>IF(N286="nulová",J286,0)</f>
        <v>0</v>
      </c>
      <c r="BJ286" s="18" t="s">
        <v>148</v>
      </c>
      <c r="BK286" s="217">
        <f>ROUND(I286*H286,2)</f>
        <v>0</v>
      </c>
      <c r="BL286" s="18" t="s">
        <v>148</v>
      </c>
      <c r="BM286" s="216" t="s">
        <v>644</v>
      </c>
    </row>
    <row r="287" spans="1:47" s="2" customFormat="1" ht="12">
      <c r="A287" s="39"/>
      <c r="B287" s="40"/>
      <c r="C287" s="41"/>
      <c r="D287" s="218" t="s">
        <v>155</v>
      </c>
      <c r="E287" s="41"/>
      <c r="F287" s="219" t="s">
        <v>643</v>
      </c>
      <c r="G287" s="41"/>
      <c r="H287" s="41"/>
      <c r="I287" s="220"/>
      <c r="J287" s="41"/>
      <c r="K287" s="41"/>
      <c r="L287" s="45"/>
      <c r="M287" s="221"/>
      <c r="N287" s="222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155</v>
      </c>
      <c r="AU287" s="18" t="s">
        <v>21</v>
      </c>
    </row>
    <row r="288" spans="1:51" s="13" customFormat="1" ht="12">
      <c r="A288" s="13"/>
      <c r="B288" s="227"/>
      <c r="C288" s="228"/>
      <c r="D288" s="218" t="s">
        <v>182</v>
      </c>
      <c r="E288" s="229" t="s">
        <v>37</v>
      </c>
      <c r="F288" s="230" t="s">
        <v>322</v>
      </c>
      <c r="G288" s="228"/>
      <c r="H288" s="231">
        <v>1</v>
      </c>
      <c r="I288" s="232"/>
      <c r="J288" s="228"/>
      <c r="K288" s="228"/>
      <c r="L288" s="233"/>
      <c r="M288" s="234"/>
      <c r="N288" s="235"/>
      <c r="O288" s="235"/>
      <c r="P288" s="235"/>
      <c r="Q288" s="235"/>
      <c r="R288" s="235"/>
      <c r="S288" s="235"/>
      <c r="T288" s="23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7" t="s">
        <v>182</v>
      </c>
      <c r="AU288" s="237" t="s">
        <v>21</v>
      </c>
      <c r="AV288" s="13" t="s">
        <v>86</v>
      </c>
      <c r="AW288" s="13" t="s">
        <v>38</v>
      </c>
      <c r="AX288" s="13" t="s">
        <v>77</v>
      </c>
      <c r="AY288" s="237" t="s">
        <v>149</v>
      </c>
    </row>
    <row r="289" spans="1:51" s="14" customFormat="1" ht="12">
      <c r="A289" s="14"/>
      <c r="B289" s="238"/>
      <c r="C289" s="239"/>
      <c r="D289" s="218" t="s">
        <v>182</v>
      </c>
      <c r="E289" s="240" t="s">
        <v>37</v>
      </c>
      <c r="F289" s="241" t="s">
        <v>187</v>
      </c>
      <c r="G289" s="239"/>
      <c r="H289" s="242">
        <v>1</v>
      </c>
      <c r="I289" s="243"/>
      <c r="J289" s="239"/>
      <c r="K289" s="239"/>
      <c r="L289" s="244"/>
      <c r="M289" s="245"/>
      <c r="N289" s="246"/>
      <c r="O289" s="246"/>
      <c r="P289" s="246"/>
      <c r="Q289" s="246"/>
      <c r="R289" s="246"/>
      <c r="S289" s="246"/>
      <c r="T289" s="247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8" t="s">
        <v>182</v>
      </c>
      <c r="AU289" s="248" t="s">
        <v>21</v>
      </c>
      <c r="AV289" s="14" t="s">
        <v>148</v>
      </c>
      <c r="AW289" s="14" t="s">
        <v>38</v>
      </c>
      <c r="AX289" s="14" t="s">
        <v>21</v>
      </c>
      <c r="AY289" s="248" t="s">
        <v>149</v>
      </c>
    </row>
    <row r="290" spans="1:65" s="2" customFormat="1" ht="24.15" customHeight="1">
      <c r="A290" s="39"/>
      <c r="B290" s="40"/>
      <c r="C290" s="205" t="s">
        <v>645</v>
      </c>
      <c r="D290" s="205" t="s">
        <v>151</v>
      </c>
      <c r="E290" s="206" t="s">
        <v>646</v>
      </c>
      <c r="F290" s="207" t="s">
        <v>647</v>
      </c>
      <c r="G290" s="208" t="s">
        <v>320</v>
      </c>
      <c r="H290" s="209">
        <v>1</v>
      </c>
      <c r="I290" s="210"/>
      <c r="J290" s="211">
        <f>ROUND(I290*H290,2)</f>
        <v>0</v>
      </c>
      <c r="K290" s="207" t="s">
        <v>37</v>
      </c>
      <c r="L290" s="45"/>
      <c r="M290" s="212" t="s">
        <v>37</v>
      </c>
      <c r="N290" s="213" t="s">
        <v>50</v>
      </c>
      <c r="O290" s="85"/>
      <c r="P290" s="214">
        <f>O290*H290</f>
        <v>0</v>
      </c>
      <c r="Q290" s="214">
        <v>0</v>
      </c>
      <c r="R290" s="214">
        <f>Q290*H290</f>
        <v>0</v>
      </c>
      <c r="S290" s="214">
        <v>0</v>
      </c>
      <c r="T290" s="215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16" t="s">
        <v>148</v>
      </c>
      <c r="AT290" s="216" t="s">
        <v>151</v>
      </c>
      <c r="AU290" s="216" t="s">
        <v>21</v>
      </c>
      <c r="AY290" s="18" t="s">
        <v>149</v>
      </c>
      <c r="BE290" s="217">
        <f>IF(N290="základní",J290,0)</f>
        <v>0</v>
      </c>
      <c r="BF290" s="217">
        <f>IF(N290="snížená",J290,0)</f>
        <v>0</v>
      </c>
      <c r="BG290" s="217">
        <f>IF(N290="zákl. přenesená",J290,0)</f>
        <v>0</v>
      </c>
      <c r="BH290" s="217">
        <f>IF(N290="sníž. přenesená",J290,0)</f>
        <v>0</v>
      </c>
      <c r="BI290" s="217">
        <f>IF(N290="nulová",J290,0)</f>
        <v>0</v>
      </c>
      <c r="BJ290" s="18" t="s">
        <v>148</v>
      </c>
      <c r="BK290" s="217">
        <f>ROUND(I290*H290,2)</f>
        <v>0</v>
      </c>
      <c r="BL290" s="18" t="s">
        <v>148</v>
      </c>
      <c r="BM290" s="216" t="s">
        <v>648</v>
      </c>
    </row>
    <row r="291" spans="1:47" s="2" customFormat="1" ht="12">
      <c r="A291" s="39"/>
      <c r="B291" s="40"/>
      <c r="C291" s="41"/>
      <c r="D291" s="218" t="s">
        <v>155</v>
      </c>
      <c r="E291" s="41"/>
      <c r="F291" s="219" t="s">
        <v>647</v>
      </c>
      <c r="G291" s="41"/>
      <c r="H291" s="41"/>
      <c r="I291" s="220"/>
      <c r="J291" s="41"/>
      <c r="K291" s="41"/>
      <c r="L291" s="45"/>
      <c r="M291" s="221"/>
      <c r="N291" s="222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155</v>
      </c>
      <c r="AU291" s="18" t="s">
        <v>21</v>
      </c>
    </row>
    <row r="292" spans="1:65" s="2" customFormat="1" ht="12">
      <c r="A292" s="39"/>
      <c r="B292" s="40"/>
      <c r="C292" s="249" t="s">
        <v>427</v>
      </c>
      <c r="D292" s="249" t="s">
        <v>252</v>
      </c>
      <c r="E292" s="250" t="s">
        <v>594</v>
      </c>
      <c r="F292" s="251" t="s">
        <v>649</v>
      </c>
      <c r="G292" s="252" t="s">
        <v>232</v>
      </c>
      <c r="H292" s="253">
        <v>7</v>
      </c>
      <c r="I292" s="254"/>
      <c r="J292" s="255">
        <f>ROUND(I292*H292,2)</f>
        <v>0</v>
      </c>
      <c r="K292" s="251" t="s">
        <v>37</v>
      </c>
      <c r="L292" s="256"/>
      <c r="M292" s="257" t="s">
        <v>37</v>
      </c>
      <c r="N292" s="258" t="s">
        <v>50</v>
      </c>
      <c r="O292" s="85"/>
      <c r="P292" s="214">
        <f>O292*H292</f>
        <v>0</v>
      </c>
      <c r="Q292" s="214">
        <v>0</v>
      </c>
      <c r="R292" s="214">
        <f>Q292*H292</f>
        <v>0</v>
      </c>
      <c r="S292" s="214">
        <v>0</v>
      </c>
      <c r="T292" s="215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16" t="s">
        <v>164</v>
      </c>
      <c r="AT292" s="216" t="s">
        <v>252</v>
      </c>
      <c r="AU292" s="216" t="s">
        <v>21</v>
      </c>
      <c r="AY292" s="18" t="s">
        <v>149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18" t="s">
        <v>148</v>
      </c>
      <c r="BK292" s="217">
        <f>ROUND(I292*H292,2)</f>
        <v>0</v>
      </c>
      <c r="BL292" s="18" t="s">
        <v>148</v>
      </c>
      <c r="BM292" s="216" t="s">
        <v>650</v>
      </c>
    </row>
    <row r="293" spans="1:47" s="2" customFormat="1" ht="12">
      <c r="A293" s="39"/>
      <c r="B293" s="40"/>
      <c r="C293" s="41"/>
      <c r="D293" s="218" t="s">
        <v>155</v>
      </c>
      <c r="E293" s="41"/>
      <c r="F293" s="219" t="s">
        <v>649</v>
      </c>
      <c r="G293" s="41"/>
      <c r="H293" s="41"/>
      <c r="I293" s="220"/>
      <c r="J293" s="41"/>
      <c r="K293" s="41"/>
      <c r="L293" s="45"/>
      <c r="M293" s="221"/>
      <c r="N293" s="222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155</v>
      </c>
      <c r="AU293" s="18" t="s">
        <v>21</v>
      </c>
    </row>
    <row r="294" spans="1:51" s="13" customFormat="1" ht="12">
      <c r="A294" s="13"/>
      <c r="B294" s="227"/>
      <c r="C294" s="228"/>
      <c r="D294" s="218" t="s">
        <v>182</v>
      </c>
      <c r="E294" s="229" t="s">
        <v>37</v>
      </c>
      <c r="F294" s="230" t="s">
        <v>596</v>
      </c>
      <c r="G294" s="228"/>
      <c r="H294" s="231">
        <v>7</v>
      </c>
      <c r="I294" s="232"/>
      <c r="J294" s="228"/>
      <c r="K294" s="228"/>
      <c r="L294" s="233"/>
      <c r="M294" s="234"/>
      <c r="N294" s="235"/>
      <c r="O294" s="235"/>
      <c r="P294" s="235"/>
      <c r="Q294" s="235"/>
      <c r="R294" s="235"/>
      <c r="S294" s="235"/>
      <c r="T294" s="236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7" t="s">
        <v>182</v>
      </c>
      <c r="AU294" s="237" t="s">
        <v>21</v>
      </c>
      <c r="AV294" s="13" t="s">
        <v>86</v>
      </c>
      <c r="AW294" s="13" t="s">
        <v>38</v>
      </c>
      <c r="AX294" s="13" t="s">
        <v>77</v>
      </c>
      <c r="AY294" s="237" t="s">
        <v>149</v>
      </c>
    </row>
    <row r="295" spans="1:51" s="14" customFormat="1" ht="12">
      <c r="A295" s="14"/>
      <c r="B295" s="238"/>
      <c r="C295" s="239"/>
      <c r="D295" s="218" t="s">
        <v>182</v>
      </c>
      <c r="E295" s="240" t="s">
        <v>37</v>
      </c>
      <c r="F295" s="241" t="s">
        <v>187</v>
      </c>
      <c r="G295" s="239"/>
      <c r="H295" s="242">
        <v>7</v>
      </c>
      <c r="I295" s="243"/>
      <c r="J295" s="239"/>
      <c r="K295" s="239"/>
      <c r="L295" s="244"/>
      <c r="M295" s="245"/>
      <c r="N295" s="246"/>
      <c r="O295" s="246"/>
      <c r="P295" s="246"/>
      <c r="Q295" s="246"/>
      <c r="R295" s="246"/>
      <c r="S295" s="246"/>
      <c r="T295" s="247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8" t="s">
        <v>182</v>
      </c>
      <c r="AU295" s="248" t="s">
        <v>21</v>
      </c>
      <c r="AV295" s="14" t="s">
        <v>148</v>
      </c>
      <c r="AW295" s="14" t="s">
        <v>38</v>
      </c>
      <c r="AX295" s="14" t="s">
        <v>21</v>
      </c>
      <c r="AY295" s="248" t="s">
        <v>149</v>
      </c>
    </row>
    <row r="296" spans="1:65" s="2" customFormat="1" ht="12">
      <c r="A296" s="39"/>
      <c r="B296" s="40"/>
      <c r="C296" s="249" t="s">
        <v>651</v>
      </c>
      <c r="D296" s="249" t="s">
        <v>252</v>
      </c>
      <c r="E296" s="250" t="s">
        <v>597</v>
      </c>
      <c r="F296" s="251" t="s">
        <v>652</v>
      </c>
      <c r="G296" s="252" t="s">
        <v>232</v>
      </c>
      <c r="H296" s="253">
        <v>6</v>
      </c>
      <c r="I296" s="254"/>
      <c r="J296" s="255">
        <f>ROUND(I296*H296,2)</f>
        <v>0</v>
      </c>
      <c r="K296" s="251" t="s">
        <v>37</v>
      </c>
      <c r="L296" s="256"/>
      <c r="M296" s="257" t="s">
        <v>37</v>
      </c>
      <c r="N296" s="258" t="s">
        <v>50</v>
      </c>
      <c r="O296" s="85"/>
      <c r="P296" s="214">
        <f>O296*H296</f>
        <v>0</v>
      </c>
      <c r="Q296" s="214">
        <v>0</v>
      </c>
      <c r="R296" s="214">
        <f>Q296*H296</f>
        <v>0</v>
      </c>
      <c r="S296" s="214">
        <v>0</v>
      </c>
      <c r="T296" s="215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16" t="s">
        <v>164</v>
      </c>
      <c r="AT296" s="216" t="s">
        <v>252</v>
      </c>
      <c r="AU296" s="216" t="s">
        <v>21</v>
      </c>
      <c r="AY296" s="18" t="s">
        <v>149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18" t="s">
        <v>148</v>
      </c>
      <c r="BK296" s="217">
        <f>ROUND(I296*H296,2)</f>
        <v>0</v>
      </c>
      <c r="BL296" s="18" t="s">
        <v>148</v>
      </c>
      <c r="BM296" s="216" t="s">
        <v>653</v>
      </c>
    </row>
    <row r="297" spans="1:47" s="2" customFormat="1" ht="12">
      <c r="A297" s="39"/>
      <c r="B297" s="40"/>
      <c r="C297" s="41"/>
      <c r="D297" s="218" t="s">
        <v>155</v>
      </c>
      <c r="E297" s="41"/>
      <c r="F297" s="219" t="s">
        <v>652</v>
      </c>
      <c r="G297" s="41"/>
      <c r="H297" s="41"/>
      <c r="I297" s="220"/>
      <c r="J297" s="41"/>
      <c r="K297" s="41"/>
      <c r="L297" s="45"/>
      <c r="M297" s="221"/>
      <c r="N297" s="222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155</v>
      </c>
      <c r="AU297" s="18" t="s">
        <v>21</v>
      </c>
    </row>
    <row r="298" spans="1:51" s="13" customFormat="1" ht="12">
      <c r="A298" s="13"/>
      <c r="B298" s="227"/>
      <c r="C298" s="228"/>
      <c r="D298" s="218" t="s">
        <v>182</v>
      </c>
      <c r="E298" s="229" t="s">
        <v>37</v>
      </c>
      <c r="F298" s="230" t="s">
        <v>599</v>
      </c>
      <c r="G298" s="228"/>
      <c r="H298" s="231">
        <v>6</v>
      </c>
      <c r="I298" s="232"/>
      <c r="J298" s="228"/>
      <c r="K298" s="228"/>
      <c r="L298" s="233"/>
      <c r="M298" s="234"/>
      <c r="N298" s="235"/>
      <c r="O298" s="235"/>
      <c r="P298" s="235"/>
      <c r="Q298" s="235"/>
      <c r="R298" s="235"/>
      <c r="S298" s="235"/>
      <c r="T298" s="236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7" t="s">
        <v>182</v>
      </c>
      <c r="AU298" s="237" t="s">
        <v>21</v>
      </c>
      <c r="AV298" s="13" t="s">
        <v>86</v>
      </c>
      <c r="AW298" s="13" t="s">
        <v>38</v>
      </c>
      <c r="AX298" s="13" t="s">
        <v>77</v>
      </c>
      <c r="AY298" s="237" t="s">
        <v>149</v>
      </c>
    </row>
    <row r="299" spans="1:51" s="14" customFormat="1" ht="12">
      <c r="A299" s="14"/>
      <c r="B299" s="238"/>
      <c r="C299" s="239"/>
      <c r="D299" s="218" t="s">
        <v>182</v>
      </c>
      <c r="E299" s="240" t="s">
        <v>37</v>
      </c>
      <c r="F299" s="241" t="s">
        <v>187</v>
      </c>
      <c r="G299" s="239"/>
      <c r="H299" s="242">
        <v>6</v>
      </c>
      <c r="I299" s="243"/>
      <c r="J299" s="239"/>
      <c r="K299" s="239"/>
      <c r="L299" s="244"/>
      <c r="M299" s="245"/>
      <c r="N299" s="246"/>
      <c r="O299" s="246"/>
      <c r="P299" s="246"/>
      <c r="Q299" s="246"/>
      <c r="R299" s="246"/>
      <c r="S299" s="246"/>
      <c r="T299" s="247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8" t="s">
        <v>182</v>
      </c>
      <c r="AU299" s="248" t="s">
        <v>21</v>
      </c>
      <c r="AV299" s="14" t="s">
        <v>148</v>
      </c>
      <c r="AW299" s="14" t="s">
        <v>38</v>
      </c>
      <c r="AX299" s="14" t="s">
        <v>21</v>
      </c>
      <c r="AY299" s="248" t="s">
        <v>149</v>
      </c>
    </row>
    <row r="300" spans="1:65" s="2" customFormat="1" ht="33" customHeight="1">
      <c r="A300" s="39"/>
      <c r="B300" s="40"/>
      <c r="C300" s="249" t="s">
        <v>431</v>
      </c>
      <c r="D300" s="249" t="s">
        <v>252</v>
      </c>
      <c r="E300" s="250" t="s">
        <v>600</v>
      </c>
      <c r="F300" s="251" t="s">
        <v>654</v>
      </c>
      <c r="G300" s="252" t="s">
        <v>232</v>
      </c>
      <c r="H300" s="253">
        <v>2</v>
      </c>
      <c r="I300" s="254"/>
      <c r="J300" s="255">
        <f>ROUND(I300*H300,2)</f>
        <v>0</v>
      </c>
      <c r="K300" s="251" t="s">
        <v>37</v>
      </c>
      <c r="L300" s="256"/>
      <c r="M300" s="257" t="s">
        <v>37</v>
      </c>
      <c r="N300" s="258" t="s">
        <v>50</v>
      </c>
      <c r="O300" s="85"/>
      <c r="P300" s="214">
        <f>O300*H300</f>
        <v>0</v>
      </c>
      <c r="Q300" s="214">
        <v>0</v>
      </c>
      <c r="R300" s="214">
        <f>Q300*H300</f>
        <v>0</v>
      </c>
      <c r="S300" s="214">
        <v>0</v>
      </c>
      <c r="T300" s="215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16" t="s">
        <v>164</v>
      </c>
      <c r="AT300" s="216" t="s">
        <v>252</v>
      </c>
      <c r="AU300" s="216" t="s">
        <v>21</v>
      </c>
      <c r="AY300" s="18" t="s">
        <v>149</v>
      </c>
      <c r="BE300" s="217">
        <f>IF(N300="základní",J300,0)</f>
        <v>0</v>
      </c>
      <c r="BF300" s="217">
        <f>IF(N300="snížená",J300,0)</f>
        <v>0</v>
      </c>
      <c r="BG300" s="217">
        <f>IF(N300="zákl. přenesená",J300,0)</f>
        <v>0</v>
      </c>
      <c r="BH300" s="217">
        <f>IF(N300="sníž. přenesená",J300,0)</f>
        <v>0</v>
      </c>
      <c r="BI300" s="217">
        <f>IF(N300="nulová",J300,0)</f>
        <v>0</v>
      </c>
      <c r="BJ300" s="18" t="s">
        <v>148</v>
      </c>
      <c r="BK300" s="217">
        <f>ROUND(I300*H300,2)</f>
        <v>0</v>
      </c>
      <c r="BL300" s="18" t="s">
        <v>148</v>
      </c>
      <c r="BM300" s="216" t="s">
        <v>655</v>
      </c>
    </row>
    <row r="301" spans="1:47" s="2" customFormat="1" ht="12">
      <c r="A301" s="39"/>
      <c r="B301" s="40"/>
      <c r="C301" s="41"/>
      <c r="D301" s="218" t="s">
        <v>155</v>
      </c>
      <c r="E301" s="41"/>
      <c r="F301" s="219" t="s">
        <v>654</v>
      </c>
      <c r="G301" s="41"/>
      <c r="H301" s="41"/>
      <c r="I301" s="220"/>
      <c r="J301" s="41"/>
      <c r="K301" s="41"/>
      <c r="L301" s="45"/>
      <c r="M301" s="221"/>
      <c r="N301" s="222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155</v>
      </c>
      <c r="AU301" s="18" t="s">
        <v>21</v>
      </c>
    </row>
    <row r="302" spans="1:51" s="13" customFormat="1" ht="12">
      <c r="A302" s="13"/>
      <c r="B302" s="227"/>
      <c r="C302" s="228"/>
      <c r="D302" s="218" t="s">
        <v>182</v>
      </c>
      <c r="E302" s="229" t="s">
        <v>37</v>
      </c>
      <c r="F302" s="230" t="s">
        <v>235</v>
      </c>
      <c r="G302" s="228"/>
      <c r="H302" s="231">
        <v>2</v>
      </c>
      <c r="I302" s="232"/>
      <c r="J302" s="228"/>
      <c r="K302" s="228"/>
      <c r="L302" s="233"/>
      <c r="M302" s="234"/>
      <c r="N302" s="235"/>
      <c r="O302" s="235"/>
      <c r="P302" s="235"/>
      <c r="Q302" s="235"/>
      <c r="R302" s="235"/>
      <c r="S302" s="235"/>
      <c r="T302" s="236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7" t="s">
        <v>182</v>
      </c>
      <c r="AU302" s="237" t="s">
        <v>21</v>
      </c>
      <c r="AV302" s="13" t="s">
        <v>86</v>
      </c>
      <c r="AW302" s="13" t="s">
        <v>38</v>
      </c>
      <c r="AX302" s="13" t="s">
        <v>77</v>
      </c>
      <c r="AY302" s="237" t="s">
        <v>149</v>
      </c>
    </row>
    <row r="303" spans="1:51" s="14" customFormat="1" ht="12">
      <c r="A303" s="14"/>
      <c r="B303" s="238"/>
      <c r="C303" s="239"/>
      <c r="D303" s="218" t="s">
        <v>182</v>
      </c>
      <c r="E303" s="240" t="s">
        <v>37</v>
      </c>
      <c r="F303" s="241" t="s">
        <v>187</v>
      </c>
      <c r="G303" s="239"/>
      <c r="H303" s="242">
        <v>2</v>
      </c>
      <c r="I303" s="243"/>
      <c r="J303" s="239"/>
      <c r="K303" s="239"/>
      <c r="L303" s="244"/>
      <c r="M303" s="245"/>
      <c r="N303" s="246"/>
      <c r="O303" s="246"/>
      <c r="P303" s="246"/>
      <c r="Q303" s="246"/>
      <c r="R303" s="246"/>
      <c r="S303" s="246"/>
      <c r="T303" s="247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8" t="s">
        <v>182</v>
      </c>
      <c r="AU303" s="248" t="s">
        <v>21</v>
      </c>
      <c r="AV303" s="14" t="s">
        <v>148</v>
      </c>
      <c r="AW303" s="14" t="s">
        <v>38</v>
      </c>
      <c r="AX303" s="14" t="s">
        <v>21</v>
      </c>
      <c r="AY303" s="248" t="s">
        <v>149</v>
      </c>
    </row>
    <row r="304" spans="1:65" s="2" customFormat="1" ht="12">
      <c r="A304" s="39"/>
      <c r="B304" s="40"/>
      <c r="C304" s="249" t="s">
        <v>656</v>
      </c>
      <c r="D304" s="249" t="s">
        <v>252</v>
      </c>
      <c r="E304" s="250" t="s">
        <v>604</v>
      </c>
      <c r="F304" s="251" t="s">
        <v>657</v>
      </c>
      <c r="G304" s="252" t="s">
        <v>232</v>
      </c>
      <c r="H304" s="253">
        <v>7</v>
      </c>
      <c r="I304" s="254"/>
      <c r="J304" s="255">
        <f>ROUND(I304*H304,2)</f>
        <v>0</v>
      </c>
      <c r="K304" s="251" t="s">
        <v>37</v>
      </c>
      <c r="L304" s="256"/>
      <c r="M304" s="257" t="s">
        <v>37</v>
      </c>
      <c r="N304" s="258" t="s">
        <v>50</v>
      </c>
      <c r="O304" s="85"/>
      <c r="P304" s="214">
        <f>O304*H304</f>
        <v>0</v>
      </c>
      <c r="Q304" s="214">
        <v>0</v>
      </c>
      <c r="R304" s="214">
        <f>Q304*H304</f>
        <v>0</v>
      </c>
      <c r="S304" s="214">
        <v>0</v>
      </c>
      <c r="T304" s="215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16" t="s">
        <v>164</v>
      </c>
      <c r="AT304" s="216" t="s">
        <v>252</v>
      </c>
      <c r="AU304" s="216" t="s">
        <v>21</v>
      </c>
      <c r="AY304" s="18" t="s">
        <v>149</v>
      </c>
      <c r="BE304" s="217">
        <f>IF(N304="základní",J304,0)</f>
        <v>0</v>
      </c>
      <c r="BF304" s="217">
        <f>IF(N304="snížená",J304,0)</f>
        <v>0</v>
      </c>
      <c r="BG304" s="217">
        <f>IF(N304="zákl. přenesená",J304,0)</f>
        <v>0</v>
      </c>
      <c r="BH304" s="217">
        <f>IF(N304="sníž. přenesená",J304,0)</f>
        <v>0</v>
      </c>
      <c r="BI304" s="217">
        <f>IF(N304="nulová",J304,0)</f>
        <v>0</v>
      </c>
      <c r="BJ304" s="18" t="s">
        <v>148</v>
      </c>
      <c r="BK304" s="217">
        <f>ROUND(I304*H304,2)</f>
        <v>0</v>
      </c>
      <c r="BL304" s="18" t="s">
        <v>148</v>
      </c>
      <c r="BM304" s="216" t="s">
        <v>658</v>
      </c>
    </row>
    <row r="305" spans="1:47" s="2" customFormat="1" ht="12">
      <c r="A305" s="39"/>
      <c r="B305" s="40"/>
      <c r="C305" s="41"/>
      <c r="D305" s="218" t="s">
        <v>155</v>
      </c>
      <c r="E305" s="41"/>
      <c r="F305" s="219" t="s">
        <v>657</v>
      </c>
      <c r="G305" s="41"/>
      <c r="H305" s="41"/>
      <c r="I305" s="220"/>
      <c r="J305" s="41"/>
      <c r="K305" s="41"/>
      <c r="L305" s="45"/>
      <c r="M305" s="221"/>
      <c r="N305" s="222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155</v>
      </c>
      <c r="AU305" s="18" t="s">
        <v>21</v>
      </c>
    </row>
    <row r="306" spans="1:51" s="13" customFormat="1" ht="12">
      <c r="A306" s="13"/>
      <c r="B306" s="227"/>
      <c r="C306" s="228"/>
      <c r="D306" s="218" t="s">
        <v>182</v>
      </c>
      <c r="E306" s="229" t="s">
        <v>37</v>
      </c>
      <c r="F306" s="230" t="s">
        <v>596</v>
      </c>
      <c r="G306" s="228"/>
      <c r="H306" s="231">
        <v>7</v>
      </c>
      <c r="I306" s="232"/>
      <c r="J306" s="228"/>
      <c r="K306" s="228"/>
      <c r="L306" s="233"/>
      <c r="M306" s="234"/>
      <c r="N306" s="235"/>
      <c r="O306" s="235"/>
      <c r="P306" s="235"/>
      <c r="Q306" s="235"/>
      <c r="R306" s="235"/>
      <c r="S306" s="235"/>
      <c r="T306" s="23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7" t="s">
        <v>182</v>
      </c>
      <c r="AU306" s="237" t="s">
        <v>21</v>
      </c>
      <c r="AV306" s="13" t="s">
        <v>86</v>
      </c>
      <c r="AW306" s="13" t="s">
        <v>38</v>
      </c>
      <c r="AX306" s="13" t="s">
        <v>77</v>
      </c>
      <c r="AY306" s="237" t="s">
        <v>149</v>
      </c>
    </row>
    <row r="307" spans="1:51" s="14" customFormat="1" ht="12">
      <c r="A307" s="14"/>
      <c r="B307" s="238"/>
      <c r="C307" s="239"/>
      <c r="D307" s="218" t="s">
        <v>182</v>
      </c>
      <c r="E307" s="240" t="s">
        <v>37</v>
      </c>
      <c r="F307" s="241" t="s">
        <v>187</v>
      </c>
      <c r="G307" s="239"/>
      <c r="H307" s="242">
        <v>7</v>
      </c>
      <c r="I307" s="243"/>
      <c r="J307" s="239"/>
      <c r="K307" s="239"/>
      <c r="L307" s="244"/>
      <c r="M307" s="245"/>
      <c r="N307" s="246"/>
      <c r="O307" s="246"/>
      <c r="P307" s="246"/>
      <c r="Q307" s="246"/>
      <c r="R307" s="246"/>
      <c r="S307" s="246"/>
      <c r="T307" s="247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8" t="s">
        <v>182</v>
      </c>
      <c r="AU307" s="248" t="s">
        <v>21</v>
      </c>
      <c r="AV307" s="14" t="s">
        <v>148</v>
      </c>
      <c r="AW307" s="14" t="s">
        <v>38</v>
      </c>
      <c r="AX307" s="14" t="s">
        <v>21</v>
      </c>
      <c r="AY307" s="248" t="s">
        <v>149</v>
      </c>
    </row>
    <row r="308" spans="1:65" s="2" customFormat="1" ht="24.15" customHeight="1">
      <c r="A308" s="39"/>
      <c r="B308" s="40"/>
      <c r="C308" s="249" t="s">
        <v>434</v>
      </c>
      <c r="D308" s="249" t="s">
        <v>252</v>
      </c>
      <c r="E308" s="250" t="s">
        <v>607</v>
      </c>
      <c r="F308" s="251" t="s">
        <v>659</v>
      </c>
      <c r="G308" s="252" t="s">
        <v>232</v>
      </c>
      <c r="H308" s="253">
        <v>1</v>
      </c>
      <c r="I308" s="254"/>
      <c r="J308" s="255">
        <f>ROUND(I308*H308,2)</f>
        <v>0</v>
      </c>
      <c r="K308" s="251" t="s">
        <v>37</v>
      </c>
      <c r="L308" s="256"/>
      <c r="M308" s="257" t="s">
        <v>37</v>
      </c>
      <c r="N308" s="258" t="s">
        <v>50</v>
      </c>
      <c r="O308" s="85"/>
      <c r="P308" s="214">
        <f>O308*H308</f>
        <v>0</v>
      </c>
      <c r="Q308" s="214">
        <v>0</v>
      </c>
      <c r="R308" s="214">
        <f>Q308*H308</f>
        <v>0</v>
      </c>
      <c r="S308" s="214">
        <v>0</v>
      </c>
      <c r="T308" s="215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16" t="s">
        <v>164</v>
      </c>
      <c r="AT308" s="216" t="s">
        <v>252</v>
      </c>
      <c r="AU308" s="216" t="s">
        <v>21</v>
      </c>
      <c r="AY308" s="18" t="s">
        <v>149</v>
      </c>
      <c r="BE308" s="217">
        <f>IF(N308="základní",J308,0)</f>
        <v>0</v>
      </c>
      <c r="BF308" s="217">
        <f>IF(N308="snížená",J308,0)</f>
        <v>0</v>
      </c>
      <c r="BG308" s="217">
        <f>IF(N308="zákl. přenesená",J308,0)</f>
        <v>0</v>
      </c>
      <c r="BH308" s="217">
        <f>IF(N308="sníž. přenesená",J308,0)</f>
        <v>0</v>
      </c>
      <c r="BI308" s="217">
        <f>IF(N308="nulová",J308,0)</f>
        <v>0</v>
      </c>
      <c r="BJ308" s="18" t="s">
        <v>148</v>
      </c>
      <c r="BK308" s="217">
        <f>ROUND(I308*H308,2)</f>
        <v>0</v>
      </c>
      <c r="BL308" s="18" t="s">
        <v>148</v>
      </c>
      <c r="BM308" s="216" t="s">
        <v>660</v>
      </c>
    </row>
    <row r="309" spans="1:47" s="2" customFormat="1" ht="12">
      <c r="A309" s="39"/>
      <c r="B309" s="40"/>
      <c r="C309" s="41"/>
      <c r="D309" s="218" t="s">
        <v>155</v>
      </c>
      <c r="E309" s="41"/>
      <c r="F309" s="219" t="s">
        <v>659</v>
      </c>
      <c r="G309" s="41"/>
      <c r="H309" s="41"/>
      <c r="I309" s="220"/>
      <c r="J309" s="41"/>
      <c r="K309" s="41"/>
      <c r="L309" s="45"/>
      <c r="M309" s="221"/>
      <c r="N309" s="222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155</v>
      </c>
      <c r="AU309" s="18" t="s">
        <v>21</v>
      </c>
    </row>
    <row r="310" spans="1:51" s="13" customFormat="1" ht="12">
      <c r="A310" s="13"/>
      <c r="B310" s="227"/>
      <c r="C310" s="228"/>
      <c r="D310" s="218" t="s">
        <v>182</v>
      </c>
      <c r="E310" s="229" t="s">
        <v>37</v>
      </c>
      <c r="F310" s="230" t="s">
        <v>322</v>
      </c>
      <c r="G310" s="228"/>
      <c r="H310" s="231">
        <v>1</v>
      </c>
      <c r="I310" s="232"/>
      <c r="J310" s="228"/>
      <c r="K310" s="228"/>
      <c r="L310" s="233"/>
      <c r="M310" s="234"/>
      <c r="N310" s="235"/>
      <c r="O310" s="235"/>
      <c r="P310" s="235"/>
      <c r="Q310" s="235"/>
      <c r="R310" s="235"/>
      <c r="S310" s="235"/>
      <c r="T310" s="23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7" t="s">
        <v>182</v>
      </c>
      <c r="AU310" s="237" t="s">
        <v>21</v>
      </c>
      <c r="AV310" s="13" t="s">
        <v>86</v>
      </c>
      <c r="AW310" s="13" t="s">
        <v>38</v>
      </c>
      <c r="AX310" s="13" t="s">
        <v>77</v>
      </c>
      <c r="AY310" s="237" t="s">
        <v>149</v>
      </c>
    </row>
    <row r="311" spans="1:51" s="14" customFormat="1" ht="12">
      <c r="A311" s="14"/>
      <c r="B311" s="238"/>
      <c r="C311" s="239"/>
      <c r="D311" s="218" t="s">
        <v>182</v>
      </c>
      <c r="E311" s="240" t="s">
        <v>37</v>
      </c>
      <c r="F311" s="241" t="s">
        <v>187</v>
      </c>
      <c r="G311" s="239"/>
      <c r="H311" s="242">
        <v>1</v>
      </c>
      <c r="I311" s="243"/>
      <c r="J311" s="239"/>
      <c r="K311" s="239"/>
      <c r="L311" s="244"/>
      <c r="M311" s="245"/>
      <c r="N311" s="246"/>
      <c r="O311" s="246"/>
      <c r="P311" s="246"/>
      <c r="Q311" s="246"/>
      <c r="R311" s="246"/>
      <c r="S311" s="246"/>
      <c r="T311" s="247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8" t="s">
        <v>182</v>
      </c>
      <c r="AU311" s="248" t="s">
        <v>21</v>
      </c>
      <c r="AV311" s="14" t="s">
        <v>148</v>
      </c>
      <c r="AW311" s="14" t="s">
        <v>38</v>
      </c>
      <c r="AX311" s="14" t="s">
        <v>21</v>
      </c>
      <c r="AY311" s="248" t="s">
        <v>149</v>
      </c>
    </row>
    <row r="312" spans="1:65" s="2" customFormat="1" ht="24.15" customHeight="1">
      <c r="A312" s="39"/>
      <c r="B312" s="40"/>
      <c r="C312" s="249" t="s">
        <v>661</v>
      </c>
      <c r="D312" s="249" t="s">
        <v>252</v>
      </c>
      <c r="E312" s="250" t="s">
        <v>611</v>
      </c>
      <c r="F312" s="251" t="s">
        <v>662</v>
      </c>
      <c r="G312" s="252" t="s">
        <v>232</v>
      </c>
      <c r="H312" s="253">
        <v>1</v>
      </c>
      <c r="I312" s="254"/>
      <c r="J312" s="255">
        <f>ROUND(I312*H312,2)</f>
        <v>0</v>
      </c>
      <c r="K312" s="251" t="s">
        <v>37</v>
      </c>
      <c r="L312" s="256"/>
      <c r="M312" s="257" t="s">
        <v>37</v>
      </c>
      <c r="N312" s="258" t="s">
        <v>50</v>
      </c>
      <c r="O312" s="85"/>
      <c r="P312" s="214">
        <f>O312*H312</f>
        <v>0</v>
      </c>
      <c r="Q312" s="214">
        <v>0</v>
      </c>
      <c r="R312" s="214">
        <f>Q312*H312</f>
        <v>0</v>
      </c>
      <c r="S312" s="214">
        <v>0</v>
      </c>
      <c r="T312" s="215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16" t="s">
        <v>164</v>
      </c>
      <c r="AT312" s="216" t="s">
        <v>252</v>
      </c>
      <c r="AU312" s="216" t="s">
        <v>21</v>
      </c>
      <c r="AY312" s="18" t="s">
        <v>149</v>
      </c>
      <c r="BE312" s="217">
        <f>IF(N312="základní",J312,0)</f>
        <v>0</v>
      </c>
      <c r="BF312" s="217">
        <f>IF(N312="snížená",J312,0)</f>
        <v>0</v>
      </c>
      <c r="BG312" s="217">
        <f>IF(N312="zákl. přenesená",J312,0)</f>
        <v>0</v>
      </c>
      <c r="BH312" s="217">
        <f>IF(N312="sníž. přenesená",J312,0)</f>
        <v>0</v>
      </c>
      <c r="BI312" s="217">
        <f>IF(N312="nulová",J312,0)</f>
        <v>0</v>
      </c>
      <c r="BJ312" s="18" t="s">
        <v>148</v>
      </c>
      <c r="BK312" s="217">
        <f>ROUND(I312*H312,2)</f>
        <v>0</v>
      </c>
      <c r="BL312" s="18" t="s">
        <v>148</v>
      </c>
      <c r="BM312" s="216" t="s">
        <v>663</v>
      </c>
    </row>
    <row r="313" spans="1:47" s="2" customFormat="1" ht="12">
      <c r="A313" s="39"/>
      <c r="B313" s="40"/>
      <c r="C313" s="41"/>
      <c r="D313" s="218" t="s">
        <v>155</v>
      </c>
      <c r="E313" s="41"/>
      <c r="F313" s="219" t="s">
        <v>662</v>
      </c>
      <c r="G313" s="41"/>
      <c r="H313" s="41"/>
      <c r="I313" s="220"/>
      <c r="J313" s="41"/>
      <c r="K313" s="41"/>
      <c r="L313" s="45"/>
      <c r="M313" s="221"/>
      <c r="N313" s="222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155</v>
      </c>
      <c r="AU313" s="18" t="s">
        <v>21</v>
      </c>
    </row>
    <row r="314" spans="1:51" s="13" customFormat="1" ht="12">
      <c r="A314" s="13"/>
      <c r="B314" s="227"/>
      <c r="C314" s="228"/>
      <c r="D314" s="218" t="s">
        <v>182</v>
      </c>
      <c r="E314" s="229" t="s">
        <v>37</v>
      </c>
      <c r="F314" s="230" t="s">
        <v>322</v>
      </c>
      <c r="G314" s="228"/>
      <c r="H314" s="231">
        <v>1</v>
      </c>
      <c r="I314" s="232"/>
      <c r="J314" s="228"/>
      <c r="K314" s="228"/>
      <c r="L314" s="233"/>
      <c r="M314" s="234"/>
      <c r="N314" s="235"/>
      <c r="O314" s="235"/>
      <c r="P314" s="235"/>
      <c r="Q314" s="235"/>
      <c r="R314" s="235"/>
      <c r="S314" s="235"/>
      <c r="T314" s="23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7" t="s">
        <v>182</v>
      </c>
      <c r="AU314" s="237" t="s">
        <v>21</v>
      </c>
      <c r="AV314" s="13" t="s">
        <v>86</v>
      </c>
      <c r="AW314" s="13" t="s">
        <v>38</v>
      </c>
      <c r="AX314" s="13" t="s">
        <v>77</v>
      </c>
      <c r="AY314" s="237" t="s">
        <v>149</v>
      </c>
    </row>
    <row r="315" spans="1:51" s="14" customFormat="1" ht="12">
      <c r="A315" s="14"/>
      <c r="B315" s="238"/>
      <c r="C315" s="239"/>
      <c r="D315" s="218" t="s">
        <v>182</v>
      </c>
      <c r="E315" s="240" t="s">
        <v>37</v>
      </c>
      <c r="F315" s="241" t="s">
        <v>187</v>
      </c>
      <c r="G315" s="239"/>
      <c r="H315" s="242">
        <v>1</v>
      </c>
      <c r="I315" s="243"/>
      <c r="J315" s="239"/>
      <c r="K315" s="239"/>
      <c r="L315" s="244"/>
      <c r="M315" s="245"/>
      <c r="N315" s="246"/>
      <c r="O315" s="246"/>
      <c r="P315" s="246"/>
      <c r="Q315" s="246"/>
      <c r="R315" s="246"/>
      <c r="S315" s="246"/>
      <c r="T315" s="247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8" t="s">
        <v>182</v>
      </c>
      <c r="AU315" s="248" t="s">
        <v>21</v>
      </c>
      <c r="AV315" s="14" t="s">
        <v>148</v>
      </c>
      <c r="AW315" s="14" t="s">
        <v>38</v>
      </c>
      <c r="AX315" s="14" t="s">
        <v>21</v>
      </c>
      <c r="AY315" s="248" t="s">
        <v>149</v>
      </c>
    </row>
    <row r="316" spans="1:65" s="2" customFormat="1" ht="24.15" customHeight="1">
      <c r="A316" s="39"/>
      <c r="B316" s="40"/>
      <c r="C316" s="249" t="s">
        <v>435</v>
      </c>
      <c r="D316" s="249" t="s">
        <v>252</v>
      </c>
      <c r="E316" s="250" t="s">
        <v>614</v>
      </c>
      <c r="F316" s="251" t="s">
        <v>664</v>
      </c>
      <c r="G316" s="252" t="s">
        <v>320</v>
      </c>
      <c r="H316" s="253">
        <v>1</v>
      </c>
      <c r="I316" s="254"/>
      <c r="J316" s="255">
        <f>ROUND(I316*H316,2)</f>
        <v>0</v>
      </c>
      <c r="K316" s="251" t="s">
        <v>37</v>
      </c>
      <c r="L316" s="256"/>
      <c r="M316" s="257" t="s">
        <v>37</v>
      </c>
      <c r="N316" s="258" t="s">
        <v>50</v>
      </c>
      <c r="O316" s="85"/>
      <c r="P316" s="214">
        <f>O316*H316</f>
        <v>0</v>
      </c>
      <c r="Q316" s="214">
        <v>0</v>
      </c>
      <c r="R316" s="214">
        <f>Q316*H316</f>
        <v>0</v>
      </c>
      <c r="S316" s="214">
        <v>0</v>
      </c>
      <c r="T316" s="215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16" t="s">
        <v>164</v>
      </c>
      <c r="AT316" s="216" t="s">
        <v>252</v>
      </c>
      <c r="AU316" s="216" t="s">
        <v>21</v>
      </c>
      <c r="AY316" s="18" t="s">
        <v>149</v>
      </c>
      <c r="BE316" s="217">
        <f>IF(N316="základní",J316,0)</f>
        <v>0</v>
      </c>
      <c r="BF316" s="217">
        <f>IF(N316="snížená",J316,0)</f>
        <v>0</v>
      </c>
      <c r="BG316" s="217">
        <f>IF(N316="zákl. přenesená",J316,0)</f>
        <v>0</v>
      </c>
      <c r="BH316" s="217">
        <f>IF(N316="sníž. přenesená",J316,0)</f>
        <v>0</v>
      </c>
      <c r="BI316" s="217">
        <f>IF(N316="nulová",J316,0)</f>
        <v>0</v>
      </c>
      <c r="BJ316" s="18" t="s">
        <v>148</v>
      </c>
      <c r="BK316" s="217">
        <f>ROUND(I316*H316,2)</f>
        <v>0</v>
      </c>
      <c r="BL316" s="18" t="s">
        <v>148</v>
      </c>
      <c r="BM316" s="216" t="s">
        <v>665</v>
      </c>
    </row>
    <row r="317" spans="1:47" s="2" customFormat="1" ht="12">
      <c r="A317" s="39"/>
      <c r="B317" s="40"/>
      <c r="C317" s="41"/>
      <c r="D317" s="218" t="s">
        <v>155</v>
      </c>
      <c r="E317" s="41"/>
      <c r="F317" s="219" t="s">
        <v>664</v>
      </c>
      <c r="G317" s="41"/>
      <c r="H317" s="41"/>
      <c r="I317" s="220"/>
      <c r="J317" s="41"/>
      <c r="K317" s="41"/>
      <c r="L317" s="45"/>
      <c r="M317" s="221"/>
      <c r="N317" s="222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155</v>
      </c>
      <c r="AU317" s="18" t="s">
        <v>21</v>
      </c>
    </row>
    <row r="318" spans="1:65" s="2" customFormat="1" ht="16.5" customHeight="1">
      <c r="A318" s="39"/>
      <c r="B318" s="40"/>
      <c r="C318" s="205" t="s">
        <v>666</v>
      </c>
      <c r="D318" s="205" t="s">
        <v>151</v>
      </c>
      <c r="E318" s="206" t="s">
        <v>667</v>
      </c>
      <c r="F318" s="207" t="s">
        <v>668</v>
      </c>
      <c r="G318" s="208" t="s">
        <v>320</v>
      </c>
      <c r="H318" s="209">
        <v>1</v>
      </c>
      <c r="I318" s="210"/>
      <c r="J318" s="211">
        <f>ROUND(I318*H318,2)</f>
        <v>0</v>
      </c>
      <c r="K318" s="207" t="s">
        <v>37</v>
      </c>
      <c r="L318" s="45"/>
      <c r="M318" s="212" t="s">
        <v>37</v>
      </c>
      <c r="N318" s="213" t="s">
        <v>50</v>
      </c>
      <c r="O318" s="85"/>
      <c r="P318" s="214">
        <f>O318*H318</f>
        <v>0</v>
      </c>
      <c r="Q318" s="214">
        <v>0</v>
      </c>
      <c r="R318" s="214">
        <f>Q318*H318</f>
        <v>0</v>
      </c>
      <c r="S318" s="214">
        <v>0</v>
      </c>
      <c r="T318" s="215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16" t="s">
        <v>148</v>
      </c>
      <c r="AT318" s="216" t="s">
        <v>151</v>
      </c>
      <c r="AU318" s="216" t="s">
        <v>21</v>
      </c>
      <c r="AY318" s="18" t="s">
        <v>149</v>
      </c>
      <c r="BE318" s="217">
        <f>IF(N318="základní",J318,0)</f>
        <v>0</v>
      </c>
      <c r="BF318" s="217">
        <f>IF(N318="snížená",J318,0)</f>
        <v>0</v>
      </c>
      <c r="BG318" s="217">
        <f>IF(N318="zákl. přenesená",J318,0)</f>
        <v>0</v>
      </c>
      <c r="BH318" s="217">
        <f>IF(N318="sníž. přenesená",J318,0)</f>
        <v>0</v>
      </c>
      <c r="BI318" s="217">
        <f>IF(N318="nulová",J318,0)</f>
        <v>0</v>
      </c>
      <c r="BJ318" s="18" t="s">
        <v>148</v>
      </c>
      <c r="BK318" s="217">
        <f>ROUND(I318*H318,2)</f>
        <v>0</v>
      </c>
      <c r="BL318" s="18" t="s">
        <v>148</v>
      </c>
      <c r="BM318" s="216" t="s">
        <v>669</v>
      </c>
    </row>
    <row r="319" spans="1:47" s="2" customFormat="1" ht="12">
      <c r="A319" s="39"/>
      <c r="B319" s="40"/>
      <c r="C319" s="41"/>
      <c r="D319" s="218" t="s">
        <v>155</v>
      </c>
      <c r="E319" s="41"/>
      <c r="F319" s="219" t="s">
        <v>668</v>
      </c>
      <c r="G319" s="41"/>
      <c r="H319" s="41"/>
      <c r="I319" s="220"/>
      <c r="J319" s="41"/>
      <c r="K319" s="41"/>
      <c r="L319" s="45"/>
      <c r="M319" s="223"/>
      <c r="N319" s="224"/>
      <c r="O319" s="225"/>
      <c r="P319" s="225"/>
      <c r="Q319" s="225"/>
      <c r="R319" s="225"/>
      <c r="S319" s="225"/>
      <c r="T319" s="22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155</v>
      </c>
      <c r="AU319" s="18" t="s">
        <v>21</v>
      </c>
    </row>
    <row r="320" spans="1:31" s="2" customFormat="1" ht="6.95" customHeight="1">
      <c r="A320" s="39"/>
      <c r="B320" s="60"/>
      <c r="C320" s="61"/>
      <c r="D320" s="61"/>
      <c r="E320" s="61"/>
      <c r="F320" s="61"/>
      <c r="G320" s="61"/>
      <c r="H320" s="61"/>
      <c r="I320" s="61"/>
      <c r="J320" s="61"/>
      <c r="K320" s="61"/>
      <c r="L320" s="45"/>
      <c r="M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</row>
  </sheetData>
  <sheetProtection password="CC35" sheet="1" objects="1" scenarios="1" formatColumns="0" formatRows="0" autoFilter="0"/>
  <autoFilter ref="C82:K319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pans="2:46" s="1" customFormat="1" ht="24.95" customHeight="1">
      <c r="B4" s="21"/>
      <c r="D4" s="131" t="s">
        <v>123</v>
      </c>
      <c r="L4" s="21"/>
      <c r="M4" s="132" t="s">
        <v>10</v>
      </c>
      <c r="AT4" s="18" t="s">
        <v>38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Objekty Z3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124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670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37</v>
      </c>
      <c r="G11" s="39"/>
      <c r="H11" s="39"/>
      <c r="I11" s="133" t="s">
        <v>20</v>
      </c>
      <c r="J11" s="137" t="s">
        <v>37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4. 3. 2021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26</v>
      </c>
      <c r="E14" s="39"/>
      <c r="F14" s="39"/>
      <c r="G14" s="39"/>
      <c r="H14" s="39"/>
      <c r="I14" s="133" t="s">
        <v>27</v>
      </c>
      <c r="J14" s="137" t="s">
        <v>28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29</v>
      </c>
      <c r="F15" s="39"/>
      <c r="G15" s="39"/>
      <c r="H15" s="39"/>
      <c r="I15" s="133" t="s">
        <v>30</v>
      </c>
      <c r="J15" s="137" t="s">
        <v>31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32</v>
      </c>
      <c r="E17" s="39"/>
      <c r="F17" s="39"/>
      <c r="G17" s="39"/>
      <c r="H17" s="39"/>
      <c r="I17" s="133" t="s">
        <v>27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30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34</v>
      </c>
      <c r="E20" s="39"/>
      <c r="F20" s="39"/>
      <c r="G20" s="39"/>
      <c r="H20" s="39"/>
      <c r="I20" s="133" t="s">
        <v>27</v>
      </c>
      <c r="J20" s="137" t="s">
        <v>35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36</v>
      </c>
      <c r="F21" s="39"/>
      <c r="G21" s="39"/>
      <c r="H21" s="39"/>
      <c r="I21" s="133" t="s">
        <v>30</v>
      </c>
      <c r="J21" s="137" t="s">
        <v>37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39</v>
      </c>
      <c r="E23" s="39"/>
      <c r="F23" s="39"/>
      <c r="G23" s="39"/>
      <c r="H23" s="39"/>
      <c r="I23" s="133" t="s">
        <v>27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30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41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39"/>
      <c r="B27" s="140"/>
      <c r="C27" s="139"/>
      <c r="D27" s="139"/>
      <c r="E27" s="141" t="s">
        <v>126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43</v>
      </c>
      <c r="E30" s="39"/>
      <c r="F30" s="39"/>
      <c r="G30" s="39"/>
      <c r="H30" s="39"/>
      <c r="I30" s="39"/>
      <c r="J30" s="145">
        <f>ROUND(J82,2)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45</v>
      </c>
      <c r="G32" s="39"/>
      <c r="H32" s="39"/>
      <c r="I32" s="146" t="s">
        <v>44</v>
      </c>
      <c r="J32" s="146" t="s">
        <v>46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47</v>
      </c>
      <c r="E33" s="133" t="s">
        <v>48</v>
      </c>
      <c r="F33" s="148">
        <f>ROUND((SUM(BE82:BE127)),2)</f>
        <v>0</v>
      </c>
      <c r="G33" s="39"/>
      <c r="H33" s="39"/>
      <c r="I33" s="149">
        <v>0.21</v>
      </c>
      <c r="J33" s="148">
        <f>ROUND(((SUM(BE82:BE127))*I33),2)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49</v>
      </c>
      <c r="F34" s="148">
        <f>ROUND((SUM(BF82:BF127)),2)</f>
        <v>0</v>
      </c>
      <c r="G34" s="39"/>
      <c r="H34" s="39"/>
      <c r="I34" s="149">
        <v>0.15</v>
      </c>
      <c r="J34" s="148">
        <f>ROUND(((SUM(BF82:BF127))*I34),2)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50</v>
      </c>
      <c r="F35" s="148">
        <f>ROUND((SUM(BG82:BG127)),2)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51</v>
      </c>
      <c r="F36" s="148">
        <f>ROUND((SUM(BH82:BH127)),2)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52</v>
      </c>
      <c r="F37" s="148">
        <f>ROUND((SUM(BI82:BI127)),2)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53</v>
      </c>
      <c r="E39" s="152"/>
      <c r="F39" s="152"/>
      <c r="G39" s="153" t="s">
        <v>54</v>
      </c>
      <c r="H39" s="154" t="s">
        <v>55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Objekty Z3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124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02 (1) - Přístřešek PTU_01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22</v>
      </c>
      <c r="D52" s="41"/>
      <c r="E52" s="41"/>
      <c r="F52" s="28" t="str">
        <f>F12</f>
        <v>Jablonec nad Nisou</v>
      </c>
      <c r="G52" s="41"/>
      <c r="H52" s="41"/>
      <c r="I52" s="33" t="s">
        <v>24</v>
      </c>
      <c r="J52" s="73" t="str">
        <f>IF(J12="","",J12)</f>
        <v>4. 3. 2021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26</v>
      </c>
      <c r="D54" s="41"/>
      <c r="E54" s="41"/>
      <c r="F54" s="28" t="str">
        <f>E15</f>
        <v>Povodí Labe, státní podnik, OIČ, Hradec Králové</v>
      </c>
      <c r="G54" s="41"/>
      <c r="H54" s="41"/>
      <c r="I54" s="33" t="s">
        <v>34</v>
      </c>
      <c r="J54" s="37" t="str">
        <f>E21</f>
        <v>LHOTA - Stavitelství, B. Lhota, Ing. Lhota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32</v>
      </c>
      <c r="D55" s="41"/>
      <c r="E55" s="41"/>
      <c r="F55" s="28" t="str">
        <f>IF(E18="","",E18)</f>
        <v>Vyplň údaj</v>
      </c>
      <c r="G55" s="41"/>
      <c r="H55" s="41"/>
      <c r="I55" s="33" t="s">
        <v>39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128</v>
      </c>
      <c r="D57" s="163"/>
      <c r="E57" s="163"/>
      <c r="F57" s="163"/>
      <c r="G57" s="163"/>
      <c r="H57" s="163"/>
      <c r="I57" s="163"/>
      <c r="J57" s="164" t="s">
        <v>129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75</v>
      </c>
      <c r="D59" s="41"/>
      <c r="E59" s="41"/>
      <c r="F59" s="41"/>
      <c r="G59" s="41"/>
      <c r="H59" s="41"/>
      <c r="I59" s="41"/>
      <c r="J59" s="103">
        <f>J82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130</v>
      </c>
    </row>
    <row r="60" spans="1:31" s="9" customFormat="1" ht="24.95" customHeight="1">
      <c r="A60" s="9"/>
      <c r="B60" s="166"/>
      <c r="C60" s="167"/>
      <c r="D60" s="168" t="s">
        <v>166</v>
      </c>
      <c r="E60" s="169"/>
      <c r="F60" s="169"/>
      <c r="G60" s="169"/>
      <c r="H60" s="169"/>
      <c r="I60" s="169"/>
      <c r="J60" s="170">
        <f>J83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6"/>
      <c r="C61" s="167"/>
      <c r="D61" s="168" t="s">
        <v>167</v>
      </c>
      <c r="E61" s="169"/>
      <c r="F61" s="169"/>
      <c r="G61" s="169"/>
      <c r="H61" s="169"/>
      <c r="I61" s="169"/>
      <c r="J61" s="170">
        <f>J84</f>
        <v>0</v>
      </c>
      <c r="K61" s="167"/>
      <c r="L61" s="17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6"/>
      <c r="C62" s="167"/>
      <c r="D62" s="168" t="s">
        <v>131</v>
      </c>
      <c r="E62" s="169"/>
      <c r="F62" s="169"/>
      <c r="G62" s="169"/>
      <c r="H62" s="169"/>
      <c r="I62" s="169"/>
      <c r="J62" s="170">
        <f>J125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2" customFormat="1" ht="21.8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6.95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pans="1:31" s="2" customFormat="1" ht="6.95" customHeight="1">
      <c r="A68" s="39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24.95" customHeight="1">
      <c r="A69" s="39"/>
      <c r="B69" s="40"/>
      <c r="C69" s="24" t="s">
        <v>133</v>
      </c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16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161" t="str">
        <f>E7</f>
        <v>Objekty Z3</v>
      </c>
      <c r="F72" s="33"/>
      <c r="G72" s="33"/>
      <c r="H72" s="33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124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70" t="str">
        <f>E9</f>
        <v>SO 02 (1) - Přístřešek PTU_01</v>
      </c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22</v>
      </c>
      <c r="D76" s="41"/>
      <c r="E76" s="41"/>
      <c r="F76" s="28" t="str">
        <f>F12</f>
        <v>Jablonec nad Nisou</v>
      </c>
      <c r="G76" s="41"/>
      <c r="H76" s="41"/>
      <c r="I76" s="33" t="s">
        <v>24</v>
      </c>
      <c r="J76" s="73" t="str">
        <f>IF(J12="","",J12)</f>
        <v>4. 3. 2021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5.65" customHeight="1">
      <c r="A78" s="39"/>
      <c r="B78" s="40"/>
      <c r="C78" s="33" t="s">
        <v>26</v>
      </c>
      <c r="D78" s="41"/>
      <c r="E78" s="41"/>
      <c r="F78" s="28" t="str">
        <f>E15</f>
        <v>Povodí Labe, státní podnik, OIČ, Hradec Králové</v>
      </c>
      <c r="G78" s="41"/>
      <c r="H78" s="41"/>
      <c r="I78" s="33" t="s">
        <v>34</v>
      </c>
      <c r="J78" s="37" t="str">
        <f>E21</f>
        <v>LHOTA - Stavitelství, B. Lhota, Ing. Lhota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32</v>
      </c>
      <c r="D79" s="41"/>
      <c r="E79" s="41"/>
      <c r="F79" s="28" t="str">
        <f>IF(E18="","",E18)</f>
        <v>Vyplň údaj</v>
      </c>
      <c r="G79" s="41"/>
      <c r="H79" s="41"/>
      <c r="I79" s="33" t="s">
        <v>39</v>
      </c>
      <c r="J79" s="37" t="str">
        <f>E24</f>
        <v xml:space="preserve"> 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0.3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11" customFormat="1" ht="29.25" customHeight="1">
      <c r="A81" s="178"/>
      <c r="B81" s="179"/>
      <c r="C81" s="180" t="s">
        <v>134</v>
      </c>
      <c r="D81" s="181" t="s">
        <v>62</v>
      </c>
      <c r="E81" s="181" t="s">
        <v>58</v>
      </c>
      <c r="F81" s="181" t="s">
        <v>59</v>
      </c>
      <c r="G81" s="181" t="s">
        <v>135</v>
      </c>
      <c r="H81" s="181" t="s">
        <v>136</v>
      </c>
      <c r="I81" s="181" t="s">
        <v>137</v>
      </c>
      <c r="J81" s="181" t="s">
        <v>129</v>
      </c>
      <c r="K81" s="182" t="s">
        <v>138</v>
      </c>
      <c r="L81" s="183"/>
      <c r="M81" s="93" t="s">
        <v>37</v>
      </c>
      <c r="N81" s="94" t="s">
        <v>47</v>
      </c>
      <c r="O81" s="94" t="s">
        <v>139</v>
      </c>
      <c r="P81" s="94" t="s">
        <v>140</v>
      </c>
      <c r="Q81" s="94" t="s">
        <v>141</v>
      </c>
      <c r="R81" s="94" t="s">
        <v>142</v>
      </c>
      <c r="S81" s="94" t="s">
        <v>143</v>
      </c>
      <c r="T81" s="95" t="s">
        <v>144</v>
      </c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</row>
    <row r="82" spans="1:63" s="2" customFormat="1" ht="22.8" customHeight="1">
      <c r="A82" s="39"/>
      <c r="B82" s="40"/>
      <c r="C82" s="100" t="s">
        <v>145</v>
      </c>
      <c r="D82" s="41"/>
      <c r="E82" s="41"/>
      <c r="F82" s="41"/>
      <c r="G82" s="41"/>
      <c r="H82" s="41"/>
      <c r="I82" s="41"/>
      <c r="J82" s="184">
        <f>BK82</f>
        <v>0</v>
      </c>
      <c r="K82" s="41"/>
      <c r="L82" s="45"/>
      <c r="M82" s="96"/>
      <c r="N82" s="185"/>
      <c r="O82" s="97"/>
      <c r="P82" s="186">
        <f>P83+P84+P125</f>
        <v>0</v>
      </c>
      <c r="Q82" s="97"/>
      <c r="R82" s="186">
        <f>R83+R84+R125</f>
        <v>0</v>
      </c>
      <c r="S82" s="97"/>
      <c r="T82" s="187">
        <f>T83+T84+T125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8" t="s">
        <v>76</v>
      </c>
      <c r="AU82" s="18" t="s">
        <v>130</v>
      </c>
      <c r="BK82" s="188">
        <f>BK83+BK84+BK125</f>
        <v>0</v>
      </c>
    </row>
    <row r="83" spans="1:63" s="12" customFormat="1" ht="25.9" customHeight="1">
      <c r="A83" s="12"/>
      <c r="B83" s="189"/>
      <c r="C83" s="190"/>
      <c r="D83" s="191" t="s">
        <v>76</v>
      </c>
      <c r="E83" s="192" t="s">
        <v>168</v>
      </c>
      <c r="F83" s="192" t="s">
        <v>169</v>
      </c>
      <c r="G83" s="190"/>
      <c r="H83" s="190"/>
      <c r="I83" s="193"/>
      <c r="J83" s="194">
        <f>BK83</f>
        <v>0</v>
      </c>
      <c r="K83" s="190"/>
      <c r="L83" s="195"/>
      <c r="M83" s="196"/>
      <c r="N83" s="197"/>
      <c r="O83" s="197"/>
      <c r="P83" s="198">
        <v>0</v>
      </c>
      <c r="Q83" s="197"/>
      <c r="R83" s="198">
        <v>0</v>
      </c>
      <c r="S83" s="197"/>
      <c r="T83" s="199"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21</v>
      </c>
      <c r="AT83" s="201" t="s">
        <v>76</v>
      </c>
      <c r="AU83" s="201" t="s">
        <v>77</v>
      </c>
      <c r="AY83" s="200" t="s">
        <v>149</v>
      </c>
      <c r="BK83" s="202">
        <v>0</v>
      </c>
    </row>
    <row r="84" spans="1:63" s="12" customFormat="1" ht="25.9" customHeight="1">
      <c r="A84" s="12"/>
      <c r="B84" s="189"/>
      <c r="C84" s="190"/>
      <c r="D84" s="191" t="s">
        <v>76</v>
      </c>
      <c r="E84" s="192" t="s">
        <v>170</v>
      </c>
      <c r="F84" s="192" t="s">
        <v>171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SUM(P85:P124)</f>
        <v>0</v>
      </c>
      <c r="Q84" s="197"/>
      <c r="R84" s="198">
        <f>SUM(R85:R124)</f>
        <v>0</v>
      </c>
      <c r="S84" s="197"/>
      <c r="T84" s="199">
        <f>SUM(T85:T124)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21</v>
      </c>
      <c r="AT84" s="201" t="s">
        <v>76</v>
      </c>
      <c r="AU84" s="201" t="s">
        <v>77</v>
      </c>
      <c r="AY84" s="200" t="s">
        <v>149</v>
      </c>
      <c r="BK84" s="202">
        <f>SUM(BK85:BK124)</f>
        <v>0</v>
      </c>
    </row>
    <row r="85" spans="1:65" s="2" customFormat="1" ht="16.5" customHeight="1">
      <c r="A85" s="39"/>
      <c r="B85" s="40"/>
      <c r="C85" s="205" t="s">
        <v>21</v>
      </c>
      <c r="D85" s="205" t="s">
        <v>151</v>
      </c>
      <c r="E85" s="206" t="s">
        <v>509</v>
      </c>
      <c r="F85" s="207" t="s">
        <v>671</v>
      </c>
      <c r="G85" s="208" t="s">
        <v>174</v>
      </c>
      <c r="H85" s="209">
        <v>19.095</v>
      </c>
      <c r="I85" s="210"/>
      <c r="J85" s="211">
        <f>ROUND(I85*H85,2)</f>
        <v>0</v>
      </c>
      <c r="K85" s="207" t="s">
        <v>37</v>
      </c>
      <c r="L85" s="45"/>
      <c r="M85" s="212" t="s">
        <v>37</v>
      </c>
      <c r="N85" s="213" t="s">
        <v>50</v>
      </c>
      <c r="O85" s="85"/>
      <c r="P85" s="214">
        <f>O85*H85</f>
        <v>0</v>
      </c>
      <c r="Q85" s="214">
        <v>0</v>
      </c>
      <c r="R85" s="214">
        <f>Q85*H85</f>
        <v>0</v>
      </c>
      <c r="S85" s="214">
        <v>0</v>
      </c>
      <c r="T85" s="215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6" t="s">
        <v>148</v>
      </c>
      <c r="AT85" s="216" t="s">
        <v>151</v>
      </c>
      <c r="AU85" s="216" t="s">
        <v>21</v>
      </c>
      <c r="AY85" s="18" t="s">
        <v>149</v>
      </c>
      <c r="BE85" s="217">
        <f>IF(N85="základní",J85,0)</f>
        <v>0</v>
      </c>
      <c r="BF85" s="217">
        <f>IF(N85="snížená",J85,0)</f>
        <v>0</v>
      </c>
      <c r="BG85" s="217">
        <f>IF(N85="zákl. přenesená",J85,0)</f>
        <v>0</v>
      </c>
      <c r="BH85" s="217">
        <f>IF(N85="sníž. přenesená",J85,0)</f>
        <v>0</v>
      </c>
      <c r="BI85" s="217">
        <f>IF(N85="nulová",J85,0)</f>
        <v>0</v>
      </c>
      <c r="BJ85" s="18" t="s">
        <v>148</v>
      </c>
      <c r="BK85" s="217">
        <f>ROUND(I85*H85,2)</f>
        <v>0</v>
      </c>
      <c r="BL85" s="18" t="s">
        <v>148</v>
      </c>
      <c r="BM85" s="216" t="s">
        <v>86</v>
      </c>
    </row>
    <row r="86" spans="1:47" s="2" customFormat="1" ht="12">
      <c r="A86" s="39"/>
      <c r="B86" s="40"/>
      <c r="C86" s="41"/>
      <c r="D86" s="218" t="s">
        <v>155</v>
      </c>
      <c r="E86" s="41"/>
      <c r="F86" s="219" t="s">
        <v>671</v>
      </c>
      <c r="G86" s="41"/>
      <c r="H86" s="41"/>
      <c r="I86" s="220"/>
      <c r="J86" s="41"/>
      <c r="K86" s="41"/>
      <c r="L86" s="45"/>
      <c r="M86" s="221"/>
      <c r="N86" s="222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155</v>
      </c>
      <c r="AU86" s="18" t="s">
        <v>21</v>
      </c>
    </row>
    <row r="87" spans="1:51" s="13" customFormat="1" ht="12">
      <c r="A87" s="13"/>
      <c r="B87" s="227"/>
      <c r="C87" s="228"/>
      <c r="D87" s="218" t="s">
        <v>182</v>
      </c>
      <c r="E87" s="229" t="s">
        <v>37</v>
      </c>
      <c r="F87" s="230" t="s">
        <v>672</v>
      </c>
      <c r="G87" s="228"/>
      <c r="H87" s="231">
        <v>19.095</v>
      </c>
      <c r="I87" s="232"/>
      <c r="J87" s="228"/>
      <c r="K87" s="228"/>
      <c r="L87" s="233"/>
      <c r="M87" s="234"/>
      <c r="N87" s="235"/>
      <c r="O87" s="235"/>
      <c r="P87" s="235"/>
      <c r="Q87" s="235"/>
      <c r="R87" s="235"/>
      <c r="S87" s="235"/>
      <c r="T87" s="236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7" t="s">
        <v>182</v>
      </c>
      <c r="AU87" s="237" t="s">
        <v>21</v>
      </c>
      <c r="AV87" s="13" t="s">
        <v>86</v>
      </c>
      <c r="AW87" s="13" t="s">
        <v>38</v>
      </c>
      <c r="AX87" s="13" t="s">
        <v>77</v>
      </c>
      <c r="AY87" s="237" t="s">
        <v>149</v>
      </c>
    </row>
    <row r="88" spans="1:51" s="14" customFormat="1" ht="12">
      <c r="A88" s="14"/>
      <c r="B88" s="238"/>
      <c r="C88" s="239"/>
      <c r="D88" s="218" t="s">
        <v>182</v>
      </c>
      <c r="E88" s="240" t="s">
        <v>37</v>
      </c>
      <c r="F88" s="241" t="s">
        <v>187</v>
      </c>
      <c r="G88" s="239"/>
      <c r="H88" s="242">
        <v>19.095</v>
      </c>
      <c r="I88" s="243"/>
      <c r="J88" s="239"/>
      <c r="K88" s="239"/>
      <c r="L88" s="244"/>
      <c r="M88" s="245"/>
      <c r="N88" s="246"/>
      <c r="O88" s="246"/>
      <c r="P88" s="246"/>
      <c r="Q88" s="246"/>
      <c r="R88" s="246"/>
      <c r="S88" s="246"/>
      <c r="T88" s="247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48" t="s">
        <v>182</v>
      </c>
      <c r="AU88" s="248" t="s">
        <v>21</v>
      </c>
      <c r="AV88" s="14" t="s">
        <v>148</v>
      </c>
      <c r="AW88" s="14" t="s">
        <v>38</v>
      </c>
      <c r="AX88" s="14" t="s">
        <v>21</v>
      </c>
      <c r="AY88" s="248" t="s">
        <v>149</v>
      </c>
    </row>
    <row r="89" spans="1:65" s="2" customFormat="1" ht="16.5" customHeight="1">
      <c r="A89" s="39"/>
      <c r="B89" s="40"/>
      <c r="C89" s="205" t="s">
        <v>86</v>
      </c>
      <c r="D89" s="205" t="s">
        <v>151</v>
      </c>
      <c r="E89" s="206" t="s">
        <v>512</v>
      </c>
      <c r="F89" s="207" t="s">
        <v>360</v>
      </c>
      <c r="G89" s="208" t="s">
        <v>174</v>
      </c>
      <c r="H89" s="209">
        <v>19.095</v>
      </c>
      <c r="I89" s="210"/>
      <c r="J89" s="211">
        <f>ROUND(I89*H89,2)</f>
        <v>0</v>
      </c>
      <c r="K89" s="207" t="s">
        <v>37</v>
      </c>
      <c r="L89" s="45"/>
      <c r="M89" s="212" t="s">
        <v>37</v>
      </c>
      <c r="N89" s="213" t="s">
        <v>50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148</v>
      </c>
      <c r="AT89" s="216" t="s">
        <v>151</v>
      </c>
      <c r="AU89" s="216" t="s">
        <v>21</v>
      </c>
      <c r="AY89" s="18" t="s">
        <v>149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148</v>
      </c>
      <c r="BK89" s="217">
        <f>ROUND(I89*H89,2)</f>
        <v>0</v>
      </c>
      <c r="BL89" s="18" t="s">
        <v>148</v>
      </c>
      <c r="BM89" s="216" t="s">
        <v>148</v>
      </c>
    </row>
    <row r="90" spans="1:47" s="2" customFormat="1" ht="12">
      <c r="A90" s="39"/>
      <c r="B90" s="40"/>
      <c r="C90" s="41"/>
      <c r="D90" s="218" t="s">
        <v>155</v>
      </c>
      <c r="E90" s="41"/>
      <c r="F90" s="219" t="s">
        <v>360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155</v>
      </c>
      <c r="AU90" s="18" t="s">
        <v>21</v>
      </c>
    </row>
    <row r="91" spans="1:51" s="13" customFormat="1" ht="12">
      <c r="A91" s="13"/>
      <c r="B91" s="227"/>
      <c r="C91" s="228"/>
      <c r="D91" s="218" t="s">
        <v>182</v>
      </c>
      <c r="E91" s="229" t="s">
        <v>37</v>
      </c>
      <c r="F91" s="230" t="s">
        <v>672</v>
      </c>
      <c r="G91" s="228"/>
      <c r="H91" s="231">
        <v>19.095</v>
      </c>
      <c r="I91" s="232"/>
      <c r="J91" s="228"/>
      <c r="K91" s="228"/>
      <c r="L91" s="233"/>
      <c r="M91" s="234"/>
      <c r="N91" s="235"/>
      <c r="O91" s="235"/>
      <c r="P91" s="235"/>
      <c r="Q91" s="235"/>
      <c r="R91" s="235"/>
      <c r="S91" s="235"/>
      <c r="T91" s="236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7" t="s">
        <v>182</v>
      </c>
      <c r="AU91" s="237" t="s">
        <v>21</v>
      </c>
      <c r="AV91" s="13" t="s">
        <v>86</v>
      </c>
      <c r="AW91" s="13" t="s">
        <v>38</v>
      </c>
      <c r="AX91" s="13" t="s">
        <v>77</v>
      </c>
      <c r="AY91" s="237" t="s">
        <v>149</v>
      </c>
    </row>
    <row r="92" spans="1:51" s="14" customFormat="1" ht="12">
      <c r="A92" s="14"/>
      <c r="B92" s="238"/>
      <c r="C92" s="239"/>
      <c r="D92" s="218" t="s">
        <v>182</v>
      </c>
      <c r="E92" s="240" t="s">
        <v>37</v>
      </c>
      <c r="F92" s="241" t="s">
        <v>187</v>
      </c>
      <c r="G92" s="239"/>
      <c r="H92" s="242">
        <v>19.095</v>
      </c>
      <c r="I92" s="243"/>
      <c r="J92" s="239"/>
      <c r="K92" s="239"/>
      <c r="L92" s="244"/>
      <c r="M92" s="245"/>
      <c r="N92" s="246"/>
      <c r="O92" s="246"/>
      <c r="P92" s="246"/>
      <c r="Q92" s="246"/>
      <c r="R92" s="246"/>
      <c r="S92" s="246"/>
      <c r="T92" s="247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8" t="s">
        <v>182</v>
      </c>
      <c r="AU92" s="248" t="s">
        <v>21</v>
      </c>
      <c r="AV92" s="14" t="s">
        <v>148</v>
      </c>
      <c r="AW92" s="14" t="s">
        <v>38</v>
      </c>
      <c r="AX92" s="14" t="s">
        <v>21</v>
      </c>
      <c r="AY92" s="248" t="s">
        <v>149</v>
      </c>
    </row>
    <row r="93" spans="1:65" s="2" customFormat="1" ht="12">
      <c r="A93" s="39"/>
      <c r="B93" s="40"/>
      <c r="C93" s="205" t="s">
        <v>158</v>
      </c>
      <c r="D93" s="205" t="s">
        <v>151</v>
      </c>
      <c r="E93" s="206" t="s">
        <v>210</v>
      </c>
      <c r="F93" s="207" t="s">
        <v>673</v>
      </c>
      <c r="G93" s="208" t="s">
        <v>174</v>
      </c>
      <c r="H93" s="209">
        <v>19.095</v>
      </c>
      <c r="I93" s="210"/>
      <c r="J93" s="211">
        <f>ROUND(I93*H93,2)</f>
        <v>0</v>
      </c>
      <c r="K93" s="207" t="s">
        <v>37</v>
      </c>
      <c r="L93" s="45"/>
      <c r="M93" s="212" t="s">
        <v>37</v>
      </c>
      <c r="N93" s="213" t="s">
        <v>50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148</v>
      </c>
      <c r="AT93" s="216" t="s">
        <v>151</v>
      </c>
      <c r="AU93" s="216" t="s">
        <v>21</v>
      </c>
      <c r="AY93" s="18" t="s">
        <v>149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148</v>
      </c>
      <c r="BK93" s="217">
        <f>ROUND(I93*H93,2)</f>
        <v>0</v>
      </c>
      <c r="BL93" s="18" t="s">
        <v>148</v>
      </c>
      <c r="BM93" s="216" t="s">
        <v>161</v>
      </c>
    </row>
    <row r="94" spans="1:47" s="2" customFormat="1" ht="12">
      <c r="A94" s="39"/>
      <c r="B94" s="40"/>
      <c r="C94" s="41"/>
      <c r="D94" s="218" t="s">
        <v>155</v>
      </c>
      <c r="E94" s="41"/>
      <c r="F94" s="219" t="s">
        <v>673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155</v>
      </c>
      <c r="AU94" s="18" t="s">
        <v>21</v>
      </c>
    </row>
    <row r="95" spans="1:51" s="13" customFormat="1" ht="12">
      <c r="A95" s="13"/>
      <c r="B95" s="227"/>
      <c r="C95" s="228"/>
      <c r="D95" s="218" t="s">
        <v>182</v>
      </c>
      <c r="E95" s="229" t="s">
        <v>37</v>
      </c>
      <c r="F95" s="230" t="s">
        <v>672</v>
      </c>
      <c r="G95" s="228"/>
      <c r="H95" s="231">
        <v>19.095</v>
      </c>
      <c r="I95" s="232"/>
      <c r="J95" s="228"/>
      <c r="K95" s="228"/>
      <c r="L95" s="233"/>
      <c r="M95" s="234"/>
      <c r="N95" s="235"/>
      <c r="O95" s="235"/>
      <c r="P95" s="235"/>
      <c r="Q95" s="235"/>
      <c r="R95" s="235"/>
      <c r="S95" s="235"/>
      <c r="T95" s="236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7" t="s">
        <v>182</v>
      </c>
      <c r="AU95" s="237" t="s">
        <v>21</v>
      </c>
      <c r="AV95" s="13" t="s">
        <v>86</v>
      </c>
      <c r="AW95" s="13" t="s">
        <v>38</v>
      </c>
      <c r="AX95" s="13" t="s">
        <v>77</v>
      </c>
      <c r="AY95" s="237" t="s">
        <v>149</v>
      </c>
    </row>
    <row r="96" spans="1:51" s="14" customFormat="1" ht="12">
      <c r="A96" s="14"/>
      <c r="B96" s="238"/>
      <c r="C96" s="239"/>
      <c r="D96" s="218" t="s">
        <v>182</v>
      </c>
      <c r="E96" s="240" t="s">
        <v>37</v>
      </c>
      <c r="F96" s="241" t="s">
        <v>187</v>
      </c>
      <c r="G96" s="239"/>
      <c r="H96" s="242">
        <v>19.095</v>
      </c>
      <c r="I96" s="243"/>
      <c r="J96" s="239"/>
      <c r="K96" s="239"/>
      <c r="L96" s="244"/>
      <c r="M96" s="245"/>
      <c r="N96" s="246"/>
      <c r="O96" s="246"/>
      <c r="P96" s="246"/>
      <c r="Q96" s="246"/>
      <c r="R96" s="246"/>
      <c r="S96" s="246"/>
      <c r="T96" s="247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8" t="s">
        <v>182</v>
      </c>
      <c r="AU96" s="248" t="s">
        <v>21</v>
      </c>
      <c r="AV96" s="14" t="s">
        <v>148</v>
      </c>
      <c r="AW96" s="14" t="s">
        <v>38</v>
      </c>
      <c r="AX96" s="14" t="s">
        <v>21</v>
      </c>
      <c r="AY96" s="248" t="s">
        <v>149</v>
      </c>
    </row>
    <row r="97" spans="1:65" s="2" customFormat="1" ht="16.5" customHeight="1">
      <c r="A97" s="39"/>
      <c r="B97" s="40"/>
      <c r="C97" s="205" t="s">
        <v>148</v>
      </c>
      <c r="D97" s="205" t="s">
        <v>151</v>
      </c>
      <c r="E97" s="206" t="s">
        <v>674</v>
      </c>
      <c r="F97" s="207" t="s">
        <v>675</v>
      </c>
      <c r="G97" s="208" t="s">
        <v>220</v>
      </c>
      <c r="H97" s="209">
        <v>11.35</v>
      </c>
      <c r="I97" s="210"/>
      <c r="J97" s="211">
        <f>ROUND(I97*H97,2)</f>
        <v>0</v>
      </c>
      <c r="K97" s="207" t="s">
        <v>37</v>
      </c>
      <c r="L97" s="45"/>
      <c r="M97" s="212" t="s">
        <v>37</v>
      </c>
      <c r="N97" s="213" t="s">
        <v>50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148</v>
      </c>
      <c r="AT97" s="216" t="s">
        <v>151</v>
      </c>
      <c r="AU97" s="216" t="s">
        <v>21</v>
      </c>
      <c r="AY97" s="18" t="s">
        <v>149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148</v>
      </c>
      <c r="BK97" s="217">
        <f>ROUND(I97*H97,2)</f>
        <v>0</v>
      </c>
      <c r="BL97" s="18" t="s">
        <v>148</v>
      </c>
      <c r="BM97" s="216" t="s">
        <v>164</v>
      </c>
    </row>
    <row r="98" spans="1:47" s="2" customFormat="1" ht="12">
      <c r="A98" s="39"/>
      <c r="B98" s="40"/>
      <c r="C98" s="41"/>
      <c r="D98" s="218" t="s">
        <v>155</v>
      </c>
      <c r="E98" s="41"/>
      <c r="F98" s="219" t="s">
        <v>675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155</v>
      </c>
      <c r="AU98" s="18" t="s">
        <v>21</v>
      </c>
    </row>
    <row r="99" spans="1:51" s="13" customFormat="1" ht="12">
      <c r="A99" s="13"/>
      <c r="B99" s="227"/>
      <c r="C99" s="228"/>
      <c r="D99" s="218" t="s">
        <v>182</v>
      </c>
      <c r="E99" s="229" t="s">
        <v>37</v>
      </c>
      <c r="F99" s="230" t="s">
        <v>367</v>
      </c>
      <c r="G99" s="228"/>
      <c r="H99" s="231">
        <v>11.35</v>
      </c>
      <c r="I99" s="232"/>
      <c r="J99" s="228"/>
      <c r="K99" s="228"/>
      <c r="L99" s="233"/>
      <c r="M99" s="234"/>
      <c r="N99" s="235"/>
      <c r="O99" s="235"/>
      <c r="P99" s="235"/>
      <c r="Q99" s="235"/>
      <c r="R99" s="235"/>
      <c r="S99" s="235"/>
      <c r="T99" s="236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7" t="s">
        <v>182</v>
      </c>
      <c r="AU99" s="237" t="s">
        <v>21</v>
      </c>
      <c r="AV99" s="13" t="s">
        <v>86</v>
      </c>
      <c r="AW99" s="13" t="s">
        <v>38</v>
      </c>
      <c r="AX99" s="13" t="s">
        <v>77</v>
      </c>
      <c r="AY99" s="237" t="s">
        <v>149</v>
      </c>
    </row>
    <row r="100" spans="1:51" s="14" customFormat="1" ht="12">
      <c r="A100" s="14"/>
      <c r="B100" s="238"/>
      <c r="C100" s="239"/>
      <c r="D100" s="218" t="s">
        <v>182</v>
      </c>
      <c r="E100" s="240" t="s">
        <v>37</v>
      </c>
      <c r="F100" s="241" t="s">
        <v>187</v>
      </c>
      <c r="G100" s="239"/>
      <c r="H100" s="242">
        <v>11.35</v>
      </c>
      <c r="I100" s="243"/>
      <c r="J100" s="239"/>
      <c r="K100" s="239"/>
      <c r="L100" s="244"/>
      <c r="M100" s="245"/>
      <c r="N100" s="246"/>
      <c r="O100" s="246"/>
      <c r="P100" s="246"/>
      <c r="Q100" s="246"/>
      <c r="R100" s="246"/>
      <c r="S100" s="246"/>
      <c r="T100" s="247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8" t="s">
        <v>182</v>
      </c>
      <c r="AU100" s="248" t="s">
        <v>21</v>
      </c>
      <c r="AV100" s="14" t="s">
        <v>148</v>
      </c>
      <c r="AW100" s="14" t="s">
        <v>38</v>
      </c>
      <c r="AX100" s="14" t="s">
        <v>21</v>
      </c>
      <c r="AY100" s="248" t="s">
        <v>149</v>
      </c>
    </row>
    <row r="101" spans="1:65" s="2" customFormat="1" ht="16.5" customHeight="1">
      <c r="A101" s="39"/>
      <c r="B101" s="40"/>
      <c r="C101" s="205" t="s">
        <v>191</v>
      </c>
      <c r="D101" s="205" t="s">
        <v>151</v>
      </c>
      <c r="E101" s="206" t="s">
        <v>291</v>
      </c>
      <c r="F101" s="207" t="s">
        <v>676</v>
      </c>
      <c r="G101" s="208" t="s">
        <v>174</v>
      </c>
      <c r="H101" s="209">
        <v>57.129</v>
      </c>
      <c r="I101" s="210"/>
      <c r="J101" s="211">
        <f>ROUND(I101*H101,2)</f>
        <v>0</v>
      </c>
      <c r="K101" s="207" t="s">
        <v>37</v>
      </c>
      <c r="L101" s="45"/>
      <c r="M101" s="212" t="s">
        <v>37</v>
      </c>
      <c r="N101" s="213" t="s">
        <v>50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148</v>
      </c>
      <c r="AT101" s="216" t="s">
        <v>151</v>
      </c>
      <c r="AU101" s="216" t="s">
        <v>21</v>
      </c>
      <c r="AY101" s="18" t="s">
        <v>149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148</v>
      </c>
      <c r="BK101" s="217">
        <f>ROUND(I101*H101,2)</f>
        <v>0</v>
      </c>
      <c r="BL101" s="18" t="s">
        <v>148</v>
      </c>
      <c r="BM101" s="216" t="s">
        <v>209</v>
      </c>
    </row>
    <row r="102" spans="1:47" s="2" customFormat="1" ht="12">
      <c r="A102" s="39"/>
      <c r="B102" s="40"/>
      <c r="C102" s="41"/>
      <c r="D102" s="218" t="s">
        <v>155</v>
      </c>
      <c r="E102" s="41"/>
      <c r="F102" s="219" t="s">
        <v>676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155</v>
      </c>
      <c r="AU102" s="18" t="s">
        <v>21</v>
      </c>
    </row>
    <row r="103" spans="1:51" s="13" customFormat="1" ht="12">
      <c r="A103" s="13"/>
      <c r="B103" s="227"/>
      <c r="C103" s="228"/>
      <c r="D103" s="218" t="s">
        <v>182</v>
      </c>
      <c r="E103" s="229" t="s">
        <v>37</v>
      </c>
      <c r="F103" s="230" t="s">
        <v>677</v>
      </c>
      <c r="G103" s="228"/>
      <c r="H103" s="231">
        <v>57.129</v>
      </c>
      <c r="I103" s="232"/>
      <c r="J103" s="228"/>
      <c r="K103" s="228"/>
      <c r="L103" s="233"/>
      <c r="M103" s="234"/>
      <c r="N103" s="235"/>
      <c r="O103" s="235"/>
      <c r="P103" s="235"/>
      <c r="Q103" s="235"/>
      <c r="R103" s="235"/>
      <c r="S103" s="235"/>
      <c r="T103" s="23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7" t="s">
        <v>182</v>
      </c>
      <c r="AU103" s="237" t="s">
        <v>21</v>
      </c>
      <c r="AV103" s="13" t="s">
        <v>86</v>
      </c>
      <c r="AW103" s="13" t="s">
        <v>38</v>
      </c>
      <c r="AX103" s="13" t="s">
        <v>77</v>
      </c>
      <c r="AY103" s="237" t="s">
        <v>149</v>
      </c>
    </row>
    <row r="104" spans="1:51" s="14" customFormat="1" ht="12">
      <c r="A104" s="14"/>
      <c r="B104" s="238"/>
      <c r="C104" s="239"/>
      <c r="D104" s="218" t="s">
        <v>182</v>
      </c>
      <c r="E104" s="240" t="s">
        <v>37</v>
      </c>
      <c r="F104" s="241" t="s">
        <v>187</v>
      </c>
      <c r="G104" s="239"/>
      <c r="H104" s="242">
        <v>57.129</v>
      </c>
      <c r="I104" s="243"/>
      <c r="J104" s="239"/>
      <c r="K104" s="239"/>
      <c r="L104" s="244"/>
      <c r="M104" s="245"/>
      <c r="N104" s="246"/>
      <c r="O104" s="246"/>
      <c r="P104" s="246"/>
      <c r="Q104" s="246"/>
      <c r="R104" s="246"/>
      <c r="S104" s="246"/>
      <c r="T104" s="247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8" t="s">
        <v>182</v>
      </c>
      <c r="AU104" s="248" t="s">
        <v>21</v>
      </c>
      <c r="AV104" s="14" t="s">
        <v>148</v>
      </c>
      <c r="AW104" s="14" t="s">
        <v>38</v>
      </c>
      <c r="AX104" s="14" t="s">
        <v>21</v>
      </c>
      <c r="AY104" s="248" t="s">
        <v>149</v>
      </c>
    </row>
    <row r="105" spans="1:65" s="2" customFormat="1" ht="16.5" customHeight="1">
      <c r="A105" s="39"/>
      <c r="B105" s="40"/>
      <c r="C105" s="205" t="s">
        <v>161</v>
      </c>
      <c r="D105" s="205" t="s">
        <v>151</v>
      </c>
      <c r="E105" s="206" t="s">
        <v>678</v>
      </c>
      <c r="F105" s="207" t="s">
        <v>679</v>
      </c>
      <c r="G105" s="208" t="s">
        <v>174</v>
      </c>
      <c r="H105" s="209">
        <v>57.129</v>
      </c>
      <c r="I105" s="210"/>
      <c r="J105" s="211">
        <f>ROUND(I105*H105,2)</f>
        <v>0</v>
      </c>
      <c r="K105" s="207" t="s">
        <v>37</v>
      </c>
      <c r="L105" s="45"/>
      <c r="M105" s="212" t="s">
        <v>37</v>
      </c>
      <c r="N105" s="213" t="s">
        <v>50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148</v>
      </c>
      <c r="AT105" s="216" t="s">
        <v>151</v>
      </c>
      <c r="AU105" s="216" t="s">
        <v>21</v>
      </c>
      <c r="AY105" s="18" t="s">
        <v>149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148</v>
      </c>
      <c r="BK105" s="217">
        <f>ROUND(I105*H105,2)</f>
        <v>0</v>
      </c>
      <c r="BL105" s="18" t="s">
        <v>148</v>
      </c>
      <c r="BM105" s="216" t="s">
        <v>217</v>
      </c>
    </row>
    <row r="106" spans="1:47" s="2" customFormat="1" ht="12">
      <c r="A106" s="39"/>
      <c r="B106" s="40"/>
      <c r="C106" s="41"/>
      <c r="D106" s="218" t="s">
        <v>155</v>
      </c>
      <c r="E106" s="41"/>
      <c r="F106" s="219" t="s">
        <v>679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155</v>
      </c>
      <c r="AU106" s="18" t="s">
        <v>21</v>
      </c>
    </row>
    <row r="107" spans="1:51" s="13" customFormat="1" ht="12">
      <c r="A107" s="13"/>
      <c r="B107" s="227"/>
      <c r="C107" s="228"/>
      <c r="D107" s="218" t="s">
        <v>182</v>
      </c>
      <c r="E107" s="229" t="s">
        <v>37</v>
      </c>
      <c r="F107" s="230" t="s">
        <v>677</v>
      </c>
      <c r="G107" s="228"/>
      <c r="H107" s="231">
        <v>57.129</v>
      </c>
      <c r="I107" s="232"/>
      <c r="J107" s="228"/>
      <c r="K107" s="228"/>
      <c r="L107" s="233"/>
      <c r="M107" s="234"/>
      <c r="N107" s="235"/>
      <c r="O107" s="235"/>
      <c r="P107" s="235"/>
      <c r="Q107" s="235"/>
      <c r="R107" s="235"/>
      <c r="S107" s="235"/>
      <c r="T107" s="23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7" t="s">
        <v>182</v>
      </c>
      <c r="AU107" s="237" t="s">
        <v>21</v>
      </c>
      <c r="AV107" s="13" t="s">
        <v>86</v>
      </c>
      <c r="AW107" s="13" t="s">
        <v>38</v>
      </c>
      <c r="AX107" s="13" t="s">
        <v>77</v>
      </c>
      <c r="AY107" s="237" t="s">
        <v>149</v>
      </c>
    </row>
    <row r="108" spans="1:51" s="14" customFormat="1" ht="12">
      <c r="A108" s="14"/>
      <c r="B108" s="238"/>
      <c r="C108" s="239"/>
      <c r="D108" s="218" t="s">
        <v>182</v>
      </c>
      <c r="E108" s="240" t="s">
        <v>37</v>
      </c>
      <c r="F108" s="241" t="s">
        <v>187</v>
      </c>
      <c r="G108" s="239"/>
      <c r="H108" s="242">
        <v>57.129</v>
      </c>
      <c r="I108" s="243"/>
      <c r="J108" s="239"/>
      <c r="K108" s="239"/>
      <c r="L108" s="244"/>
      <c r="M108" s="245"/>
      <c r="N108" s="246"/>
      <c r="O108" s="246"/>
      <c r="P108" s="246"/>
      <c r="Q108" s="246"/>
      <c r="R108" s="246"/>
      <c r="S108" s="246"/>
      <c r="T108" s="247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8" t="s">
        <v>182</v>
      </c>
      <c r="AU108" s="248" t="s">
        <v>21</v>
      </c>
      <c r="AV108" s="14" t="s">
        <v>148</v>
      </c>
      <c r="AW108" s="14" t="s">
        <v>38</v>
      </c>
      <c r="AX108" s="14" t="s">
        <v>21</v>
      </c>
      <c r="AY108" s="248" t="s">
        <v>149</v>
      </c>
    </row>
    <row r="109" spans="1:65" s="2" customFormat="1" ht="12">
      <c r="A109" s="39"/>
      <c r="B109" s="40"/>
      <c r="C109" s="205" t="s">
        <v>198</v>
      </c>
      <c r="D109" s="205" t="s">
        <v>151</v>
      </c>
      <c r="E109" s="206" t="s">
        <v>680</v>
      </c>
      <c r="F109" s="207" t="s">
        <v>681</v>
      </c>
      <c r="G109" s="208" t="s">
        <v>363</v>
      </c>
      <c r="H109" s="209">
        <v>514.572</v>
      </c>
      <c r="I109" s="210"/>
      <c r="J109" s="211">
        <f>ROUND(I109*H109,2)</f>
        <v>0</v>
      </c>
      <c r="K109" s="207" t="s">
        <v>37</v>
      </c>
      <c r="L109" s="45"/>
      <c r="M109" s="212" t="s">
        <v>37</v>
      </c>
      <c r="N109" s="213" t="s">
        <v>50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148</v>
      </c>
      <c r="AT109" s="216" t="s">
        <v>151</v>
      </c>
      <c r="AU109" s="216" t="s">
        <v>21</v>
      </c>
      <c r="AY109" s="18" t="s">
        <v>149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148</v>
      </c>
      <c r="BK109" s="217">
        <f>ROUND(I109*H109,2)</f>
        <v>0</v>
      </c>
      <c r="BL109" s="18" t="s">
        <v>148</v>
      </c>
      <c r="BM109" s="216" t="s">
        <v>229</v>
      </c>
    </row>
    <row r="110" spans="1:47" s="2" customFormat="1" ht="12">
      <c r="A110" s="39"/>
      <c r="B110" s="40"/>
      <c r="C110" s="41"/>
      <c r="D110" s="218" t="s">
        <v>155</v>
      </c>
      <c r="E110" s="41"/>
      <c r="F110" s="219" t="s">
        <v>681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155</v>
      </c>
      <c r="AU110" s="18" t="s">
        <v>21</v>
      </c>
    </row>
    <row r="111" spans="1:65" s="2" customFormat="1" ht="16.5" customHeight="1">
      <c r="A111" s="39"/>
      <c r="B111" s="40"/>
      <c r="C111" s="205" t="s">
        <v>164</v>
      </c>
      <c r="D111" s="205" t="s">
        <v>151</v>
      </c>
      <c r="E111" s="206" t="s">
        <v>682</v>
      </c>
      <c r="F111" s="207" t="s">
        <v>292</v>
      </c>
      <c r="G111" s="208" t="s">
        <v>220</v>
      </c>
      <c r="H111" s="209">
        <v>30.34</v>
      </c>
      <c r="I111" s="210"/>
      <c r="J111" s="211">
        <f>ROUND(I111*H111,2)</f>
        <v>0</v>
      </c>
      <c r="K111" s="207" t="s">
        <v>37</v>
      </c>
      <c r="L111" s="45"/>
      <c r="M111" s="212" t="s">
        <v>37</v>
      </c>
      <c r="N111" s="213" t="s">
        <v>50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148</v>
      </c>
      <c r="AT111" s="216" t="s">
        <v>151</v>
      </c>
      <c r="AU111" s="216" t="s">
        <v>21</v>
      </c>
      <c r="AY111" s="18" t="s">
        <v>149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148</v>
      </c>
      <c r="BK111" s="217">
        <f>ROUND(I111*H111,2)</f>
        <v>0</v>
      </c>
      <c r="BL111" s="18" t="s">
        <v>148</v>
      </c>
      <c r="BM111" s="216" t="s">
        <v>239</v>
      </c>
    </row>
    <row r="112" spans="1:47" s="2" customFormat="1" ht="12">
      <c r="A112" s="39"/>
      <c r="B112" s="40"/>
      <c r="C112" s="41"/>
      <c r="D112" s="218" t="s">
        <v>155</v>
      </c>
      <c r="E112" s="41"/>
      <c r="F112" s="219" t="s">
        <v>294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155</v>
      </c>
      <c r="AU112" s="18" t="s">
        <v>21</v>
      </c>
    </row>
    <row r="113" spans="1:51" s="13" customFormat="1" ht="12">
      <c r="A113" s="13"/>
      <c r="B113" s="227"/>
      <c r="C113" s="228"/>
      <c r="D113" s="218" t="s">
        <v>182</v>
      </c>
      <c r="E113" s="229" t="s">
        <v>37</v>
      </c>
      <c r="F113" s="230" t="s">
        <v>683</v>
      </c>
      <c r="G113" s="228"/>
      <c r="H113" s="231">
        <v>30.34</v>
      </c>
      <c r="I113" s="232"/>
      <c r="J113" s="228"/>
      <c r="K113" s="228"/>
      <c r="L113" s="233"/>
      <c r="M113" s="234"/>
      <c r="N113" s="235"/>
      <c r="O113" s="235"/>
      <c r="P113" s="235"/>
      <c r="Q113" s="235"/>
      <c r="R113" s="235"/>
      <c r="S113" s="235"/>
      <c r="T113" s="23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7" t="s">
        <v>182</v>
      </c>
      <c r="AU113" s="237" t="s">
        <v>21</v>
      </c>
      <c r="AV113" s="13" t="s">
        <v>86</v>
      </c>
      <c r="AW113" s="13" t="s">
        <v>38</v>
      </c>
      <c r="AX113" s="13" t="s">
        <v>77</v>
      </c>
      <c r="AY113" s="237" t="s">
        <v>149</v>
      </c>
    </row>
    <row r="114" spans="1:51" s="14" customFormat="1" ht="12">
      <c r="A114" s="14"/>
      <c r="B114" s="238"/>
      <c r="C114" s="239"/>
      <c r="D114" s="218" t="s">
        <v>182</v>
      </c>
      <c r="E114" s="240" t="s">
        <v>37</v>
      </c>
      <c r="F114" s="241" t="s">
        <v>187</v>
      </c>
      <c r="G114" s="239"/>
      <c r="H114" s="242">
        <v>30.34</v>
      </c>
      <c r="I114" s="243"/>
      <c r="J114" s="239"/>
      <c r="K114" s="239"/>
      <c r="L114" s="244"/>
      <c r="M114" s="245"/>
      <c r="N114" s="246"/>
      <c r="O114" s="246"/>
      <c r="P114" s="246"/>
      <c r="Q114" s="246"/>
      <c r="R114" s="246"/>
      <c r="S114" s="246"/>
      <c r="T114" s="247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8" t="s">
        <v>182</v>
      </c>
      <c r="AU114" s="248" t="s">
        <v>21</v>
      </c>
      <c r="AV114" s="14" t="s">
        <v>148</v>
      </c>
      <c r="AW114" s="14" t="s">
        <v>38</v>
      </c>
      <c r="AX114" s="14" t="s">
        <v>21</v>
      </c>
      <c r="AY114" s="248" t="s">
        <v>149</v>
      </c>
    </row>
    <row r="115" spans="1:65" s="2" customFormat="1" ht="12">
      <c r="A115" s="39"/>
      <c r="B115" s="40"/>
      <c r="C115" s="205" t="s">
        <v>205</v>
      </c>
      <c r="D115" s="205" t="s">
        <v>151</v>
      </c>
      <c r="E115" s="206" t="s">
        <v>297</v>
      </c>
      <c r="F115" s="207" t="s">
        <v>298</v>
      </c>
      <c r="G115" s="208" t="s">
        <v>220</v>
      </c>
      <c r="H115" s="209">
        <v>30.34</v>
      </c>
      <c r="I115" s="210"/>
      <c r="J115" s="211">
        <f>ROUND(I115*H115,2)</f>
        <v>0</v>
      </c>
      <c r="K115" s="207" t="s">
        <v>37</v>
      </c>
      <c r="L115" s="45"/>
      <c r="M115" s="212" t="s">
        <v>37</v>
      </c>
      <c r="N115" s="213" t="s">
        <v>50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148</v>
      </c>
      <c r="AT115" s="216" t="s">
        <v>151</v>
      </c>
      <c r="AU115" s="216" t="s">
        <v>21</v>
      </c>
      <c r="AY115" s="18" t="s">
        <v>149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148</v>
      </c>
      <c r="BK115" s="217">
        <f>ROUND(I115*H115,2)</f>
        <v>0</v>
      </c>
      <c r="BL115" s="18" t="s">
        <v>148</v>
      </c>
      <c r="BM115" s="216" t="s">
        <v>247</v>
      </c>
    </row>
    <row r="116" spans="1:47" s="2" customFormat="1" ht="12">
      <c r="A116" s="39"/>
      <c r="B116" s="40"/>
      <c r="C116" s="41"/>
      <c r="D116" s="218" t="s">
        <v>155</v>
      </c>
      <c r="E116" s="41"/>
      <c r="F116" s="219" t="s">
        <v>300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155</v>
      </c>
      <c r="AU116" s="18" t="s">
        <v>21</v>
      </c>
    </row>
    <row r="117" spans="1:51" s="13" customFormat="1" ht="12">
      <c r="A117" s="13"/>
      <c r="B117" s="227"/>
      <c r="C117" s="228"/>
      <c r="D117" s="218" t="s">
        <v>182</v>
      </c>
      <c r="E117" s="229" t="s">
        <v>37</v>
      </c>
      <c r="F117" s="230" t="s">
        <v>683</v>
      </c>
      <c r="G117" s="228"/>
      <c r="H117" s="231">
        <v>30.34</v>
      </c>
      <c r="I117" s="232"/>
      <c r="J117" s="228"/>
      <c r="K117" s="228"/>
      <c r="L117" s="233"/>
      <c r="M117" s="234"/>
      <c r="N117" s="235"/>
      <c r="O117" s="235"/>
      <c r="P117" s="235"/>
      <c r="Q117" s="235"/>
      <c r="R117" s="235"/>
      <c r="S117" s="235"/>
      <c r="T117" s="236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7" t="s">
        <v>182</v>
      </c>
      <c r="AU117" s="237" t="s">
        <v>21</v>
      </c>
      <c r="AV117" s="13" t="s">
        <v>86</v>
      </c>
      <c r="AW117" s="13" t="s">
        <v>38</v>
      </c>
      <c r="AX117" s="13" t="s">
        <v>77</v>
      </c>
      <c r="AY117" s="237" t="s">
        <v>149</v>
      </c>
    </row>
    <row r="118" spans="1:51" s="14" customFormat="1" ht="12">
      <c r="A118" s="14"/>
      <c r="B118" s="238"/>
      <c r="C118" s="239"/>
      <c r="D118" s="218" t="s">
        <v>182</v>
      </c>
      <c r="E118" s="240" t="s">
        <v>37</v>
      </c>
      <c r="F118" s="241" t="s">
        <v>187</v>
      </c>
      <c r="G118" s="239"/>
      <c r="H118" s="242">
        <v>30.34</v>
      </c>
      <c r="I118" s="243"/>
      <c r="J118" s="239"/>
      <c r="K118" s="239"/>
      <c r="L118" s="244"/>
      <c r="M118" s="245"/>
      <c r="N118" s="246"/>
      <c r="O118" s="246"/>
      <c r="P118" s="246"/>
      <c r="Q118" s="246"/>
      <c r="R118" s="246"/>
      <c r="S118" s="246"/>
      <c r="T118" s="247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8" t="s">
        <v>182</v>
      </c>
      <c r="AU118" s="248" t="s">
        <v>21</v>
      </c>
      <c r="AV118" s="14" t="s">
        <v>148</v>
      </c>
      <c r="AW118" s="14" t="s">
        <v>38</v>
      </c>
      <c r="AX118" s="14" t="s">
        <v>21</v>
      </c>
      <c r="AY118" s="248" t="s">
        <v>149</v>
      </c>
    </row>
    <row r="119" spans="1:65" s="2" customFormat="1" ht="33" customHeight="1">
      <c r="A119" s="39"/>
      <c r="B119" s="40"/>
      <c r="C119" s="205" t="s">
        <v>209</v>
      </c>
      <c r="D119" s="205" t="s">
        <v>151</v>
      </c>
      <c r="E119" s="206" t="s">
        <v>684</v>
      </c>
      <c r="F119" s="207" t="s">
        <v>685</v>
      </c>
      <c r="G119" s="208" t="s">
        <v>174</v>
      </c>
      <c r="H119" s="209">
        <v>142.548</v>
      </c>
      <c r="I119" s="210"/>
      <c r="J119" s="211">
        <f>ROUND(I119*H119,2)</f>
        <v>0</v>
      </c>
      <c r="K119" s="207" t="s">
        <v>37</v>
      </c>
      <c r="L119" s="45"/>
      <c r="M119" s="212" t="s">
        <v>37</v>
      </c>
      <c r="N119" s="213" t="s">
        <v>50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148</v>
      </c>
      <c r="AT119" s="216" t="s">
        <v>151</v>
      </c>
      <c r="AU119" s="216" t="s">
        <v>21</v>
      </c>
      <c r="AY119" s="18" t="s">
        <v>149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148</v>
      </c>
      <c r="BK119" s="217">
        <f>ROUND(I119*H119,2)</f>
        <v>0</v>
      </c>
      <c r="BL119" s="18" t="s">
        <v>148</v>
      </c>
      <c r="BM119" s="216" t="s">
        <v>256</v>
      </c>
    </row>
    <row r="120" spans="1:47" s="2" customFormat="1" ht="12">
      <c r="A120" s="39"/>
      <c r="B120" s="40"/>
      <c r="C120" s="41"/>
      <c r="D120" s="218" t="s">
        <v>155</v>
      </c>
      <c r="E120" s="41"/>
      <c r="F120" s="219" t="s">
        <v>685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155</v>
      </c>
      <c r="AU120" s="18" t="s">
        <v>21</v>
      </c>
    </row>
    <row r="121" spans="1:65" s="2" customFormat="1" ht="16.5" customHeight="1">
      <c r="A121" s="39"/>
      <c r="B121" s="40"/>
      <c r="C121" s="205" t="s">
        <v>213</v>
      </c>
      <c r="D121" s="205" t="s">
        <v>151</v>
      </c>
      <c r="E121" s="206" t="s">
        <v>338</v>
      </c>
      <c r="F121" s="207" t="s">
        <v>339</v>
      </c>
      <c r="G121" s="208" t="s">
        <v>340</v>
      </c>
      <c r="H121" s="209">
        <v>2.461</v>
      </c>
      <c r="I121" s="210"/>
      <c r="J121" s="211">
        <f>ROUND(I121*H121,2)</f>
        <v>0</v>
      </c>
      <c r="K121" s="207" t="s">
        <v>37</v>
      </c>
      <c r="L121" s="45"/>
      <c r="M121" s="212" t="s">
        <v>37</v>
      </c>
      <c r="N121" s="213" t="s">
        <v>50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148</v>
      </c>
      <c r="AT121" s="216" t="s">
        <v>151</v>
      </c>
      <c r="AU121" s="216" t="s">
        <v>21</v>
      </c>
      <c r="AY121" s="18" t="s">
        <v>149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148</v>
      </c>
      <c r="BK121" s="217">
        <f>ROUND(I121*H121,2)</f>
        <v>0</v>
      </c>
      <c r="BL121" s="18" t="s">
        <v>148</v>
      </c>
      <c r="BM121" s="216" t="s">
        <v>263</v>
      </c>
    </row>
    <row r="122" spans="1:47" s="2" customFormat="1" ht="12">
      <c r="A122" s="39"/>
      <c r="B122" s="40"/>
      <c r="C122" s="41"/>
      <c r="D122" s="218" t="s">
        <v>155</v>
      </c>
      <c r="E122" s="41"/>
      <c r="F122" s="219" t="s">
        <v>339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155</v>
      </c>
      <c r="AU122" s="18" t="s">
        <v>21</v>
      </c>
    </row>
    <row r="123" spans="1:65" s="2" customFormat="1" ht="16.5" customHeight="1">
      <c r="A123" s="39"/>
      <c r="B123" s="40"/>
      <c r="C123" s="205" t="s">
        <v>217</v>
      </c>
      <c r="D123" s="205" t="s">
        <v>151</v>
      </c>
      <c r="E123" s="206" t="s">
        <v>343</v>
      </c>
      <c r="F123" s="207" t="s">
        <v>344</v>
      </c>
      <c r="G123" s="208" t="s">
        <v>686</v>
      </c>
      <c r="H123" s="209">
        <v>1</v>
      </c>
      <c r="I123" s="210"/>
      <c r="J123" s="211">
        <f>ROUND(I123*H123,2)</f>
        <v>0</v>
      </c>
      <c r="K123" s="207" t="s">
        <v>37</v>
      </c>
      <c r="L123" s="45"/>
      <c r="M123" s="212" t="s">
        <v>37</v>
      </c>
      <c r="N123" s="213" t="s">
        <v>50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148</v>
      </c>
      <c r="AT123" s="216" t="s">
        <v>151</v>
      </c>
      <c r="AU123" s="216" t="s">
        <v>21</v>
      </c>
      <c r="AY123" s="18" t="s">
        <v>149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148</v>
      </c>
      <c r="BK123" s="217">
        <f>ROUND(I123*H123,2)</f>
        <v>0</v>
      </c>
      <c r="BL123" s="18" t="s">
        <v>148</v>
      </c>
      <c r="BM123" s="216" t="s">
        <v>272</v>
      </c>
    </row>
    <row r="124" spans="1:47" s="2" customFormat="1" ht="12">
      <c r="A124" s="39"/>
      <c r="B124" s="40"/>
      <c r="C124" s="41"/>
      <c r="D124" s="218" t="s">
        <v>155</v>
      </c>
      <c r="E124" s="41"/>
      <c r="F124" s="219" t="s">
        <v>344</v>
      </c>
      <c r="G124" s="41"/>
      <c r="H124" s="41"/>
      <c r="I124" s="220"/>
      <c r="J124" s="41"/>
      <c r="K124" s="41"/>
      <c r="L124" s="45"/>
      <c r="M124" s="221"/>
      <c r="N124" s="22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155</v>
      </c>
      <c r="AU124" s="18" t="s">
        <v>21</v>
      </c>
    </row>
    <row r="125" spans="1:63" s="12" customFormat="1" ht="25.9" customHeight="1">
      <c r="A125" s="12"/>
      <c r="B125" s="189"/>
      <c r="C125" s="190"/>
      <c r="D125" s="191" t="s">
        <v>76</v>
      </c>
      <c r="E125" s="192" t="s">
        <v>146</v>
      </c>
      <c r="F125" s="192" t="s">
        <v>147</v>
      </c>
      <c r="G125" s="190"/>
      <c r="H125" s="190"/>
      <c r="I125" s="193"/>
      <c r="J125" s="194">
        <f>BK125</f>
        <v>0</v>
      </c>
      <c r="K125" s="190"/>
      <c r="L125" s="195"/>
      <c r="M125" s="196"/>
      <c r="N125" s="197"/>
      <c r="O125" s="197"/>
      <c r="P125" s="198">
        <f>SUM(P126:P127)</f>
        <v>0</v>
      </c>
      <c r="Q125" s="197"/>
      <c r="R125" s="198">
        <f>SUM(R126:R127)</f>
        <v>0</v>
      </c>
      <c r="S125" s="197"/>
      <c r="T125" s="199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0" t="s">
        <v>148</v>
      </c>
      <c r="AT125" s="201" t="s">
        <v>76</v>
      </c>
      <c r="AU125" s="201" t="s">
        <v>77</v>
      </c>
      <c r="AY125" s="200" t="s">
        <v>149</v>
      </c>
      <c r="BK125" s="202">
        <f>SUM(BK126:BK127)</f>
        <v>0</v>
      </c>
    </row>
    <row r="126" spans="1:65" s="2" customFormat="1" ht="16.5" customHeight="1">
      <c r="A126" s="39"/>
      <c r="B126" s="40"/>
      <c r="C126" s="205" t="s">
        <v>225</v>
      </c>
      <c r="D126" s="205" t="s">
        <v>151</v>
      </c>
      <c r="E126" s="206" t="s">
        <v>347</v>
      </c>
      <c r="F126" s="207" t="s">
        <v>348</v>
      </c>
      <c r="G126" s="208" t="s">
        <v>174</v>
      </c>
      <c r="H126" s="209">
        <v>37.318</v>
      </c>
      <c r="I126" s="210"/>
      <c r="J126" s="211">
        <f>ROUND(I126*H126,2)</f>
        <v>0</v>
      </c>
      <c r="K126" s="207" t="s">
        <v>37</v>
      </c>
      <c r="L126" s="45"/>
      <c r="M126" s="212" t="s">
        <v>37</v>
      </c>
      <c r="N126" s="213" t="s">
        <v>50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349</v>
      </c>
      <c r="AT126" s="216" t="s">
        <v>151</v>
      </c>
      <c r="AU126" s="216" t="s">
        <v>21</v>
      </c>
      <c r="AY126" s="18" t="s">
        <v>149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148</v>
      </c>
      <c r="BK126" s="217">
        <f>ROUND(I126*H126,2)</f>
        <v>0</v>
      </c>
      <c r="BL126" s="18" t="s">
        <v>349</v>
      </c>
      <c r="BM126" s="216" t="s">
        <v>286</v>
      </c>
    </row>
    <row r="127" spans="1:47" s="2" customFormat="1" ht="12">
      <c r="A127" s="39"/>
      <c r="B127" s="40"/>
      <c r="C127" s="41"/>
      <c r="D127" s="218" t="s">
        <v>155</v>
      </c>
      <c r="E127" s="41"/>
      <c r="F127" s="219" t="s">
        <v>348</v>
      </c>
      <c r="G127" s="41"/>
      <c r="H127" s="41"/>
      <c r="I127" s="220"/>
      <c r="J127" s="41"/>
      <c r="K127" s="41"/>
      <c r="L127" s="45"/>
      <c r="M127" s="223"/>
      <c r="N127" s="224"/>
      <c r="O127" s="225"/>
      <c r="P127" s="225"/>
      <c r="Q127" s="225"/>
      <c r="R127" s="225"/>
      <c r="S127" s="225"/>
      <c r="T127" s="22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155</v>
      </c>
      <c r="AU127" s="18" t="s">
        <v>21</v>
      </c>
    </row>
    <row r="128" spans="1:31" s="2" customFormat="1" ht="6.95" customHeight="1">
      <c r="A128" s="39"/>
      <c r="B128" s="60"/>
      <c r="C128" s="61"/>
      <c r="D128" s="61"/>
      <c r="E128" s="61"/>
      <c r="F128" s="61"/>
      <c r="G128" s="61"/>
      <c r="H128" s="61"/>
      <c r="I128" s="61"/>
      <c r="J128" s="61"/>
      <c r="K128" s="61"/>
      <c r="L128" s="45"/>
      <c r="M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</sheetData>
  <sheetProtection password="CC35" sheet="1" objects="1" scenarios="1" formatColumns="0" formatRows="0" autoFilter="0"/>
  <autoFilter ref="C81:K127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86</v>
      </c>
    </row>
    <row r="4" spans="2:46" s="1" customFormat="1" ht="24.95" customHeight="1">
      <c r="B4" s="21"/>
      <c r="D4" s="131" t="s">
        <v>123</v>
      </c>
      <c r="L4" s="21"/>
      <c r="M4" s="132" t="s">
        <v>10</v>
      </c>
      <c r="AT4" s="18" t="s">
        <v>38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Objekty Z3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124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687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37</v>
      </c>
      <c r="G11" s="39"/>
      <c r="H11" s="39"/>
      <c r="I11" s="133" t="s">
        <v>20</v>
      </c>
      <c r="J11" s="137" t="s">
        <v>37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4. 3. 2021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26</v>
      </c>
      <c r="E14" s="39"/>
      <c r="F14" s="39"/>
      <c r="G14" s="39"/>
      <c r="H14" s="39"/>
      <c r="I14" s="133" t="s">
        <v>27</v>
      </c>
      <c r="J14" s="137" t="s">
        <v>28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29</v>
      </c>
      <c r="F15" s="39"/>
      <c r="G15" s="39"/>
      <c r="H15" s="39"/>
      <c r="I15" s="133" t="s">
        <v>30</v>
      </c>
      <c r="J15" s="137" t="s">
        <v>31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32</v>
      </c>
      <c r="E17" s="39"/>
      <c r="F17" s="39"/>
      <c r="G17" s="39"/>
      <c r="H17" s="39"/>
      <c r="I17" s="133" t="s">
        <v>27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30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34</v>
      </c>
      <c r="E20" s="39"/>
      <c r="F20" s="39"/>
      <c r="G20" s="39"/>
      <c r="H20" s="39"/>
      <c r="I20" s="133" t="s">
        <v>27</v>
      </c>
      <c r="J20" s="137" t="s">
        <v>35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36</v>
      </c>
      <c r="F21" s="39"/>
      <c r="G21" s="39"/>
      <c r="H21" s="39"/>
      <c r="I21" s="133" t="s">
        <v>30</v>
      </c>
      <c r="J21" s="137" t="s">
        <v>37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39</v>
      </c>
      <c r="E23" s="39"/>
      <c r="F23" s="39"/>
      <c r="G23" s="39"/>
      <c r="H23" s="39"/>
      <c r="I23" s="133" t="s">
        <v>27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30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41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39"/>
      <c r="B27" s="140"/>
      <c r="C27" s="139"/>
      <c r="D27" s="139"/>
      <c r="E27" s="141" t="s">
        <v>126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43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45</v>
      </c>
      <c r="G32" s="39"/>
      <c r="H32" s="39"/>
      <c r="I32" s="146" t="s">
        <v>44</v>
      </c>
      <c r="J32" s="146" t="s">
        <v>46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47</v>
      </c>
      <c r="E33" s="133" t="s">
        <v>48</v>
      </c>
      <c r="F33" s="148">
        <f>ROUND((SUM(BE83:BE285)),2)</f>
        <v>0</v>
      </c>
      <c r="G33" s="39"/>
      <c r="H33" s="39"/>
      <c r="I33" s="149">
        <v>0.21</v>
      </c>
      <c r="J33" s="148">
        <f>ROUND(((SUM(BE83:BE285))*I33),2)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49</v>
      </c>
      <c r="F34" s="148">
        <f>ROUND((SUM(BF83:BF285)),2)</f>
        <v>0</v>
      </c>
      <c r="G34" s="39"/>
      <c r="H34" s="39"/>
      <c r="I34" s="149">
        <v>0.15</v>
      </c>
      <c r="J34" s="148">
        <f>ROUND(((SUM(BF83:BF285))*I34),2)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50</v>
      </c>
      <c r="F35" s="148">
        <f>ROUND((SUM(BG83:BG285)),2)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51</v>
      </c>
      <c r="F36" s="148">
        <f>ROUND((SUM(BH83:BH285)),2)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52</v>
      </c>
      <c r="F37" s="148">
        <f>ROUND((SUM(BI83:BI285)),2)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53</v>
      </c>
      <c r="E39" s="152"/>
      <c r="F39" s="152"/>
      <c r="G39" s="153" t="s">
        <v>54</v>
      </c>
      <c r="H39" s="154" t="s">
        <v>55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Objekty Z3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124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03 (1) - Sklad hořlavin_01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22</v>
      </c>
      <c r="D52" s="41"/>
      <c r="E52" s="41"/>
      <c r="F52" s="28" t="str">
        <f>F12</f>
        <v>Jablonec nad Nisou</v>
      </c>
      <c r="G52" s="41"/>
      <c r="H52" s="41"/>
      <c r="I52" s="33" t="s">
        <v>24</v>
      </c>
      <c r="J52" s="73" t="str">
        <f>IF(J12="","",J12)</f>
        <v>4. 3. 2021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26</v>
      </c>
      <c r="D54" s="41"/>
      <c r="E54" s="41"/>
      <c r="F54" s="28" t="str">
        <f>E15</f>
        <v>Povodí Labe, státní podnik, OIČ, Hradec Králové</v>
      </c>
      <c r="G54" s="41"/>
      <c r="H54" s="41"/>
      <c r="I54" s="33" t="s">
        <v>34</v>
      </c>
      <c r="J54" s="37" t="str">
        <f>E21</f>
        <v>LHOTA - Stavitelství, B. Lhota, Ing. Lhota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32</v>
      </c>
      <c r="D55" s="41"/>
      <c r="E55" s="41"/>
      <c r="F55" s="28" t="str">
        <f>IF(E18="","",E18)</f>
        <v>Vyplň údaj</v>
      </c>
      <c r="G55" s="41"/>
      <c r="H55" s="41"/>
      <c r="I55" s="33" t="s">
        <v>39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128</v>
      </c>
      <c r="D57" s="163"/>
      <c r="E57" s="163"/>
      <c r="F57" s="163"/>
      <c r="G57" s="163"/>
      <c r="H57" s="163"/>
      <c r="I57" s="163"/>
      <c r="J57" s="164" t="s">
        <v>129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75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130</v>
      </c>
    </row>
    <row r="60" spans="1:31" s="9" customFormat="1" ht="24.95" customHeight="1">
      <c r="A60" s="9"/>
      <c r="B60" s="166"/>
      <c r="C60" s="167"/>
      <c r="D60" s="168" t="s">
        <v>688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6"/>
      <c r="C61" s="167"/>
      <c r="D61" s="168" t="s">
        <v>167</v>
      </c>
      <c r="E61" s="169"/>
      <c r="F61" s="169"/>
      <c r="G61" s="169"/>
      <c r="H61" s="169"/>
      <c r="I61" s="169"/>
      <c r="J61" s="170">
        <f>J85</f>
        <v>0</v>
      </c>
      <c r="K61" s="167"/>
      <c r="L61" s="17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6"/>
      <c r="C62" s="167"/>
      <c r="D62" s="168" t="s">
        <v>131</v>
      </c>
      <c r="E62" s="169"/>
      <c r="F62" s="169"/>
      <c r="G62" s="169"/>
      <c r="H62" s="169"/>
      <c r="I62" s="169"/>
      <c r="J62" s="170">
        <f>J194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6"/>
      <c r="C63" s="167"/>
      <c r="D63" s="168" t="s">
        <v>506</v>
      </c>
      <c r="E63" s="169"/>
      <c r="F63" s="169"/>
      <c r="G63" s="169"/>
      <c r="H63" s="169"/>
      <c r="I63" s="169"/>
      <c r="J63" s="170">
        <f>J197</f>
        <v>0</v>
      </c>
      <c r="K63" s="167"/>
      <c r="L63" s="17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133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61" t="str">
        <f>E7</f>
        <v>Objekty Z3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124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>SO 03 (1) - Sklad hořlavin_01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22</v>
      </c>
      <c r="D77" s="41"/>
      <c r="E77" s="41"/>
      <c r="F77" s="28" t="str">
        <f>F12</f>
        <v>Jablonec nad Nisou</v>
      </c>
      <c r="G77" s="41"/>
      <c r="H77" s="41"/>
      <c r="I77" s="33" t="s">
        <v>24</v>
      </c>
      <c r="J77" s="73" t="str">
        <f>IF(J12="","",J12)</f>
        <v>4. 3. 2021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5.65" customHeight="1">
      <c r="A79" s="39"/>
      <c r="B79" s="40"/>
      <c r="C79" s="33" t="s">
        <v>26</v>
      </c>
      <c r="D79" s="41"/>
      <c r="E79" s="41"/>
      <c r="F79" s="28" t="str">
        <f>E15</f>
        <v>Povodí Labe, státní podnik, OIČ, Hradec Králové</v>
      </c>
      <c r="G79" s="41"/>
      <c r="H79" s="41"/>
      <c r="I79" s="33" t="s">
        <v>34</v>
      </c>
      <c r="J79" s="37" t="str">
        <f>E21</f>
        <v>LHOTA - Stavitelství, B. Lhota, Ing. Lhota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32</v>
      </c>
      <c r="D80" s="41"/>
      <c r="E80" s="41"/>
      <c r="F80" s="28" t="str">
        <f>IF(E18="","",E18)</f>
        <v>Vyplň údaj</v>
      </c>
      <c r="G80" s="41"/>
      <c r="H80" s="41"/>
      <c r="I80" s="33" t="s">
        <v>39</v>
      </c>
      <c r="J80" s="37" t="str">
        <f>E24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134</v>
      </c>
      <c r="D82" s="181" t="s">
        <v>62</v>
      </c>
      <c r="E82" s="181" t="s">
        <v>58</v>
      </c>
      <c r="F82" s="181" t="s">
        <v>59</v>
      </c>
      <c r="G82" s="181" t="s">
        <v>135</v>
      </c>
      <c r="H82" s="181" t="s">
        <v>136</v>
      </c>
      <c r="I82" s="181" t="s">
        <v>137</v>
      </c>
      <c r="J82" s="181" t="s">
        <v>129</v>
      </c>
      <c r="K82" s="182" t="s">
        <v>138</v>
      </c>
      <c r="L82" s="183"/>
      <c r="M82" s="93" t="s">
        <v>37</v>
      </c>
      <c r="N82" s="94" t="s">
        <v>47</v>
      </c>
      <c r="O82" s="94" t="s">
        <v>139</v>
      </c>
      <c r="P82" s="94" t="s">
        <v>140</v>
      </c>
      <c r="Q82" s="94" t="s">
        <v>141</v>
      </c>
      <c r="R82" s="94" t="s">
        <v>142</v>
      </c>
      <c r="S82" s="94" t="s">
        <v>143</v>
      </c>
      <c r="T82" s="95" t="s">
        <v>144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145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P84+P85+P194+P197</f>
        <v>0</v>
      </c>
      <c r="Q83" s="97"/>
      <c r="R83" s="186">
        <f>R84+R85+R194+R197</f>
        <v>0</v>
      </c>
      <c r="S83" s="97"/>
      <c r="T83" s="187">
        <f>T84+T85+T194+T197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76</v>
      </c>
      <c r="AU83" s="18" t="s">
        <v>130</v>
      </c>
      <c r="BK83" s="188">
        <f>BK84+BK85+BK194+BK197</f>
        <v>0</v>
      </c>
    </row>
    <row r="84" spans="1:63" s="12" customFormat="1" ht="25.9" customHeight="1">
      <c r="A84" s="12"/>
      <c r="B84" s="189"/>
      <c r="C84" s="190"/>
      <c r="D84" s="191" t="s">
        <v>76</v>
      </c>
      <c r="E84" s="192" t="s">
        <v>689</v>
      </c>
      <c r="F84" s="192" t="s">
        <v>690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v>0</v>
      </c>
      <c r="Q84" s="197"/>
      <c r="R84" s="198">
        <v>0</v>
      </c>
      <c r="S84" s="197"/>
      <c r="T84" s="199"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21</v>
      </c>
      <c r="AT84" s="201" t="s">
        <v>76</v>
      </c>
      <c r="AU84" s="201" t="s">
        <v>77</v>
      </c>
      <c r="AY84" s="200" t="s">
        <v>149</v>
      </c>
      <c r="BK84" s="202">
        <v>0</v>
      </c>
    </row>
    <row r="85" spans="1:63" s="12" customFormat="1" ht="25.9" customHeight="1">
      <c r="A85" s="12"/>
      <c r="B85" s="189"/>
      <c r="C85" s="190"/>
      <c r="D85" s="191" t="s">
        <v>76</v>
      </c>
      <c r="E85" s="192" t="s">
        <v>170</v>
      </c>
      <c r="F85" s="192" t="s">
        <v>171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SUM(P86:P193)</f>
        <v>0</v>
      </c>
      <c r="Q85" s="197"/>
      <c r="R85" s="198">
        <f>SUM(R86:R193)</f>
        <v>0</v>
      </c>
      <c r="S85" s="197"/>
      <c r="T85" s="199">
        <f>SUM(T86:T193)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21</v>
      </c>
      <c r="AT85" s="201" t="s">
        <v>76</v>
      </c>
      <c r="AU85" s="201" t="s">
        <v>77</v>
      </c>
      <c r="AY85" s="200" t="s">
        <v>149</v>
      </c>
      <c r="BK85" s="202">
        <f>SUM(BK86:BK193)</f>
        <v>0</v>
      </c>
    </row>
    <row r="86" spans="1:65" s="2" customFormat="1" ht="12">
      <c r="A86" s="39"/>
      <c r="B86" s="40"/>
      <c r="C86" s="205" t="s">
        <v>21</v>
      </c>
      <c r="D86" s="205" t="s">
        <v>151</v>
      </c>
      <c r="E86" s="206" t="s">
        <v>509</v>
      </c>
      <c r="F86" s="207" t="s">
        <v>525</v>
      </c>
      <c r="G86" s="208" t="s">
        <v>174</v>
      </c>
      <c r="H86" s="209">
        <v>9.63</v>
      </c>
      <c r="I86" s="210"/>
      <c r="J86" s="211">
        <f>ROUND(I86*H86,2)</f>
        <v>0</v>
      </c>
      <c r="K86" s="207" t="s">
        <v>37</v>
      </c>
      <c r="L86" s="45"/>
      <c r="M86" s="212" t="s">
        <v>37</v>
      </c>
      <c r="N86" s="213" t="s">
        <v>50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148</v>
      </c>
      <c r="AT86" s="216" t="s">
        <v>151</v>
      </c>
      <c r="AU86" s="216" t="s">
        <v>21</v>
      </c>
      <c r="AY86" s="18" t="s">
        <v>149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148</v>
      </c>
      <c r="BK86" s="217">
        <f>ROUND(I86*H86,2)</f>
        <v>0</v>
      </c>
      <c r="BL86" s="18" t="s">
        <v>148</v>
      </c>
      <c r="BM86" s="216" t="s">
        <v>86</v>
      </c>
    </row>
    <row r="87" spans="1:47" s="2" customFormat="1" ht="12">
      <c r="A87" s="39"/>
      <c r="B87" s="40"/>
      <c r="C87" s="41"/>
      <c r="D87" s="218" t="s">
        <v>155</v>
      </c>
      <c r="E87" s="41"/>
      <c r="F87" s="219" t="s">
        <v>525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155</v>
      </c>
      <c r="AU87" s="18" t="s">
        <v>21</v>
      </c>
    </row>
    <row r="88" spans="1:51" s="13" customFormat="1" ht="12">
      <c r="A88" s="13"/>
      <c r="B88" s="227"/>
      <c r="C88" s="228"/>
      <c r="D88" s="218" t="s">
        <v>182</v>
      </c>
      <c r="E88" s="229" t="s">
        <v>37</v>
      </c>
      <c r="F88" s="230" t="s">
        <v>691</v>
      </c>
      <c r="G88" s="228"/>
      <c r="H88" s="231">
        <v>3.165</v>
      </c>
      <c r="I88" s="232"/>
      <c r="J88" s="228"/>
      <c r="K88" s="228"/>
      <c r="L88" s="233"/>
      <c r="M88" s="234"/>
      <c r="N88" s="235"/>
      <c r="O88" s="235"/>
      <c r="P88" s="235"/>
      <c r="Q88" s="235"/>
      <c r="R88" s="235"/>
      <c r="S88" s="235"/>
      <c r="T88" s="236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7" t="s">
        <v>182</v>
      </c>
      <c r="AU88" s="237" t="s">
        <v>21</v>
      </c>
      <c r="AV88" s="13" t="s">
        <v>86</v>
      </c>
      <c r="AW88" s="13" t="s">
        <v>38</v>
      </c>
      <c r="AX88" s="13" t="s">
        <v>77</v>
      </c>
      <c r="AY88" s="237" t="s">
        <v>149</v>
      </c>
    </row>
    <row r="89" spans="1:51" s="13" customFormat="1" ht="12">
      <c r="A89" s="13"/>
      <c r="B89" s="227"/>
      <c r="C89" s="228"/>
      <c r="D89" s="218" t="s">
        <v>182</v>
      </c>
      <c r="E89" s="229" t="s">
        <v>37</v>
      </c>
      <c r="F89" s="230" t="s">
        <v>692</v>
      </c>
      <c r="G89" s="228"/>
      <c r="H89" s="231">
        <v>0.882</v>
      </c>
      <c r="I89" s="232"/>
      <c r="J89" s="228"/>
      <c r="K89" s="228"/>
      <c r="L89" s="233"/>
      <c r="M89" s="234"/>
      <c r="N89" s="235"/>
      <c r="O89" s="235"/>
      <c r="P89" s="235"/>
      <c r="Q89" s="235"/>
      <c r="R89" s="235"/>
      <c r="S89" s="235"/>
      <c r="T89" s="236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7" t="s">
        <v>182</v>
      </c>
      <c r="AU89" s="237" t="s">
        <v>21</v>
      </c>
      <c r="AV89" s="13" t="s">
        <v>86</v>
      </c>
      <c r="AW89" s="13" t="s">
        <v>38</v>
      </c>
      <c r="AX89" s="13" t="s">
        <v>77</v>
      </c>
      <c r="AY89" s="237" t="s">
        <v>149</v>
      </c>
    </row>
    <row r="90" spans="1:51" s="13" customFormat="1" ht="12">
      <c r="A90" s="13"/>
      <c r="B90" s="227"/>
      <c r="C90" s="228"/>
      <c r="D90" s="218" t="s">
        <v>182</v>
      </c>
      <c r="E90" s="229" t="s">
        <v>37</v>
      </c>
      <c r="F90" s="230" t="s">
        <v>693</v>
      </c>
      <c r="G90" s="228"/>
      <c r="H90" s="231">
        <v>3.732</v>
      </c>
      <c r="I90" s="232"/>
      <c r="J90" s="228"/>
      <c r="K90" s="228"/>
      <c r="L90" s="233"/>
      <c r="M90" s="234"/>
      <c r="N90" s="235"/>
      <c r="O90" s="235"/>
      <c r="P90" s="235"/>
      <c r="Q90" s="235"/>
      <c r="R90" s="235"/>
      <c r="S90" s="235"/>
      <c r="T90" s="236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7" t="s">
        <v>182</v>
      </c>
      <c r="AU90" s="237" t="s">
        <v>21</v>
      </c>
      <c r="AV90" s="13" t="s">
        <v>86</v>
      </c>
      <c r="AW90" s="13" t="s">
        <v>38</v>
      </c>
      <c r="AX90" s="13" t="s">
        <v>77</v>
      </c>
      <c r="AY90" s="237" t="s">
        <v>149</v>
      </c>
    </row>
    <row r="91" spans="1:51" s="13" customFormat="1" ht="12">
      <c r="A91" s="13"/>
      <c r="B91" s="227"/>
      <c r="C91" s="228"/>
      <c r="D91" s="218" t="s">
        <v>182</v>
      </c>
      <c r="E91" s="229" t="s">
        <v>37</v>
      </c>
      <c r="F91" s="230" t="s">
        <v>694</v>
      </c>
      <c r="G91" s="228"/>
      <c r="H91" s="231">
        <v>1.851</v>
      </c>
      <c r="I91" s="232"/>
      <c r="J91" s="228"/>
      <c r="K91" s="228"/>
      <c r="L91" s="233"/>
      <c r="M91" s="234"/>
      <c r="N91" s="235"/>
      <c r="O91" s="235"/>
      <c r="P91" s="235"/>
      <c r="Q91" s="235"/>
      <c r="R91" s="235"/>
      <c r="S91" s="235"/>
      <c r="T91" s="236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7" t="s">
        <v>182</v>
      </c>
      <c r="AU91" s="237" t="s">
        <v>21</v>
      </c>
      <c r="AV91" s="13" t="s">
        <v>86</v>
      </c>
      <c r="AW91" s="13" t="s">
        <v>38</v>
      </c>
      <c r="AX91" s="13" t="s">
        <v>77</v>
      </c>
      <c r="AY91" s="237" t="s">
        <v>149</v>
      </c>
    </row>
    <row r="92" spans="1:51" s="14" customFormat="1" ht="12">
      <c r="A92" s="14"/>
      <c r="B92" s="238"/>
      <c r="C92" s="239"/>
      <c r="D92" s="218" t="s">
        <v>182</v>
      </c>
      <c r="E92" s="240" t="s">
        <v>37</v>
      </c>
      <c r="F92" s="241" t="s">
        <v>187</v>
      </c>
      <c r="G92" s="239"/>
      <c r="H92" s="242">
        <v>9.629999999999999</v>
      </c>
      <c r="I92" s="243"/>
      <c r="J92" s="239"/>
      <c r="K92" s="239"/>
      <c r="L92" s="244"/>
      <c r="M92" s="245"/>
      <c r="N92" s="246"/>
      <c r="O92" s="246"/>
      <c r="P92" s="246"/>
      <c r="Q92" s="246"/>
      <c r="R92" s="246"/>
      <c r="S92" s="246"/>
      <c r="T92" s="247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8" t="s">
        <v>182</v>
      </c>
      <c r="AU92" s="248" t="s">
        <v>21</v>
      </c>
      <c r="AV92" s="14" t="s">
        <v>148</v>
      </c>
      <c r="AW92" s="14" t="s">
        <v>38</v>
      </c>
      <c r="AX92" s="14" t="s">
        <v>21</v>
      </c>
      <c r="AY92" s="248" t="s">
        <v>149</v>
      </c>
    </row>
    <row r="93" spans="1:65" s="2" customFormat="1" ht="12">
      <c r="A93" s="39"/>
      <c r="B93" s="40"/>
      <c r="C93" s="205" t="s">
        <v>86</v>
      </c>
      <c r="D93" s="205" t="s">
        <v>151</v>
      </c>
      <c r="E93" s="206" t="s">
        <v>512</v>
      </c>
      <c r="F93" s="207" t="s">
        <v>528</v>
      </c>
      <c r="G93" s="208" t="s">
        <v>174</v>
      </c>
      <c r="H93" s="209">
        <v>11.562</v>
      </c>
      <c r="I93" s="210"/>
      <c r="J93" s="211">
        <f>ROUND(I93*H93,2)</f>
        <v>0</v>
      </c>
      <c r="K93" s="207" t="s">
        <v>37</v>
      </c>
      <c r="L93" s="45"/>
      <c r="M93" s="212" t="s">
        <v>37</v>
      </c>
      <c r="N93" s="213" t="s">
        <v>50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148</v>
      </c>
      <c r="AT93" s="216" t="s">
        <v>151</v>
      </c>
      <c r="AU93" s="216" t="s">
        <v>21</v>
      </c>
      <c r="AY93" s="18" t="s">
        <v>149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148</v>
      </c>
      <c r="BK93" s="217">
        <f>ROUND(I93*H93,2)</f>
        <v>0</v>
      </c>
      <c r="BL93" s="18" t="s">
        <v>148</v>
      </c>
      <c r="BM93" s="216" t="s">
        <v>148</v>
      </c>
    </row>
    <row r="94" spans="1:47" s="2" customFormat="1" ht="12">
      <c r="A94" s="39"/>
      <c r="B94" s="40"/>
      <c r="C94" s="41"/>
      <c r="D94" s="218" t="s">
        <v>155</v>
      </c>
      <c r="E94" s="41"/>
      <c r="F94" s="219" t="s">
        <v>528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155</v>
      </c>
      <c r="AU94" s="18" t="s">
        <v>21</v>
      </c>
    </row>
    <row r="95" spans="1:65" s="2" customFormat="1" ht="12">
      <c r="A95" s="39"/>
      <c r="B95" s="40"/>
      <c r="C95" s="205" t="s">
        <v>158</v>
      </c>
      <c r="D95" s="205" t="s">
        <v>151</v>
      </c>
      <c r="E95" s="206" t="s">
        <v>529</v>
      </c>
      <c r="F95" s="207" t="s">
        <v>530</v>
      </c>
      <c r="G95" s="208" t="s">
        <v>220</v>
      </c>
      <c r="H95" s="209">
        <v>48.23</v>
      </c>
      <c r="I95" s="210"/>
      <c r="J95" s="211">
        <f>ROUND(I95*H95,2)</f>
        <v>0</v>
      </c>
      <c r="K95" s="207" t="s">
        <v>37</v>
      </c>
      <c r="L95" s="45"/>
      <c r="M95" s="212" t="s">
        <v>37</v>
      </c>
      <c r="N95" s="213" t="s">
        <v>50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148</v>
      </c>
      <c r="AT95" s="216" t="s">
        <v>151</v>
      </c>
      <c r="AU95" s="216" t="s">
        <v>21</v>
      </c>
      <c r="AY95" s="18" t="s">
        <v>149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148</v>
      </c>
      <c r="BK95" s="217">
        <f>ROUND(I95*H95,2)</f>
        <v>0</v>
      </c>
      <c r="BL95" s="18" t="s">
        <v>148</v>
      </c>
      <c r="BM95" s="216" t="s">
        <v>161</v>
      </c>
    </row>
    <row r="96" spans="1:47" s="2" customFormat="1" ht="12">
      <c r="A96" s="39"/>
      <c r="B96" s="40"/>
      <c r="C96" s="41"/>
      <c r="D96" s="218" t="s">
        <v>155</v>
      </c>
      <c r="E96" s="41"/>
      <c r="F96" s="219" t="s">
        <v>530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155</v>
      </c>
      <c r="AU96" s="18" t="s">
        <v>21</v>
      </c>
    </row>
    <row r="97" spans="1:65" s="2" customFormat="1" ht="12">
      <c r="A97" s="39"/>
      <c r="B97" s="40"/>
      <c r="C97" s="205" t="s">
        <v>148</v>
      </c>
      <c r="D97" s="205" t="s">
        <v>151</v>
      </c>
      <c r="E97" s="206" t="s">
        <v>531</v>
      </c>
      <c r="F97" s="207" t="s">
        <v>532</v>
      </c>
      <c r="G97" s="208" t="s">
        <v>220</v>
      </c>
      <c r="H97" s="209">
        <v>48.23</v>
      </c>
      <c r="I97" s="210"/>
      <c r="J97" s="211">
        <f>ROUND(I97*H97,2)</f>
        <v>0</v>
      </c>
      <c r="K97" s="207" t="s">
        <v>37</v>
      </c>
      <c r="L97" s="45"/>
      <c r="M97" s="212" t="s">
        <v>37</v>
      </c>
      <c r="N97" s="213" t="s">
        <v>50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148</v>
      </c>
      <c r="AT97" s="216" t="s">
        <v>151</v>
      </c>
      <c r="AU97" s="216" t="s">
        <v>21</v>
      </c>
      <c r="AY97" s="18" t="s">
        <v>149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148</v>
      </c>
      <c r="BK97" s="217">
        <f>ROUND(I97*H97,2)</f>
        <v>0</v>
      </c>
      <c r="BL97" s="18" t="s">
        <v>148</v>
      </c>
      <c r="BM97" s="216" t="s">
        <v>164</v>
      </c>
    </row>
    <row r="98" spans="1:47" s="2" customFormat="1" ht="12">
      <c r="A98" s="39"/>
      <c r="B98" s="40"/>
      <c r="C98" s="41"/>
      <c r="D98" s="218" t="s">
        <v>155</v>
      </c>
      <c r="E98" s="41"/>
      <c r="F98" s="219" t="s">
        <v>532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155</v>
      </c>
      <c r="AU98" s="18" t="s">
        <v>21</v>
      </c>
    </row>
    <row r="99" spans="1:65" s="2" customFormat="1" ht="16.5" customHeight="1">
      <c r="A99" s="39"/>
      <c r="B99" s="40"/>
      <c r="C99" s="205" t="s">
        <v>191</v>
      </c>
      <c r="D99" s="205" t="s">
        <v>151</v>
      </c>
      <c r="E99" s="206" t="s">
        <v>533</v>
      </c>
      <c r="F99" s="207" t="s">
        <v>534</v>
      </c>
      <c r="G99" s="208" t="s">
        <v>174</v>
      </c>
      <c r="H99" s="209">
        <v>9.63</v>
      </c>
      <c r="I99" s="210"/>
      <c r="J99" s="211">
        <f>ROUND(I99*H99,2)</f>
        <v>0</v>
      </c>
      <c r="K99" s="207" t="s">
        <v>37</v>
      </c>
      <c r="L99" s="45"/>
      <c r="M99" s="212" t="s">
        <v>37</v>
      </c>
      <c r="N99" s="213" t="s">
        <v>50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148</v>
      </c>
      <c r="AT99" s="216" t="s">
        <v>151</v>
      </c>
      <c r="AU99" s="216" t="s">
        <v>21</v>
      </c>
      <c r="AY99" s="18" t="s">
        <v>149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148</v>
      </c>
      <c r="BK99" s="217">
        <f>ROUND(I99*H99,2)</f>
        <v>0</v>
      </c>
      <c r="BL99" s="18" t="s">
        <v>148</v>
      </c>
      <c r="BM99" s="216" t="s">
        <v>209</v>
      </c>
    </row>
    <row r="100" spans="1:47" s="2" customFormat="1" ht="12">
      <c r="A100" s="39"/>
      <c r="B100" s="40"/>
      <c r="C100" s="41"/>
      <c r="D100" s="218" t="s">
        <v>155</v>
      </c>
      <c r="E100" s="41"/>
      <c r="F100" s="219" t="s">
        <v>534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155</v>
      </c>
      <c r="AU100" s="18" t="s">
        <v>21</v>
      </c>
    </row>
    <row r="101" spans="1:51" s="13" customFormat="1" ht="12">
      <c r="A101" s="13"/>
      <c r="B101" s="227"/>
      <c r="C101" s="228"/>
      <c r="D101" s="218" t="s">
        <v>182</v>
      </c>
      <c r="E101" s="229" t="s">
        <v>37</v>
      </c>
      <c r="F101" s="230" t="s">
        <v>691</v>
      </c>
      <c r="G101" s="228"/>
      <c r="H101" s="231">
        <v>3.165</v>
      </c>
      <c r="I101" s="232"/>
      <c r="J101" s="228"/>
      <c r="K101" s="228"/>
      <c r="L101" s="233"/>
      <c r="M101" s="234"/>
      <c r="N101" s="235"/>
      <c r="O101" s="235"/>
      <c r="P101" s="235"/>
      <c r="Q101" s="235"/>
      <c r="R101" s="235"/>
      <c r="S101" s="235"/>
      <c r="T101" s="23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7" t="s">
        <v>182</v>
      </c>
      <c r="AU101" s="237" t="s">
        <v>21</v>
      </c>
      <c r="AV101" s="13" t="s">
        <v>86</v>
      </c>
      <c r="AW101" s="13" t="s">
        <v>38</v>
      </c>
      <c r="AX101" s="13" t="s">
        <v>77</v>
      </c>
      <c r="AY101" s="237" t="s">
        <v>149</v>
      </c>
    </row>
    <row r="102" spans="1:51" s="13" customFormat="1" ht="12">
      <c r="A102" s="13"/>
      <c r="B102" s="227"/>
      <c r="C102" s="228"/>
      <c r="D102" s="218" t="s">
        <v>182</v>
      </c>
      <c r="E102" s="229" t="s">
        <v>37</v>
      </c>
      <c r="F102" s="230" t="s">
        <v>692</v>
      </c>
      <c r="G102" s="228"/>
      <c r="H102" s="231">
        <v>0.882</v>
      </c>
      <c r="I102" s="232"/>
      <c r="J102" s="228"/>
      <c r="K102" s="228"/>
      <c r="L102" s="233"/>
      <c r="M102" s="234"/>
      <c r="N102" s="235"/>
      <c r="O102" s="235"/>
      <c r="P102" s="235"/>
      <c r="Q102" s="235"/>
      <c r="R102" s="235"/>
      <c r="S102" s="235"/>
      <c r="T102" s="236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7" t="s">
        <v>182</v>
      </c>
      <c r="AU102" s="237" t="s">
        <v>21</v>
      </c>
      <c r="AV102" s="13" t="s">
        <v>86</v>
      </c>
      <c r="AW102" s="13" t="s">
        <v>38</v>
      </c>
      <c r="AX102" s="13" t="s">
        <v>77</v>
      </c>
      <c r="AY102" s="237" t="s">
        <v>149</v>
      </c>
    </row>
    <row r="103" spans="1:51" s="13" customFormat="1" ht="12">
      <c r="A103" s="13"/>
      <c r="B103" s="227"/>
      <c r="C103" s="228"/>
      <c r="D103" s="218" t="s">
        <v>182</v>
      </c>
      <c r="E103" s="229" t="s">
        <v>37</v>
      </c>
      <c r="F103" s="230" t="s">
        <v>693</v>
      </c>
      <c r="G103" s="228"/>
      <c r="H103" s="231">
        <v>3.732</v>
      </c>
      <c r="I103" s="232"/>
      <c r="J103" s="228"/>
      <c r="K103" s="228"/>
      <c r="L103" s="233"/>
      <c r="M103" s="234"/>
      <c r="N103" s="235"/>
      <c r="O103" s="235"/>
      <c r="P103" s="235"/>
      <c r="Q103" s="235"/>
      <c r="R103" s="235"/>
      <c r="S103" s="235"/>
      <c r="T103" s="23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7" t="s">
        <v>182</v>
      </c>
      <c r="AU103" s="237" t="s">
        <v>21</v>
      </c>
      <c r="AV103" s="13" t="s">
        <v>86</v>
      </c>
      <c r="AW103" s="13" t="s">
        <v>38</v>
      </c>
      <c r="AX103" s="13" t="s">
        <v>77</v>
      </c>
      <c r="AY103" s="237" t="s">
        <v>149</v>
      </c>
    </row>
    <row r="104" spans="1:51" s="13" customFormat="1" ht="12">
      <c r="A104" s="13"/>
      <c r="B104" s="227"/>
      <c r="C104" s="228"/>
      <c r="D104" s="218" t="s">
        <v>182</v>
      </c>
      <c r="E104" s="229" t="s">
        <v>37</v>
      </c>
      <c r="F104" s="230" t="s">
        <v>694</v>
      </c>
      <c r="G104" s="228"/>
      <c r="H104" s="231">
        <v>1.851</v>
      </c>
      <c r="I104" s="232"/>
      <c r="J104" s="228"/>
      <c r="K104" s="228"/>
      <c r="L104" s="233"/>
      <c r="M104" s="234"/>
      <c r="N104" s="235"/>
      <c r="O104" s="235"/>
      <c r="P104" s="235"/>
      <c r="Q104" s="235"/>
      <c r="R104" s="235"/>
      <c r="S104" s="235"/>
      <c r="T104" s="23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7" t="s">
        <v>182</v>
      </c>
      <c r="AU104" s="237" t="s">
        <v>21</v>
      </c>
      <c r="AV104" s="13" t="s">
        <v>86</v>
      </c>
      <c r="AW104" s="13" t="s">
        <v>38</v>
      </c>
      <c r="AX104" s="13" t="s">
        <v>77</v>
      </c>
      <c r="AY104" s="237" t="s">
        <v>149</v>
      </c>
    </row>
    <row r="105" spans="1:51" s="14" customFormat="1" ht="12">
      <c r="A105" s="14"/>
      <c r="B105" s="238"/>
      <c r="C105" s="239"/>
      <c r="D105" s="218" t="s">
        <v>182</v>
      </c>
      <c r="E105" s="240" t="s">
        <v>37</v>
      </c>
      <c r="F105" s="241" t="s">
        <v>187</v>
      </c>
      <c r="G105" s="239"/>
      <c r="H105" s="242">
        <v>9.629999999999999</v>
      </c>
      <c r="I105" s="243"/>
      <c r="J105" s="239"/>
      <c r="K105" s="239"/>
      <c r="L105" s="244"/>
      <c r="M105" s="245"/>
      <c r="N105" s="246"/>
      <c r="O105" s="246"/>
      <c r="P105" s="246"/>
      <c r="Q105" s="246"/>
      <c r="R105" s="246"/>
      <c r="S105" s="246"/>
      <c r="T105" s="247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8" t="s">
        <v>182</v>
      </c>
      <c r="AU105" s="248" t="s">
        <v>21</v>
      </c>
      <c r="AV105" s="14" t="s">
        <v>148</v>
      </c>
      <c r="AW105" s="14" t="s">
        <v>38</v>
      </c>
      <c r="AX105" s="14" t="s">
        <v>21</v>
      </c>
      <c r="AY105" s="248" t="s">
        <v>149</v>
      </c>
    </row>
    <row r="106" spans="1:65" s="2" customFormat="1" ht="16.5" customHeight="1">
      <c r="A106" s="39"/>
      <c r="B106" s="40"/>
      <c r="C106" s="205" t="s">
        <v>161</v>
      </c>
      <c r="D106" s="205" t="s">
        <v>151</v>
      </c>
      <c r="E106" s="206" t="s">
        <v>535</v>
      </c>
      <c r="F106" s="207" t="s">
        <v>536</v>
      </c>
      <c r="G106" s="208" t="s">
        <v>174</v>
      </c>
      <c r="H106" s="209">
        <v>11.562</v>
      </c>
      <c r="I106" s="210"/>
      <c r="J106" s="211">
        <f>ROUND(I106*H106,2)</f>
        <v>0</v>
      </c>
      <c r="K106" s="207" t="s">
        <v>37</v>
      </c>
      <c r="L106" s="45"/>
      <c r="M106" s="212" t="s">
        <v>37</v>
      </c>
      <c r="N106" s="213" t="s">
        <v>50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148</v>
      </c>
      <c r="AT106" s="216" t="s">
        <v>151</v>
      </c>
      <c r="AU106" s="216" t="s">
        <v>21</v>
      </c>
      <c r="AY106" s="18" t="s">
        <v>149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148</v>
      </c>
      <c r="BK106" s="217">
        <f>ROUND(I106*H106,2)</f>
        <v>0</v>
      </c>
      <c r="BL106" s="18" t="s">
        <v>148</v>
      </c>
      <c r="BM106" s="216" t="s">
        <v>217</v>
      </c>
    </row>
    <row r="107" spans="1:47" s="2" customFormat="1" ht="12">
      <c r="A107" s="39"/>
      <c r="B107" s="40"/>
      <c r="C107" s="41"/>
      <c r="D107" s="218" t="s">
        <v>155</v>
      </c>
      <c r="E107" s="41"/>
      <c r="F107" s="219" t="s">
        <v>536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155</v>
      </c>
      <c r="AU107" s="18" t="s">
        <v>21</v>
      </c>
    </row>
    <row r="108" spans="1:65" s="2" customFormat="1" ht="12">
      <c r="A108" s="39"/>
      <c r="B108" s="40"/>
      <c r="C108" s="205" t="s">
        <v>198</v>
      </c>
      <c r="D108" s="205" t="s">
        <v>151</v>
      </c>
      <c r="E108" s="206" t="s">
        <v>537</v>
      </c>
      <c r="F108" s="207" t="s">
        <v>538</v>
      </c>
      <c r="G108" s="208" t="s">
        <v>539</v>
      </c>
      <c r="H108" s="209">
        <v>0.866</v>
      </c>
      <c r="I108" s="210"/>
      <c r="J108" s="211">
        <f>ROUND(I108*H108,2)</f>
        <v>0</v>
      </c>
      <c r="K108" s="207" t="s">
        <v>37</v>
      </c>
      <c r="L108" s="45"/>
      <c r="M108" s="212" t="s">
        <v>37</v>
      </c>
      <c r="N108" s="213" t="s">
        <v>50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148</v>
      </c>
      <c r="AT108" s="216" t="s">
        <v>151</v>
      </c>
      <c r="AU108" s="216" t="s">
        <v>21</v>
      </c>
      <c r="AY108" s="18" t="s">
        <v>149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148</v>
      </c>
      <c r="BK108" s="217">
        <f>ROUND(I108*H108,2)</f>
        <v>0</v>
      </c>
      <c r="BL108" s="18" t="s">
        <v>148</v>
      </c>
      <c r="BM108" s="216" t="s">
        <v>229</v>
      </c>
    </row>
    <row r="109" spans="1:47" s="2" customFormat="1" ht="12">
      <c r="A109" s="39"/>
      <c r="B109" s="40"/>
      <c r="C109" s="41"/>
      <c r="D109" s="218" t="s">
        <v>155</v>
      </c>
      <c r="E109" s="41"/>
      <c r="F109" s="219" t="s">
        <v>538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155</v>
      </c>
      <c r="AU109" s="18" t="s">
        <v>21</v>
      </c>
    </row>
    <row r="110" spans="1:65" s="2" customFormat="1" ht="16.5" customHeight="1">
      <c r="A110" s="39"/>
      <c r="B110" s="40"/>
      <c r="C110" s="205" t="s">
        <v>164</v>
      </c>
      <c r="D110" s="205" t="s">
        <v>151</v>
      </c>
      <c r="E110" s="206" t="s">
        <v>540</v>
      </c>
      <c r="F110" s="207" t="s">
        <v>541</v>
      </c>
      <c r="G110" s="208" t="s">
        <v>539</v>
      </c>
      <c r="H110" s="209">
        <v>0.866</v>
      </c>
      <c r="I110" s="210"/>
      <c r="J110" s="211">
        <f>ROUND(I110*H110,2)</f>
        <v>0</v>
      </c>
      <c r="K110" s="207" t="s">
        <v>37</v>
      </c>
      <c r="L110" s="45"/>
      <c r="M110" s="212" t="s">
        <v>37</v>
      </c>
      <c r="N110" s="213" t="s">
        <v>50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148</v>
      </c>
      <c r="AT110" s="216" t="s">
        <v>151</v>
      </c>
      <c r="AU110" s="216" t="s">
        <v>21</v>
      </c>
      <c r="AY110" s="18" t="s">
        <v>149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148</v>
      </c>
      <c r="BK110" s="217">
        <f>ROUND(I110*H110,2)</f>
        <v>0</v>
      </c>
      <c r="BL110" s="18" t="s">
        <v>148</v>
      </c>
      <c r="BM110" s="216" t="s">
        <v>239</v>
      </c>
    </row>
    <row r="111" spans="1:47" s="2" customFormat="1" ht="12">
      <c r="A111" s="39"/>
      <c r="B111" s="40"/>
      <c r="C111" s="41"/>
      <c r="D111" s="218" t="s">
        <v>155</v>
      </c>
      <c r="E111" s="41"/>
      <c r="F111" s="219" t="s">
        <v>541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155</v>
      </c>
      <c r="AU111" s="18" t="s">
        <v>21</v>
      </c>
    </row>
    <row r="112" spans="1:65" s="2" customFormat="1" ht="16.5" customHeight="1">
      <c r="A112" s="39"/>
      <c r="B112" s="40"/>
      <c r="C112" s="205" t="s">
        <v>205</v>
      </c>
      <c r="D112" s="205" t="s">
        <v>151</v>
      </c>
      <c r="E112" s="206" t="s">
        <v>542</v>
      </c>
      <c r="F112" s="207" t="s">
        <v>543</v>
      </c>
      <c r="G112" s="208" t="s">
        <v>539</v>
      </c>
      <c r="H112" s="209">
        <v>1.732</v>
      </c>
      <c r="I112" s="210"/>
      <c r="J112" s="211">
        <f>ROUND(I112*H112,2)</f>
        <v>0</v>
      </c>
      <c r="K112" s="207" t="s">
        <v>37</v>
      </c>
      <c r="L112" s="45"/>
      <c r="M112" s="212" t="s">
        <v>37</v>
      </c>
      <c r="N112" s="213" t="s">
        <v>50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148</v>
      </c>
      <c r="AT112" s="216" t="s">
        <v>151</v>
      </c>
      <c r="AU112" s="216" t="s">
        <v>21</v>
      </c>
      <c r="AY112" s="18" t="s">
        <v>149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148</v>
      </c>
      <c r="BK112" s="217">
        <f>ROUND(I112*H112,2)</f>
        <v>0</v>
      </c>
      <c r="BL112" s="18" t="s">
        <v>148</v>
      </c>
      <c r="BM112" s="216" t="s">
        <v>247</v>
      </c>
    </row>
    <row r="113" spans="1:47" s="2" customFormat="1" ht="12">
      <c r="A113" s="39"/>
      <c r="B113" s="40"/>
      <c r="C113" s="41"/>
      <c r="D113" s="218" t="s">
        <v>155</v>
      </c>
      <c r="E113" s="41"/>
      <c r="F113" s="219" t="s">
        <v>543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155</v>
      </c>
      <c r="AU113" s="18" t="s">
        <v>21</v>
      </c>
    </row>
    <row r="114" spans="1:65" s="2" customFormat="1" ht="16.5" customHeight="1">
      <c r="A114" s="39"/>
      <c r="B114" s="40"/>
      <c r="C114" s="205" t="s">
        <v>209</v>
      </c>
      <c r="D114" s="205" t="s">
        <v>151</v>
      </c>
      <c r="E114" s="206" t="s">
        <v>544</v>
      </c>
      <c r="F114" s="207" t="s">
        <v>545</v>
      </c>
      <c r="G114" s="208" t="s">
        <v>539</v>
      </c>
      <c r="H114" s="209">
        <v>1.732</v>
      </c>
      <c r="I114" s="210"/>
      <c r="J114" s="211">
        <f>ROUND(I114*H114,2)</f>
        <v>0</v>
      </c>
      <c r="K114" s="207" t="s">
        <v>37</v>
      </c>
      <c r="L114" s="45"/>
      <c r="M114" s="212" t="s">
        <v>37</v>
      </c>
      <c r="N114" s="213" t="s">
        <v>50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148</v>
      </c>
      <c r="AT114" s="216" t="s">
        <v>151</v>
      </c>
      <c r="AU114" s="216" t="s">
        <v>21</v>
      </c>
      <c r="AY114" s="18" t="s">
        <v>149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148</v>
      </c>
      <c r="BK114" s="217">
        <f>ROUND(I114*H114,2)</f>
        <v>0</v>
      </c>
      <c r="BL114" s="18" t="s">
        <v>148</v>
      </c>
      <c r="BM114" s="216" t="s">
        <v>256</v>
      </c>
    </row>
    <row r="115" spans="1:47" s="2" customFormat="1" ht="12">
      <c r="A115" s="39"/>
      <c r="B115" s="40"/>
      <c r="C115" s="41"/>
      <c r="D115" s="218" t="s">
        <v>155</v>
      </c>
      <c r="E115" s="41"/>
      <c r="F115" s="219" t="s">
        <v>545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155</v>
      </c>
      <c r="AU115" s="18" t="s">
        <v>21</v>
      </c>
    </row>
    <row r="116" spans="1:65" s="2" customFormat="1" ht="21.75" customHeight="1">
      <c r="A116" s="39"/>
      <c r="B116" s="40"/>
      <c r="C116" s="205" t="s">
        <v>213</v>
      </c>
      <c r="D116" s="205" t="s">
        <v>151</v>
      </c>
      <c r="E116" s="206" t="s">
        <v>546</v>
      </c>
      <c r="F116" s="207" t="s">
        <v>547</v>
      </c>
      <c r="G116" s="208" t="s">
        <v>174</v>
      </c>
      <c r="H116" s="209">
        <v>9.553</v>
      </c>
      <c r="I116" s="210"/>
      <c r="J116" s="211">
        <f>ROUND(I116*H116,2)</f>
        <v>0</v>
      </c>
      <c r="K116" s="207" t="s">
        <v>37</v>
      </c>
      <c r="L116" s="45"/>
      <c r="M116" s="212" t="s">
        <v>37</v>
      </c>
      <c r="N116" s="213" t="s">
        <v>50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148</v>
      </c>
      <c r="AT116" s="216" t="s">
        <v>151</v>
      </c>
      <c r="AU116" s="216" t="s">
        <v>21</v>
      </c>
      <c r="AY116" s="18" t="s">
        <v>149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148</v>
      </c>
      <c r="BK116" s="217">
        <f>ROUND(I116*H116,2)</f>
        <v>0</v>
      </c>
      <c r="BL116" s="18" t="s">
        <v>148</v>
      </c>
      <c r="BM116" s="216" t="s">
        <v>263</v>
      </c>
    </row>
    <row r="117" spans="1:47" s="2" customFormat="1" ht="12">
      <c r="A117" s="39"/>
      <c r="B117" s="40"/>
      <c r="C117" s="41"/>
      <c r="D117" s="218" t="s">
        <v>155</v>
      </c>
      <c r="E117" s="41"/>
      <c r="F117" s="219" t="s">
        <v>547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155</v>
      </c>
      <c r="AU117" s="18" t="s">
        <v>21</v>
      </c>
    </row>
    <row r="118" spans="1:65" s="2" customFormat="1" ht="12">
      <c r="A118" s="39"/>
      <c r="B118" s="40"/>
      <c r="C118" s="205" t="s">
        <v>217</v>
      </c>
      <c r="D118" s="205" t="s">
        <v>151</v>
      </c>
      <c r="E118" s="206" t="s">
        <v>548</v>
      </c>
      <c r="F118" s="207" t="s">
        <v>549</v>
      </c>
      <c r="G118" s="208" t="s">
        <v>174</v>
      </c>
      <c r="H118" s="209">
        <v>11.258</v>
      </c>
      <c r="I118" s="210"/>
      <c r="J118" s="211">
        <f>ROUND(I118*H118,2)</f>
        <v>0</v>
      </c>
      <c r="K118" s="207" t="s">
        <v>37</v>
      </c>
      <c r="L118" s="45"/>
      <c r="M118" s="212" t="s">
        <v>37</v>
      </c>
      <c r="N118" s="213" t="s">
        <v>50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148</v>
      </c>
      <c r="AT118" s="216" t="s">
        <v>151</v>
      </c>
      <c r="AU118" s="216" t="s">
        <v>21</v>
      </c>
      <c r="AY118" s="18" t="s">
        <v>149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148</v>
      </c>
      <c r="BK118" s="217">
        <f>ROUND(I118*H118,2)</f>
        <v>0</v>
      </c>
      <c r="BL118" s="18" t="s">
        <v>148</v>
      </c>
      <c r="BM118" s="216" t="s">
        <v>272</v>
      </c>
    </row>
    <row r="119" spans="1:47" s="2" customFormat="1" ht="12">
      <c r="A119" s="39"/>
      <c r="B119" s="40"/>
      <c r="C119" s="41"/>
      <c r="D119" s="218" t="s">
        <v>155</v>
      </c>
      <c r="E119" s="41"/>
      <c r="F119" s="219" t="s">
        <v>549</v>
      </c>
      <c r="G119" s="41"/>
      <c r="H119" s="41"/>
      <c r="I119" s="220"/>
      <c r="J119" s="41"/>
      <c r="K119" s="41"/>
      <c r="L119" s="45"/>
      <c r="M119" s="221"/>
      <c r="N119" s="222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155</v>
      </c>
      <c r="AU119" s="18" t="s">
        <v>21</v>
      </c>
    </row>
    <row r="120" spans="1:65" s="2" customFormat="1" ht="12">
      <c r="A120" s="39"/>
      <c r="B120" s="40"/>
      <c r="C120" s="205" t="s">
        <v>225</v>
      </c>
      <c r="D120" s="205" t="s">
        <v>151</v>
      </c>
      <c r="E120" s="206" t="s">
        <v>550</v>
      </c>
      <c r="F120" s="207" t="s">
        <v>551</v>
      </c>
      <c r="G120" s="208" t="s">
        <v>174</v>
      </c>
      <c r="H120" s="209">
        <v>20.811</v>
      </c>
      <c r="I120" s="210"/>
      <c r="J120" s="211">
        <f>ROUND(I120*H120,2)</f>
        <v>0</v>
      </c>
      <c r="K120" s="207" t="s">
        <v>37</v>
      </c>
      <c r="L120" s="45"/>
      <c r="M120" s="212" t="s">
        <v>37</v>
      </c>
      <c r="N120" s="213" t="s">
        <v>50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148</v>
      </c>
      <c r="AT120" s="216" t="s">
        <v>151</v>
      </c>
      <c r="AU120" s="216" t="s">
        <v>21</v>
      </c>
      <c r="AY120" s="18" t="s">
        <v>149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148</v>
      </c>
      <c r="BK120" s="217">
        <f>ROUND(I120*H120,2)</f>
        <v>0</v>
      </c>
      <c r="BL120" s="18" t="s">
        <v>148</v>
      </c>
      <c r="BM120" s="216" t="s">
        <v>286</v>
      </c>
    </row>
    <row r="121" spans="1:47" s="2" customFormat="1" ht="12">
      <c r="A121" s="39"/>
      <c r="B121" s="40"/>
      <c r="C121" s="41"/>
      <c r="D121" s="218" t="s">
        <v>155</v>
      </c>
      <c r="E121" s="41"/>
      <c r="F121" s="219" t="s">
        <v>551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155</v>
      </c>
      <c r="AU121" s="18" t="s">
        <v>21</v>
      </c>
    </row>
    <row r="122" spans="1:65" s="2" customFormat="1" ht="16.5" customHeight="1">
      <c r="A122" s="39"/>
      <c r="B122" s="40"/>
      <c r="C122" s="205" t="s">
        <v>229</v>
      </c>
      <c r="D122" s="205" t="s">
        <v>151</v>
      </c>
      <c r="E122" s="206" t="s">
        <v>188</v>
      </c>
      <c r="F122" s="207" t="s">
        <v>519</v>
      </c>
      <c r="G122" s="208" t="s">
        <v>174</v>
      </c>
      <c r="H122" s="209">
        <v>20.811</v>
      </c>
      <c r="I122" s="210"/>
      <c r="J122" s="211">
        <f>ROUND(I122*H122,2)</f>
        <v>0</v>
      </c>
      <c r="K122" s="207" t="s">
        <v>37</v>
      </c>
      <c r="L122" s="45"/>
      <c r="M122" s="212" t="s">
        <v>37</v>
      </c>
      <c r="N122" s="213" t="s">
        <v>50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148</v>
      </c>
      <c r="AT122" s="216" t="s">
        <v>151</v>
      </c>
      <c r="AU122" s="216" t="s">
        <v>21</v>
      </c>
      <c r="AY122" s="18" t="s">
        <v>149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148</v>
      </c>
      <c r="BK122" s="217">
        <f>ROUND(I122*H122,2)</f>
        <v>0</v>
      </c>
      <c r="BL122" s="18" t="s">
        <v>148</v>
      </c>
      <c r="BM122" s="216" t="s">
        <v>290</v>
      </c>
    </row>
    <row r="123" spans="1:47" s="2" customFormat="1" ht="12">
      <c r="A123" s="39"/>
      <c r="B123" s="40"/>
      <c r="C123" s="41"/>
      <c r="D123" s="218" t="s">
        <v>155</v>
      </c>
      <c r="E123" s="41"/>
      <c r="F123" s="219" t="s">
        <v>519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155</v>
      </c>
      <c r="AU123" s="18" t="s">
        <v>21</v>
      </c>
    </row>
    <row r="124" spans="1:65" s="2" customFormat="1" ht="16.5" customHeight="1">
      <c r="A124" s="39"/>
      <c r="B124" s="40"/>
      <c r="C124" s="205" t="s">
        <v>8</v>
      </c>
      <c r="D124" s="205" t="s">
        <v>151</v>
      </c>
      <c r="E124" s="206" t="s">
        <v>192</v>
      </c>
      <c r="F124" s="207" t="s">
        <v>521</v>
      </c>
      <c r="G124" s="208" t="s">
        <v>174</v>
      </c>
      <c r="H124" s="209">
        <v>9.553</v>
      </c>
      <c r="I124" s="210"/>
      <c r="J124" s="211">
        <f>ROUND(I124*H124,2)</f>
        <v>0</v>
      </c>
      <c r="K124" s="207" t="s">
        <v>37</v>
      </c>
      <c r="L124" s="45"/>
      <c r="M124" s="212" t="s">
        <v>37</v>
      </c>
      <c r="N124" s="213" t="s">
        <v>50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148</v>
      </c>
      <c r="AT124" s="216" t="s">
        <v>151</v>
      </c>
      <c r="AU124" s="216" t="s">
        <v>21</v>
      </c>
      <c r="AY124" s="18" t="s">
        <v>149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148</v>
      </c>
      <c r="BK124" s="217">
        <f>ROUND(I124*H124,2)</f>
        <v>0</v>
      </c>
      <c r="BL124" s="18" t="s">
        <v>148</v>
      </c>
      <c r="BM124" s="216" t="s">
        <v>302</v>
      </c>
    </row>
    <row r="125" spans="1:47" s="2" customFormat="1" ht="12">
      <c r="A125" s="39"/>
      <c r="B125" s="40"/>
      <c r="C125" s="41"/>
      <c r="D125" s="218" t="s">
        <v>155</v>
      </c>
      <c r="E125" s="41"/>
      <c r="F125" s="219" t="s">
        <v>521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155</v>
      </c>
      <c r="AU125" s="18" t="s">
        <v>21</v>
      </c>
    </row>
    <row r="126" spans="1:65" s="2" customFormat="1" ht="16.5" customHeight="1">
      <c r="A126" s="39"/>
      <c r="B126" s="40"/>
      <c r="C126" s="205" t="s">
        <v>239</v>
      </c>
      <c r="D126" s="205" t="s">
        <v>151</v>
      </c>
      <c r="E126" s="206" t="s">
        <v>522</v>
      </c>
      <c r="F126" s="207" t="s">
        <v>523</v>
      </c>
      <c r="G126" s="208" t="s">
        <v>174</v>
      </c>
      <c r="H126" s="209">
        <v>11.258</v>
      </c>
      <c r="I126" s="210"/>
      <c r="J126" s="211">
        <f>ROUND(I126*H126,2)</f>
        <v>0</v>
      </c>
      <c r="K126" s="207" t="s">
        <v>37</v>
      </c>
      <c r="L126" s="45"/>
      <c r="M126" s="212" t="s">
        <v>37</v>
      </c>
      <c r="N126" s="213" t="s">
        <v>50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148</v>
      </c>
      <c r="AT126" s="216" t="s">
        <v>151</v>
      </c>
      <c r="AU126" s="216" t="s">
        <v>21</v>
      </c>
      <c r="AY126" s="18" t="s">
        <v>149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148</v>
      </c>
      <c r="BK126" s="217">
        <f>ROUND(I126*H126,2)</f>
        <v>0</v>
      </c>
      <c r="BL126" s="18" t="s">
        <v>148</v>
      </c>
      <c r="BM126" s="216" t="s">
        <v>313</v>
      </c>
    </row>
    <row r="127" spans="1:47" s="2" customFormat="1" ht="12">
      <c r="A127" s="39"/>
      <c r="B127" s="40"/>
      <c r="C127" s="41"/>
      <c r="D127" s="218" t="s">
        <v>155</v>
      </c>
      <c r="E127" s="41"/>
      <c r="F127" s="219" t="s">
        <v>523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155</v>
      </c>
      <c r="AU127" s="18" t="s">
        <v>21</v>
      </c>
    </row>
    <row r="128" spans="1:65" s="2" customFormat="1" ht="16.5" customHeight="1">
      <c r="A128" s="39"/>
      <c r="B128" s="40"/>
      <c r="C128" s="205" t="s">
        <v>243</v>
      </c>
      <c r="D128" s="205" t="s">
        <v>151</v>
      </c>
      <c r="E128" s="206" t="s">
        <v>552</v>
      </c>
      <c r="F128" s="207" t="s">
        <v>695</v>
      </c>
      <c r="G128" s="208" t="s">
        <v>174</v>
      </c>
      <c r="H128" s="209">
        <v>4.91</v>
      </c>
      <c r="I128" s="210"/>
      <c r="J128" s="211">
        <f>ROUND(I128*H128,2)</f>
        <v>0</v>
      </c>
      <c r="K128" s="207" t="s">
        <v>37</v>
      </c>
      <c r="L128" s="45"/>
      <c r="M128" s="212" t="s">
        <v>37</v>
      </c>
      <c r="N128" s="213" t="s">
        <v>50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148</v>
      </c>
      <c r="AT128" s="216" t="s">
        <v>151</v>
      </c>
      <c r="AU128" s="216" t="s">
        <v>21</v>
      </c>
      <c r="AY128" s="18" t="s">
        <v>149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148</v>
      </c>
      <c r="BK128" s="217">
        <f>ROUND(I128*H128,2)</f>
        <v>0</v>
      </c>
      <c r="BL128" s="18" t="s">
        <v>148</v>
      </c>
      <c r="BM128" s="216" t="s">
        <v>323</v>
      </c>
    </row>
    <row r="129" spans="1:47" s="2" customFormat="1" ht="12">
      <c r="A129" s="39"/>
      <c r="B129" s="40"/>
      <c r="C129" s="41"/>
      <c r="D129" s="218" t="s">
        <v>155</v>
      </c>
      <c r="E129" s="41"/>
      <c r="F129" s="219" t="s">
        <v>695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155</v>
      </c>
      <c r="AU129" s="18" t="s">
        <v>21</v>
      </c>
    </row>
    <row r="130" spans="1:65" s="2" customFormat="1" ht="12">
      <c r="A130" s="39"/>
      <c r="B130" s="40"/>
      <c r="C130" s="205" t="s">
        <v>247</v>
      </c>
      <c r="D130" s="205" t="s">
        <v>151</v>
      </c>
      <c r="E130" s="206" t="s">
        <v>554</v>
      </c>
      <c r="F130" s="207" t="s">
        <v>696</v>
      </c>
      <c r="G130" s="208" t="s">
        <v>174</v>
      </c>
      <c r="H130" s="209">
        <v>4.91</v>
      </c>
      <c r="I130" s="210"/>
      <c r="J130" s="211">
        <f>ROUND(I130*H130,2)</f>
        <v>0</v>
      </c>
      <c r="K130" s="207" t="s">
        <v>37</v>
      </c>
      <c r="L130" s="45"/>
      <c r="M130" s="212" t="s">
        <v>37</v>
      </c>
      <c r="N130" s="213" t="s">
        <v>50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148</v>
      </c>
      <c r="AT130" s="216" t="s">
        <v>151</v>
      </c>
      <c r="AU130" s="216" t="s">
        <v>21</v>
      </c>
      <c r="AY130" s="18" t="s">
        <v>149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148</v>
      </c>
      <c r="BK130" s="217">
        <f>ROUND(I130*H130,2)</f>
        <v>0</v>
      </c>
      <c r="BL130" s="18" t="s">
        <v>148</v>
      </c>
      <c r="BM130" s="216" t="s">
        <v>332</v>
      </c>
    </row>
    <row r="131" spans="1:47" s="2" customFormat="1" ht="12">
      <c r="A131" s="39"/>
      <c r="B131" s="40"/>
      <c r="C131" s="41"/>
      <c r="D131" s="218" t="s">
        <v>155</v>
      </c>
      <c r="E131" s="41"/>
      <c r="F131" s="219" t="s">
        <v>696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155</v>
      </c>
      <c r="AU131" s="18" t="s">
        <v>21</v>
      </c>
    </row>
    <row r="132" spans="1:65" s="2" customFormat="1" ht="16.5" customHeight="1">
      <c r="A132" s="39"/>
      <c r="B132" s="40"/>
      <c r="C132" s="205" t="s">
        <v>251</v>
      </c>
      <c r="D132" s="205" t="s">
        <v>151</v>
      </c>
      <c r="E132" s="206" t="s">
        <v>188</v>
      </c>
      <c r="F132" s="207" t="s">
        <v>519</v>
      </c>
      <c r="G132" s="208" t="s">
        <v>174</v>
      </c>
      <c r="H132" s="209">
        <v>4.91</v>
      </c>
      <c r="I132" s="210"/>
      <c r="J132" s="211">
        <f>ROUND(I132*H132,2)</f>
        <v>0</v>
      </c>
      <c r="K132" s="207" t="s">
        <v>37</v>
      </c>
      <c r="L132" s="45"/>
      <c r="M132" s="212" t="s">
        <v>37</v>
      </c>
      <c r="N132" s="213" t="s">
        <v>50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148</v>
      </c>
      <c r="AT132" s="216" t="s">
        <v>151</v>
      </c>
      <c r="AU132" s="216" t="s">
        <v>21</v>
      </c>
      <c r="AY132" s="18" t="s">
        <v>149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148</v>
      </c>
      <c r="BK132" s="217">
        <f>ROUND(I132*H132,2)</f>
        <v>0</v>
      </c>
      <c r="BL132" s="18" t="s">
        <v>148</v>
      </c>
      <c r="BM132" s="216" t="s">
        <v>342</v>
      </c>
    </row>
    <row r="133" spans="1:47" s="2" customFormat="1" ht="12">
      <c r="A133" s="39"/>
      <c r="B133" s="40"/>
      <c r="C133" s="41"/>
      <c r="D133" s="218" t="s">
        <v>155</v>
      </c>
      <c r="E133" s="41"/>
      <c r="F133" s="219" t="s">
        <v>519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155</v>
      </c>
      <c r="AU133" s="18" t="s">
        <v>21</v>
      </c>
    </row>
    <row r="134" spans="1:65" s="2" customFormat="1" ht="16.5" customHeight="1">
      <c r="A134" s="39"/>
      <c r="B134" s="40"/>
      <c r="C134" s="205" t="s">
        <v>256</v>
      </c>
      <c r="D134" s="205" t="s">
        <v>151</v>
      </c>
      <c r="E134" s="206" t="s">
        <v>556</v>
      </c>
      <c r="F134" s="207" t="s">
        <v>697</v>
      </c>
      <c r="G134" s="208" t="s">
        <v>174</v>
      </c>
      <c r="H134" s="209">
        <v>4.91</v>
      </c>
      <c r="I134" s="210"/>
      <c r="J134" s="211">
        <f>ROUND(I134*H134,2)</f>
        <v>0</v>
      </c>
      <c r="K134" s="207" t="s">
        <v>37</v>
      </c>
      <c r="L134" s="45"/>
      <c r="M134" s="212" t="s">
        <v>37</v>
      </c>
      <c r="N134" s="213" t="s">
        <v>50</v>
      </c>
      <c r="O134" s="85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148</v>
      </c>
      <c r="AT134" s="216" t="s">
        <v>151</v>
      </c>
      <c r="AU134" s="216" t="s">
        <v>21</v>
      </c>
      <c r="AY134" s="18" t="s">
        <v>149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148</v>
      </c>
      <c r="BK134" s="217">
        <f>ROUND(I134*H134,2)</f>
        <v>0</v>
      </c>
      <c r="BL134" s="18" t="s">
        <v>148</v>
      </c>
      <c r="BM134" s="216" t="s">
        <v>394</v>
      </c>
    </row>
    <row r="135" spans="1:47" s="2" customFormat="1" ht="12">
      <c r="A135" s="39"/>
      <c r="B135" s="40"/>
      <c r="C135" s="41"/>
      <c r="D135" s="218" t="s">
        <v>155</v>
      </c>
      <c r="E135" s="41"/>
      <c r="F135" s="219" t="s">
        <v>697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155</v>
      </c>
      <c r="AU135" s="18" t="s">
        <v>21</v>
      </c>
    </row>
    <row r="136" spans="1:65" s="2" customFormat="1" ht="12">
      <c r="A136" s="39"/>
      <c r="B136" s="40"/>
      <c r="C136" s="205" t="s">
        <v>7</v>
      </c>
      <c r="D136" s="205" t="s">
        <v>151</v>
      </c>
      <c r="E136" s="206" t="s">
        <v>560</v>
      </c>
      <c r="F136" s="207" t="s">
        <v>561</v>
      </c>
      <c r="G136" s="208" t="s">
        <v>174</v>
      </c>
      <c r="H136" s="209">
        <v>49.097</v>
      </c>
      <c r="I136" s="210"/>
      <c r="J136" s="211">
        <f>ROUND(I136*H136,2)</f>
        <v>0</v>
      </c>
      <c r="K136" s="207" t="s">
        <v>37</v>
      </c>
      <c r="L136" s="45"/>
      <c r="M136" s="212" t="s">
        <v>37</v>
      </c>
      <c r="N136" s="213" t="s">
        <v>50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148</v>
      </c>
      <c r="AT136" s="216" t="s">
        <v>151</v>
      </c>
      <c r="AU136" s="216" t="s">
        <v>21</v>
      </c>
      <c r="AY136" s="18" t="s">
        <v>149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148</v>
      </c>
      <c r="BK136" s="217">
        <f>ROUND(I136*H136,2)</f>
        <v>0</v>
      </c>
      <c r="BL136" s="18" t="s">
        <v>148</v>
      </c>
      <c r="BM136" s="216" t="s">
        <v>396</v>
      </c>
    </row>
    <row r="137" spans="1:47" s="2" customFormat="1" ht="12">
      <c r="A137" s="39"/>
      <c r="B137" s="40"/>
      <c r="C137" s="41"/>
      <c r="D137" s="218" t="s">
        <v>155</v>
      </c>
      <c r="E137" s="41"/>
      <c r="F137" s="219" t="s">
        <v>561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155</v>
      </c>
      <c r="AU137" s="18" t="s">
        <v>21</v>
      </c>
    </row>
    <row r="138" spans="1:65" s="2" customFormat="1" ht="12">
      <c r="A138" s="39"/>
      <c r="B138" s="40"/>
      <c r="C138" s="205" t="s">
        <v>263</v>
      </c>
      <c r="D138" s="205" t="s">
        <v>151</v>
      </c>
      <c r="E138" s="206" t="s">
        <v>562</v>
      </c>
      <c r="F138" s="207" t="s">
        <v>563</v>
      </c>
      <c r="G138" s="208" t="s">
        <v>174</v>
      </c>
      <c r="H138" s="209">
        <v>49.097</v>
      </c>
      <c r="I138" s="210"/>
      <c r="J138" s="211">
        <f>ROUND(I138*H138,2)</f>
        <v>0</v>
      </c>
      <c r="K138" s="207" t="s">
        <v>37</v>
      </c>
      <c r="L138" s="45"/>
      <c r="M138" s="212" t="s">
        <v>37</v>
      </c>
      <c r="N138" s="213" t="s">
        <v>50</v>
      </c>
      <c r="O138" s="85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148</v>
      </c>
      <c r="AT138" s="216" t="s">
        <v>151</v>
      </c>
      <c r="AU138" s="216" t="s">
        <v>21</v>
      </c>
      <c r="AY138" s="18" t="s">
        <v>149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148</v>
      </c>
      <c r="BK138" s="217">
        <f>ROUND(I138*H138,2)</f>
        <v>0</v>
      </c>
      <c r="BL138" s="18" t="s">
        <v>148</v>
      </c>
      <c r="BM138" s="216" t="s">
        <v>398</v>
      </c>
    </row>
    <row r="139" spans="1:47" s="2" customFormat="1" ht="12">
      <c r="A139" s="39"/>
      <c r="B139" s="40"/>
      <c r="C139" s="41"/>
      <c r="D139" s="218" t="s">
        <v>155</v>
      </c>
      <c r="E139" s="41"/>
      <c r="F139" s="219" t="s">
        <v>563</v>
      </c>
      <c r="G139" s="41"/>
      <c r="H139" s="41"/>
      <c r="I139" s="220"/>
      <c r="J139" s="41"/>
      <c r="K139" s="41"/>
      <c r="L139" s="45"/>
      <c r="M139" s="221"/>
      <c r="N139" s="222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155</v>
      </c>
      <c r="AU139" s="18" t="s">
        <v>21</v>
      </c>
    </row>
    <row r="140" spans="1:65" s="2" customFormat="1" ht="16.5" customHeight="1">
      <c r="A140" s="39"/>
      <c r="B140" s="40"/>
      <c r="C140" s="205" t="s">
        <v>267</v>
      </c>
      <c r="D140" s="205" t="s">
        <v>151</v>
      </c>
      <c r="E140" s="206" t="s">
        <v>564</v>
      </c>
      <c r="F140" s="207" t="s">
        <v>565</v>
      </c>
      <c r="G140" s="208" t="s">
        <v>174</v>
      </c>
      <c r="H140" s="209">
        <v>6.99</v>
      </c>
      <c r="I140" s="210"/>
      <c r="J140" s="211">
        <f>ROUND(I140*H140,2)</f>
        <v>0</v>
      </c>
      <c r="K140" s="207" t="s">
        <v>37</v>
      </c>
      <c r="L140" s="45"/>
      <c r="M140" s="212" t="s">
        <v>37</v>
      </c>
      <c r="N140" s="213" t="s">
        <v>50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148</v>
      </c>
      <c r="AT140" s="216" t="s">
        <v>151</v>
      </c>
      <c r="AU140" s="216" t="s">
        <v>21</v>
      </c>
      <c r="AY140" s="18" t="s">
        <v>149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148</v>
      </c>
      <c r="BK140" s="217">
        <f>ROUND(I140*H140,2)</f>
        <v>0</v>
      </c>
      <c r="BL140" s="18" t="s">
        <v>148</v>
      </c>
      <c r="BM140" s="216" t="s">
        <v>400</v>
      </c>
    </row>
    <row r="141" spans="1:47" s="2" customFormat="1" ht="12">
      <c r="A141" s="39"/>
      <c r="B141" s="40"/>
      <c r="C141" s="41"/>
      <c r="D141" s="218" t="s">
        <v>155</v>
      </c>
      <c r="E141" s="41"/>
      <c r="F141" s="219" t="s">
        <v>565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155</v>
      </c>
      <c r="AU141" s="18" t="s">
        <v>21</v>
      </c>
    </row>
    <row r="142" spans="1:65" s="2" customFormat="1" ht="16.5" customHeight="1">
      <c r="A142" s="39"/>
      <c r="B142" s="40"/>
      <c r="C142" s="205" t="s">
        <v>272</v>
      </c>
      <c r="D142" s="205" t="s">
        <v>151</v>
      </c>
      <c r="E142" s="206" t="s">
        <v>566</v>
      </c>
      <c r="F142" s="207" t="s">
        <v>567</v>
      </c>
      <c r="G142" s="208" t="s">
        <v>232</v>
      </c>
      <c r="H142" s="209">
        <v>14</v>
      </c>
      <c r="I142" s="210"/>
      <c r="J142" s="211">
        <f>ROUND(I142*H142,2)</f>
        <v>0</v>
      </c>
      <c r="K142" s="207" t="s">
        <v>37</v>
      </c>
      <c r="L142" s="45"/>
      <c r="M142" s="212" t="s">
        <v>37</v>
      </c>
      <c r="N142" s="213" t="s">
        <v>50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148</v>
      </c>
      <c r="AT142" s="216" t="s">
        <v>151</v>
      </c>
      <c r="AU142" s="216" t="s">
        <v>21</v>
      </c>
      <c r="AY142" s="18" t="s">
        <v>149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148</v>
      </c>
      <c r="BK142" s="217">
        <f>ROUND(I142*H142,2)</f>
        <v>0</v>
      </c>
      <c r="BL142" s="18" t="s">
        <v>148</v>
      </c>
      <c r="BM142" s="216" t="s">
        <v>401</v>
      </c>
    </row>
    <row r="143" spans="1:47" s="2" customFormat="1" ht="12">
      <c r="A143" s="39"/>
      <c r="B143" s="40"/>
      <c r="C143" s="41"/>
      <c r="D143" s="218" t="s">
        <v>155</v>
      </c>
      <c r="E143" s="41"/>
      <c r="F143" s="219" t="s">
        <v>567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155</v>
      </c>
      <c r="AU143" s="18" t="s">
        <v>21</v>
      </c>
    </row>
    <row r="144" spans="1:65" s="2" customFormat="1" ht="12">
      <c r="A144" s="39"/>
      <c r="B144" s="40"/>
      <c r="C144" s="205" t="s">
        <v>277</v>
      </c>
      <c r="D144" s="205" t="s">
        <v>151</v>
      </c>
      <c r="E144" s="206" t="s">
        <v>179</v>
      </c>
      <c r="F144" s="207" t="s">
        <v>180</v>
      </c>
      <c r="G144" s="208" t="s">
        <v>174</v>
      </c>
      <c r="H144" s="209">
        <v>13.996</v>
      </c>
      <c r="I144" s="210"/>
      <c r="J144" s="211">
        <f>ROUND(I144*H144,2)</f>
        <v>0</v>
      </c>
      <c r="K144" s="207" t="s">
        <v>37</v>
      </c>
      <c r="L144" s="45"/>
      <c r="M144" s="212" t="s">
        <v>37</v>
      </c>
      <c r="N144" s="213" t="s">
        <v>50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148</v>
      </c>
      <c r="AT144" s="216" t="s">
        <v>151</v>
      </c>
      <c r="AU144" s="216" t="s">
        <v>21</v>
      </c>
      <c r="AY144" s="18" t="s">
        <v>149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148</v>
      </c>
      <c r="BK144" s="217">
        <f>ROUND(I144*H144,2)</f>
        <v>0</v>
      </c>
      <c r="BL144" s="18" t="s">
        <v>148</v>
      </c>
      <c r="BM144" s="216" t="s">
        <v>405</v>
      </c>
    </row>
    <row r="145" spans="1:47" s="2" customFormat="1" ht="12">
      <c r="A145" s="39"/>
      <c r="B145" s="40"/>
      <c r="C145" s="41"/>
      <c r="D145" s="218" t="s">
        <v>155</v>
      </c>
      <c r="E145" s="41"/>
      <c r="F145" s="219" t="s">
        <v>180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155</v>
      </c>
      <c r="AU145" s="18" t="s">
        <v>21</v>
      </c>
    </row>
    <row r="146" spans="1:51" s="13" customFormat="1" ht="12">
      <c r="A146" s="13"/>
      <c r="B146" s="227"/>
      <c r="C146" s="228"/>
      <c r="D146" s="218" t="s">
        <v>182</v>
      </c>
      <c r="E146" s="229" t="s">
        <v>37</v>
      </c>
      <c r="F146" s="230" t="s">
        <v>698</v>
      </c>
      <c r="G146" s="228"/>
      <c r="H146" s="231">
        <v>4.6</v>
      </c>
      <c r="I146" s="232"/>
      <c r="J146" s="228"/>
      <c r="K146" s="228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182</v>
      </c>
      <c r="AU146" s="237" t="s">
        <v>21</v>
      </c>
      <c r="AV146" s="13" t="s">
        <v>86</v>
      </c>
      <c r="AW146" s="13" t="s">
        <v>38</v>
      </c>
      <c r="AX146" s="13" t="s">
        <v>77</v>
      </c>
      <c r="AY146" s="237" t="s">
        <v>149</v>
      </c>
    </row>
    <row r="147" spans="1:51" s="13" customFormat="1" ht="12">
      <c r="A147" s="13"/>
      <c r="B147" s="227"/>
      <c r="C147" s="228"/>
      <c r="D147" s="218" t="s">
        <v>182</v>
      </c>
      <c r="E147" s="229" t="s">
        <v>37</v>
      </c>
      <c r="F147" s="230" t="s">
        <v>699</v>
      </c>
      <c r="G147" s="228"/>
      <c r="H147" s="231">
        <v>1.282</v>
      </c>
      <c r="I147" s="232"/>
      <c r="J147" s="228"/>
      <c r="K147" s="228"/>
      <c r="L147" s="233"/>
      <c r="M147" s="234"/>
      <c r="N147" s="235"/>
      <c r="O147" s="235"/>
      <c r="P147" s="235"/>
      <c r="Q147" s="235"/>
      <c r="R147" s="235"/>
      <c r="S147" s="235"/>
      <c r="T147" s="23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7" t="s">
        <v>182</v>
      </c>
      <c r="AU147" s="237" t="s">
        <v>21</v>
      </c>
      <c r="AV147" s="13" t="s">
        <v>86</v>
      </c>
      <c r="AW147" s="13" t="s">
        <v>38</v>
      </c>
      <c r="AX147" s="13" t="s">
        <v>77</v>
      </c>
      <c r="AY147" s="237" t="s">
        <v>149</v>
      </c>
    </row>
    <row r="148" spans="1:51" s="13" customFormat="1" ht="12">
      <c r="A148" s="13"/>
      <c r="B148" s="227"/>
      <c r="C148" s="228"/>
      <c r="D148" s="218" t="s">
        <v>182</v>
      </c>
      <c r="E148" s="229" t="s">
        <v>37</v>
      </c>
      <c r="F148" s="230" t="s">
        <v>700</v>
      </c>
      <c r="G148" s="228"/>
      <c r="H148" s="231">
        <v>5.424</v>
      </c>
      <c r="I148" s="232"/>
      <c r="J148" s="228"/>
      <c r="K148" s="228"/>
      <c r="L148" s="233"/>
      <c r="M148" s="234"/>
      <c r="N148" s="235"/>
      <c r="O148" s="235"/>
      <c r="P148" s="235"/>
      <c r="Q148" s="235"/>
      <c r="R148" s="235"/>
      <c r="S148" s="235"/>
      <c r="T148" s="23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7" t="s">
        <v>182</v>
      </c>
      <c r="AU148" s="237" t="s">
        <v>21</v>
      </c>
      <c r="AV148" s="13" t="s">
        <v>86</v>
      </c>
      <c r="AW148" s="13" t="s">
        <v>38</v>
      </c>
      <c r="AX148" s="13" t="s">
        <v>77</v>
      </c>
      <c r="AY148" s="237" t="s">
        <v>149</v>
      </c>
    </row>
    <row r="149" spans="1:51" s="13" customFormat="1" ht="12">
      <c r="A149" s="13"/>
      <c r="B149" s="227"/>
      <c r="C149" s="228"/>
      <c r="D149" s="218" t="s">
        <v>182</v>
      </c>
      <c r="E149" s="229" t="s">
        <v>37</v>
      </c>
      <c r="F149" s="230" t="s">
        <v>701</v>
      </c>
      <c r="G149" s="228"/>
      <c r="H149" s="231">
        <v>2.69</v>
      </c>
      <c r="I149" s="232"/>
      <c r="J149" s="228"/>
      <c r="K149" s="228"/>
      <c r="L149" s="233"/>
      <c r="M149" s="234"/>
      <c r="N149" s="235"/>
      <c r="O149" s="235"/>
      <c r="P149" s="235"/>
      <c r="Q149" s="235"/>
      <c r="R149" s="235"/>
      <c r="S149" s="235"/>
      <c r="T149" s="23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7" t="s">
        <v>182</v>
      </c>
      <c r="AU149" s="237" t="s">
        <v>21</v>
      </c>
      <c r="AV149" s="13" t="s">
        <v>86</v>
      </c>
      <c r="AW149" s="13" t="s">
        <v>38</v>
      </c>
      <c r="AX149" s="13" t="s">
        <v>77</v>
      </c>
      <c r="AY149" s="237" t="s">
        <v>149</v>
      </c>
    </row>
    <row r="150" spans="1:51" s="14" customFormat="1" ht="12">
      <c r="A150" s="14"/>
      <c r="B150" s="238"/>
      <c r="C150" s="239"/>
      <c r="D150" s="218" t="s">
        <v>182</v>
      </c>
      <c r="E150" s="240" t="s">
        <v>37</v>
      </c>
      <c r="F150" s="241" t="s">
        <v>187</v>
      </c>
      <c r="G150" s="239"/>
      <c r="H150" s="242">
        <v>13.996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8" t="s">
        <v>182</v>
      </c>
      <c r="AU150" s="248" t="s">
        <v>21</v>
      </c>
      <c r="AV150" s="14" t="s">
        <v>148</v>
      </c>
      <c r="AW150" s="14" t="s">
        <v>38</v>
      </c>
      <c r="AX150" s="14" t="s">
        <v>21</v>
      </c>
      <c r="AY150" s="248" t="s">
        <v>149</v>
      </c>
    </row>
    <row r="151" spans="1:65" s="2" customFormat="1" ht="16.5" customHeight="1">
      <c r="A151" s="39"/>
      <c r="B151" s="40"/>
      <c r="C151" s="205" t="s">
        <v>286</v>
      </c>
      <c r="D151" s="205" t="s">
        <v>151</v>
      </c>
      <c r="E151" s="206" t="s">
        <v>429</v>
      </c>
      <c r="F151" s="207" t="s">
        <v>189</v>
      </c>
      <c r="G151" s="208" t="s">
        <v>174</v>
      </c>
      <c r="H151" s="209">
        <v>13.996</v>
      </c>
      <c r="I151" s="210"/>
      <c r="J151" s="211">
        <f>ROUND(I151*H151,2)</f>
        <v>0</v>
      </c>
      <c r="K151" s="207" t="s">
        <v>37</v>
      </c>
      <c r="L151" s="45"/>
      <c r="M151" s="212" t="s">
        <v>37</v>
      </c>
      <c r="N151" s="213" t="s">
        <v>50</v>
      </c>
      <c r="O151" s="85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148</v>
      </c>
      <c r="AT151" s="216" t="s">
        <v>151</v>
      </c>
      <c r="AU151" s="216" t="s">
        <v>21</v>
      </c>
      <c r="AY151" s="18" t="s">
        <v>149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148</v>
      </c>
      <c r="BK151" s="217">
        <f>ROUND(I151*H151,2)</f>
        <v>0</v>
      </c>
      <c r="BL151" s="18" t="s">
        <v>148</v>
      </c>
      <c r="BM151" s="216" t="s">
        <v>408</v>
      </c>
    </row>
    <row r="152" spans="1:47" s="2" customFormat="1" ht="12">
      <c r="A152" s="39"/>
      <c r="B152" s="40"/>
      <c r="C152" s="41"/>
      <c r="D152" s="218" t="s">
        <v>155</v>
      </c>
      <c r="E152" s="41"/>
      <c r="F152" s="219" t="s">
        <v>189</v>
      </c>
      <c r="G152" s="41"/>
      <c r="H152" s="41"/>
      <c r="I152" s="220"/>
      <c r="J152" s="41"/>
      <c r="K152" s="41"/>
      <c r="L152" s="45"/>
      <c r="M152" s="221"/>
      <c r="N152" s="22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155</v>
      </c>
      <c r="AU152" s="18" t="s">
        <v>21</v>
      </c>
    </row>
    <row r="153" spans="1:51" s="13" customFormat="1" ht="12">
      <c r="A153" s="13"/>
      <c r="B153" s="227"/>
      <c r="C153" s="228"/>
      <c r="D153" s="218" t="s">
        <v>182</v>
      </c>
      <c r="E153" s="229" t="s">
        <v>37</v>
      </c>
      <c r="F153" s="230" t="s">
        <v>698</v>
      </c>
      <c r="G153" s="228"/>
      <c r="H153" s="231">
        <v>4.6</v>
      </c>
      <c r="I153" s="232"/>
      <c r="J153" s="228"/>
      <c r="K153" s="228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182</v>
      </c>
      <c r="AU153" s="237" t="s">
        <v>21</v>
      </c>
      <c r="AV153" s="13" t="s">
        <v>86</v>
      </c>
      <c r="AW153" s="13" t="s">
        <v>38</v>
      </c>
      <c r="AX153" s="13" t="s">
        <v>77</v>
      </c>
      <c r="AY153" s="237" t="s">
        <v>149</v>
      </c>
    </row>
    <row r="154" spans="1:51" s="13" customFormat="1" ht="12">
      <c r="A154" s="13"/>
      <c r="B154" s="227"/>
      <c r="C154" s="228"/>
      <c r="D154" s="218" t="s">
        <v>182</v>
      </c>
      <c r="E154" s="229" t="s">
        <v>37</v>
      </c>
      <c r="F154" s="230" t="s">
        <v>699</v>
      </c>
      <c r="G154" s="228"/>
      <c r="H154" s="231">
        <v>1.282</v>
      </c>
      <c r="I154" s="232"/>
      <c r="J154" s="228"/>
      <c r="K154" s="228"/>
      <c r="L154" s="233"/>
      <c r="M154" s="234"/>
      <c r="N154" s="235"/>
      <c r="O154" s="235"/>
      <c r="P154" s="235"/>
      <c r="Q154" s="235"/>
      <c r="R154" s="235"/>
      <c r="S154" s="235"/>
      <c r="T154" s="23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7" t="s">
        <v>182</v>
      </c>
      <c r="AU154" s="237" t="s">
        <v>21</v>
      </c>
      <c r="AV154" s="13" t="s">
        <v>86</v>
      </c>
      <c r="AW154" s="13" t="s">
        <v>38</v>
      </c>
      <c r="AX154" s="13" t="s">
        <v>77</v>
      </c>
      <c r="AY154" s="237" t="s">
        <v>149</v>
      </c>
    </row>
    <row r="155" spans="1:51" s="13" customFormat="1" ht="12">
      <c r="A155" s="13"/>
      <c r="B155" s="227"/>
      <c r="C155" s="228"/>
      <c r="D155" s="218" t="s">
        <v>182</v>
      </c>
      <c r="E155" s="229" t="s">
        <v>37</v>
      </c>
      <c r="F155" s="230" t="s">
        <v>700</v>
      </c>
      <c r="G155" s="228"/>
      <c r="H155" s="231">
        <v>5.424</v>
      </c>
      <c r="I155" s="232"/>
      <c r="J155" s="228"/>
      <c r="K155" s="228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182</v>
      </c>
      <c r="AU155" s="237" t="s">
        <v>21</v>
      </c>
      <c r="AV155" s="13" t="s">
        <v>86</v>
      </c>
      <c r="AW155" s="13" t="s">
        <v>38</v>
      </c>
      <c r="AX155" s="13" t="s">
        <v>77</v>
      </c>
      <c r="AY155" s="237" t="s">
        <v>149</v>
      </c>
    </row>
    <row r="156" spans="1:51" s="13" customFormat="1" ht="12">
      <c r="A156" s="13"/>
      <c r="B156" s="227"/>
      <c r="C156" s="228"/>
      <c r="D156" s="218" t="s">
        <v>182</v>
      </c>
      <c r="E156" s="229" t="s">
        <v>37</v>
      </c>
      <c r="F156" s="230" t="s">
        <v>701</v>
      </c>
      <c r="G156" s="228"/>
      <c r="H156" s="231">
        <v>2.69</v>
      </c>
      <c r="I156" s="232"/>
      <c r="J156" s="228"/>
      <c r="K156" s="228"/>
      <c r="L156" s="233"/>
      <c r="M156" s="234"/>
      <c r="N156" s="235"/>
      <c r="O156" s="235"/>
      <c r="P156" s="235"/>
      <c r="Q156" s="235"/>
      <c r="R156" s="235"/>
      <c r="S156" s="235"/>
      <c r="T156" s="23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7" t="s">
        <v>182</v>
      </c>
      <c r="AU156" s="237" t="s">
        <v>21</v>
      </c>
      <c r="AV156" s="13" t="s">
        <v>86</v>
      </c>
      <c r="AW156" s="13" t="s">
        <v>38</v>
      </c>
      <c r="AX156" s="13" t="s">
        <v>77</v>
      </c>
      <c r="AY156" s="237" t="s">
        <v>149</v>
      </c>
    </row>
    <row r="157" spans="1:51" s="14" customFormat="1" ht="12">
      <c r="A157" s="14"/>
      <c r="B157" s="238"/>
      <c r="C157" s="239"/>
      <c r="D157" s="218" t="s">
        <v>182</v>
      </c>
      <c r="E157" s="240" t="s">
        <v>37</v>
      </c>
      <c r="F157" s="241" t="s">
        <v>187</v>
      </c>
      <c r="G157" s="239"/>
      <c r="H157" s="242">
        <v>13.996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8" t="s">
        <v>182</v>
      </c>
      <c r="AU157" s="248" t="s">
        <v>21</v>
      </c>
      <c r="AV157" s="14" t="s">
        <v>148</v>
      </c>
      <c r="AW157" s="14" t="s">
        <v>38</v>
      </c>
      <c r="AX157" s="14" t="s">
        <v>21</v>
      </c>
      <c r="AY157" s="248" t="s">
        <v>149</v>
      </c>
    </row>
    <row r="158" spans="1:65" s="2" customFormat="1" ht="16.5" customHeight="1">
      <c r="A158" s="39"/>
      <c r="B158" s="40"/>
      <c r="C158" s="205" t="s">
        <v>282</v>
      </c>
      <c r="D158" s="205" t="s">
        <v>151</v>
      </c>
      <c r="E158" s="206" t="s">
        <v>568</v>
      </c>
      <c r="F158" s="207" t="s">
        <v>569</v>
      </c>
      <c r="G158" s="208" t="s">
        <v>174</v>
      </c>
      <c r="H158" s="209">
        <v>13.996</v>
      </c>
      <c r="I158" s="210"/>
      <c r="J158" s="211">
        <f>ROUND(I158*H158,2)</f>
        <v>0</v>
      </c>
      <c r="K158" s="207" t="s">
        <v>37</v>
      </c>
      <c r="L158" s="45"/>
      <c r="M158" s="212" t="s">
        <v>37</v>
      </c>
      <c r="N158" s="213" t="s">
        <v>50</v>
      </c>
      <c r="O158" s="85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148</v>
      </c>
      <c r="AT158" s="216" t="s">
        <v>151</v>
      </c>
      <c r="AU158" s="216" t="s">
        <v>21</v>
      </c>
      <c r="AY158" s="18" t="s">
        <v>149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148</v>
      </c>
      <c r="BK158" s="217">
        <f>ROUND(I158*H158,2)</f>
        <v>0</v>
      </c>
      <c r="BL158" s="18" t="s">
        <v>148</v>
      </c>
      <c r="BM158" s="216" t="s">
        <v>411</v>
      </c>
    </row>
    <row r="159" spans="1:47" s="2" customFormat="1" ht="12">
      <c r="A159" s="39"/>
      <c r="B159" s="40"/>
      <c r="C159" s="41"/>
      <c r="D159" s="218" t="s">
        <v>155</v>
      </c>
      <c r="E159" s="41"/>
      <c r="F159" s="219" t="s">
        <v>569</v>
      </c>
      <c r="G159" s="41"/>
      <c r="H159" s="41"/>
      <c r="I159" s="220"/>
      <c r="J159" s="41"/>
      <c r="K159" s="41"/>
      <c r="L159" s="45"/>
      <c r="M159" s="221"/>
      <c r="N159" s="222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155</v>
      </c>
      <c r="AU159" s="18" t="s">
        <v>21</v>
      </c>
    </row>
    <row r="160" spans="1:51" s="13" customFormat="1" ht="12">
      <c r="A160" s="13"/>
      <c r="B160" s="227"/>
      <c r="C160" s="228"/>
      <c r="D160" s="218" t="s">
        <v>182</v>
      </c>
      <c r="E160" s="229" t="s">
        <v>37</v>
      </c>
      <c r="F160" s="230" t="s">
        <v>698</v>
      </c>
      <c r="G160" s="228"/>
      <c r="H160" s="231">
        <v>4.6</v>
      </c>
      <c r="I160" s="232"/>
      <c r="J160" s="228"/>
      <c r="K160" s="228"/>
      <c r="L160" s="233"/>
      <c r="M160" s="234"/>
      <c r="N160" s="235"/>
      <c r="O160" s="235"/>
      <c r="P160" s="235"/>
      <c r="Q160" s="235"/>
      <c r="R160" s="235"/>
      <c r="S160" s="235"/>
      <c r="T160" s="23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7" t="s">
        <v>182</v>
      </c>
      <c r="AU160" s="237" t="s">
        <v>21</v>
      </c>
      <c r="AV160" s="13" t="s">
        <v>86</v>
      </c>
      <c r="AW160" s="13" t="s">
        <v>38</v>
      </c>
      <c r="AX160" s="13" t="s">
        <v>77</v>
      </c>
      <c r="AY160" s="237" t="s">
        <v>149</v>
      </c>
    </row>
    <row r="161" spans="1:51" s="13" customFormat="1" ht="12">
      <c r="A161" s="13"/>
      <c r="B161" s="227"/>
      <c r="C161" s="228"/>
      <c r="D161" s="218" t="s">
        <v>182</v>
      </c>
      <c r="E161" s="229" t="s">
        <v>37</v>
      </c>
      <c r="F161" s="230" t="s">
        <v>699</v>
      </c>
      <c r="G161" s="228"/>
      <c r="H161" s="231">
        <v>1.282</v>
      </c>
      <c r="I161" s="232"/>
      <c r="J161" s="228"/>
      <c r="K161" s="228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182</v>
      </c>
      <c r="AU161" s="237" t="s">
        <v>21</v>
      </c>
      <c r="AV161" s="13" t="s">
        <v>86</v>
      </c>
      <c r="AW161" s="13" t="s">
        <v>38</v>
      </c>
      <c r="AX161" s="13" t="s">
        <v>77</v>
      </c>
      <c r="AY161" s="237" t="s">
        <v>149</v>
      </c>
    </row>
    <row r="162" spans="1:51" s="13" customFormat="1" ht="12">
      <c r="A162" s="13"/>
      <c r="B162" s="227"/>
      <c r="C162" s="228"/>
      <c r="D162" s="218" t="s">
        <v>182</v>
      </c>
      <c r="E162" s="229" t="s">
        <v>37</v>
      </c>
      <c r="F162" s="230" t="s">
        <v>700</v>
      </c>
      <c r="G162" s="228"/>
      <c r="H162" s="231">
        <v>5.424</v>
      </c>
      <c r="I162" s="232"/>
      <c r="J162" s="228"/>
      <c r="K162" s="228"/>
      <c r="L162" s="233"/>
      <c r="M162" s="234"/>
      <c r="N162" s="235"/>
      <c r="O162" s="235"/>
      <c r="P162" s="235"/>
      <c r="Q162" s="235"/>
      <c r="R162" s="235"/>
      <c r="S162" s="235"/>
      <c r="T162" s="23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7" t="s">
        <v>182</v>
      </c>
      <c r="AU162" s="237" t="s">
        <v>21</v>
      </c>
      <c r="AV162" s="13" t="s">
        <v>86</v>
      </c>
      <c r="AW162" s="13" t="s">
        <v>38</v>
      </c>
      <c r="AX162" s="13" t="s">
        <v>77</v>
      </c>
      <c r="AY162" s="237" t="s">
        <v>149</v>
      </c>
    </row>
    <row r="163" spans="1:51" s="13" customFormat="1" ht="12">
      <c r="A163" s="13"/>
      <c r="B163" s="227"/>
      <c r="C163" s="228"/>
      <c r="D163" s="218" t="s">
        <v>182</v>
      </c>
      <c r="E163" s="229" t="s">
        <v>37</v>
      </c>
      <c r="F163" s="230" t="s">
        <v>701</v>
      </c>
      <c r="G163" s="228"/>
      <c r="H163" s="231">
        <v>2.69</v>
      </c>
      <c r="I163" s="232"/>
      <c r="J163" s="228"/>
      <c r="K163" s="228"/>
      <c r="L163" s="233"/>
      <c r="M163" s="234"/>
      <c r="N163" s="235"/>
      <c r="O163" s="235"/>
      <c r="P163" s="235"/>
      <c r="Q163" s="235"/>
      <c r="R163" s="235"/>
      <c r="S163" s="235"/>
      <c r="T163" s="23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7" t="s">
        <v>182</v>
      </c>
      <c r="AU163" s="237" t="s">
        <v>21</v>
      </c>
      <c r="AV163" s="13" t="s">
        <v>86</v>
      </c>
      <c r="AW163" s="13" t="s">
        <v>38</v>
      </c>
      <c r="AX163" s="13" t="s">
        <v>77</v>
      </c>
      <c r="AY163" s="237" t="s">
        <v>149</v>
      </c>
    </row>
    <row r="164" spans="1:51" s="14" customFormat="1" ht="12">
      <c r="A164" s="14"/>
      <c r="B164" s="238"/>
      <c r="C164" s="239"/>
      <c r="D164" s="218" t="s">
        <v>182</v>
      </c>
      <c r="E164" s="240" t="s">
        <v>37</v>
      </c>
      <c r="F164" s="241" t="s">
        <v>187</v>
      </c>
      <c r="G164" s="239"/>
      <c r="H164" s="242">
        <v>13.996</v>
      </c>
      <c r="I164" s="243"/>
      <c r="J164" s="239"/>
      <c r="K164" s="239"/>
      <c r="L164" s="244"/>
      <c r="M164" s="245"/>
      <c r="N164" s="246"/>
      <c r="O164" s="246"/>
      <c r="P164" s="246"/>
      <c r="Q164" s="246"/>
      <c r="R164" s="246"/>
      <c r="S164" s="246"/>
      <c r="T164" s="247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8" t="s">
        <v>182</v>
      </c>
      <c r="AU164" s="248" t="s">
        <v>21</v>
      </c>
      <c r="AV164" s="14" t="s">
        <v>148</v>
      </c>
      <c r="AW164" s="14" t="s">
        <v>38</v>
      </c>
      <c r="AX164" s="14" t="s">
        <v>21</v>
      </c>
      <c r="AY164" s="248" t="s">
        <v>149</v>
      </c>
    </row>
    <row r="165" spans="1:65" s="2" customFormat="1" ht="12">
      <c r="A165" s="39"/>
      <c r="B165" s="40"/>
      <c r="C165" s="205" t="s">
        <v>290</v>
      </c>
      <c r="D165" s="205" t="s">
        <v>151</v>
      </c>
      <c r="E165" s="206" t="s">
        <v>576</v>
      </c>
      <c r="F165" s="207" t="s">
        <v>702</v>
      </c>
      <c r="G165" s="208" t="s">
        <v>232</v>
      </c>
      <c r="H165" s="209">
        <v>4</v>
      </c>
      <c r="I165" s="210"/>
      <c r="J165" s="211">
        <f>ROUND(I165*H165,2)</f>
        <v>0</v>
      </c>
      <c r="K165" s="207" t="s">
        <v>37</v>
      </c>
      <c r="L165" s="45"/>
      <c r="M165" s="212" t="s">
        <v>37</v>
      </c>
      <c r="N165" s="213" t="s">
        <v>50</v>
      </c>
      <c r="O165" s="85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148</v>
      </c>
      <c r="AT165" s="216" t="s">
        <v>151</v>
      </c>
      <c r="AU165" s="216" t="s">
        <v>21</v>
      </c>
      <c r="AY165" s="18" t="s">
        <v>149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148</v>
      </c>
      <c r="BK165" s="217">
        <f>ROUND(I165*H165,2)</f>
        <v>0</v>
      </c>
      <c r="BL165" s="18" t="s">
        <v>148</v>
      </c>
      <c r="BM165" s="216" t="s">
        <v>414</v>
      </c>
    </row>
    <row r="166" spans="1:47" s="2" customFormat="1" ht="12">
      <c r="A166" s="39"/>
      <c r="B166" s="40"/>
      <c r="C166" s="41"/>
      <c r="D166" s="218" t="s">
        <v>155</v>
      </c>
      <c r="E166" s="41"/>
      <c r="F166" s="219" t="s">
        <v>702</v>
      </c>
      <c r="G166" s="41"/>
      <c r="H166" s="41"/>
      <c r="I166" s="220"/>
      <c r="J166" s="41"/>
      <c r="K166" s="41"/>
      <c r="L166" s="45"/>
      <c r="M166" s="221"/>
      <c r="N166" s="222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155</v>
      </c>
      <c r="AU166" s="18" t="s">
        <v>21</v>
      </c>
    </row>
    <row r="167" spans="1:51" s="13" customFormat="1" ht="12">
      <c r="A167" s="13"/>
      <c r="B167" s="227"/>
      <c r="C167" s="228"/>
      <c r="D167" s="218" t="s">
        <v>182</v>
      </c>
      <c r="E167" s="229" t="s">
        <v>37</v>
      </c>
      <c r="F167" s="230" t="s">
        <v>703</v>
      </c>
      <c r="G167" s="228"/>
      <c r="H167" s="231">
        <v>1</v>
      </c>
      <c r="I167" s="232"/>
      <c r="J167" s="228"/>
      <c r="K167" s="228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182</v>
      </c>
      <c r="AU167" s="237" t="s">
        <v>21</v>
      </c>
      <c r="AV167" s="13" t="s">
        <v>86</v>
      </c>
      <c r="AW167" s="13" t="s">
        <v>38</v>
      </c>
      <c r="AX167" s="13" t="s">
        <v>77</v>
      </c>
      <c r="AY167" s="237" t="s">
        <v>149</v>
      </c>
    </row>
    <row r="168" spans="1:51" s="13" customFormat="1" ht="12">
      <c r="A168" s="13"/>
      <c r="B168" s="227"/>
      <c r="C168" s="228"/>
      <c r="D168" s="218" t="s">
        <v>182</v>
      </c>
      <c r="E168" s="229" t="s">
        <v>37</v>
      </c>
      <c r="F168" s="230" t="s">
        <v>704</v>
      </c>
      <c r="G168" s="228"/>
      <c r="H168" s="231">
        <v>2</v>
      </c>
      <c r="I168" s="232"/>
      <c r="J168" s="228"/>
      <c r="K168" s="228"/>
      <c r="L168" s="233"/>
      <c r="M168" s="234"/>
      <c r="N168" s="235"/>
      <c r="O168" s="235"/>
      <c r="P168" s="235"/>
      <c r="Q168" s="235"/>
      <c r="R168" s="235"/>
      <c r="S168" s="235"/>
      <c r="T168" s="23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7" t="s">
        <v>182</v>
      </c>
      <c r="AU168" s="237" t="s">
        <v>21</v>
      </c>
      <c r="AV168" s="13" t="s">
        <v>86</v>
      </c>
      <c r="AW168" s="13" t="s">
        <v>38</v>
      </c>
      <c r="AX168" s="13" t="s">
        <v>77</v>
      </c>
      <c r="AY168" s="237" t="s">
        <v>149</v>
      </c>
    </row>
    <row r="169" spans="1:51" s="13" customFormat="1" ht="12">
      <c r="A169" s="13"/>
      <c r="B169" s="227"/>
      <c r="C169" s="228"/>
      <c r="D169" s="218" t="s">
        <v>182</v>
      </c>
      <c r="E169" s="229" t="s">
        <v>37</v>
      </c>
      <c r="F169" s="230" t="s">
        <v>703</v>
      </c>
      <c r="G169" s="228"/>
      <c r="H169" s="231">
        <v>1</v>
      </c>
      <c r="I169" s="232"/>
      <c r="J169" s="228"/>
      <c r="K169" s="228"/>
      <c r="L169" s="233"/>
      <c r="M169" s="234"/>
      <c r="N169" s="235"/>
      <c r="O169" s="235"/>
      <c r="P169" s="235"/>
      <c r="Q169" s="235"/>
      <c r="R169" s="235"/>
      <c r="S169" s="235"/>
      <c r="T169" s="23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7" t="s">
        <v>182</v>
      </c>
      <c r="AU169" s="237" t="s">
        <v>21</v>
      </c>
      <c r="AV169" s="13" t="s">
        <v>86</v>
      </c>
      <c r="AW169" s="13" t="s">
        <v>38</v>
      </c>
      <c r="AX169" s="13" t="s">
        <v>77</v>
      </c>
      <c r="AY169" s="237" t="s">
        <v>149</v>
      </c>
    </row>
    <row r="170" spans="1:51" s="14" customFormat="1" ht="12">
      <c r="A170" s="14"/>
      <c r="B170" s="238"/>
      <c r="C170" s="239"/>
      <c r="D170" s="218" t="s">
        <v>182</v>
      </c>
      <c r="E170" s="240" t="s">
        <v>37</v>
      </c>
      <c r="F170" s="241" t="s">
        <v>187</v>
      </c>
      <c r="G170" s="239"/>
      <c r="H170" s="242">
        <v>4</v>
      </c>
      <c r="I170" s="243"/>
      <c r="J170" s="239"/>
      <c r="K170" s="239"/>
      <c r="L170" s="244"/>
      <c r="M170" s="245"/>
      <c r="N170" s="246"/>
      <c r="O170" s="246"/>
      <c r="P170" s="246"/>
      <c r="Q170" s="246"/>
      <c r="R170" s="246"/>
      <c r="S170" s="246"/>
      <c r="T170" s="247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8" t="s">
        <v>182</v>
      </c>
      <c r="AU170" s="248" t="s">
        <v>21</v>
      </c>
      <c r="AV170" s="14" t="s">
        <v>148</v>
      </c>
      <c r="AW170" s="14" t="s">
        <v>38</v>
      </c>
      <c r="AX170" s="14" t="s">
        <v>21</v>
      </c>
      <c r="AY170" s="248" t="s">
        <v>149</v>
      </c>
    </row>
    <row r="171" spans="1:65" s="2" customFormat="1" ht="12">
      <c r="A171" s="39"/>
      <c r="B171" s="40"/>
      <c r="C171" s="205" t="s">
        <v>296</v>
      </c>
      <c r="D171" s="205" t="s">
        <v>151</v>
      </c>
      <c r="E171" s="206" t="s">
        <v>578</v>
      </c>
      <c r="F171" s="207" t="s">
        <v>705</v>
      </c>
      <c r="G171" s="208" t="s">
        <v>232</v>
      </c>
      <c r="H171" s="209">
        <v>4</v>
      </c>
      <c r="I171" s="210"/>
      <c r="J171" s="211">
        <f>ROUND(I171*H171,2)</f>
        <v>0</v>
      </c>
      <c r="K171" s="207" t="s">
        <v>37</v>
      </c>
      <c r="L171" s="45"/>
      <c r="M171" s="212" t="s">
        <v>37</v>
      </c>
      <c r="N171" s="213" t="s">
        <v>50</v>
      </c>
      <c r="O171" s="85"/>
      <c r="P171" s="214">
        <f>O171*H171</f>
        <v>0</v>
      </c>
      <c r="Q171" s="214">
        <v>0</v>
      </c>
      <c r="R171" s="214">
        <f>Q171*H171</f>
        <v>0</v>
      </c>
      <c r="S171" s="214">
        <v>0</v>
      </c>
      <c r="T171" s="21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148</v>
      </c>
      <c r="AT171" s="216" t="s">
        <v>151</v>
      </c>
      <c r="AU171" s="216" t="s">
        <v>21</v>
      </c>
      <c r="AY171" s="18" t="s">
        <v>149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148</v>
      </c>
      <c r="BK171" s="217">
        <f>ROUND(I171*H171,2)</f>
        <v>0</v>
      </c>
      <c r="BL171" s="18" t="s">
        <v>148</v>
      </c>
      <c r="BM171" s="216" t="s">
        <v>417</v>
      </c>
    </row>
    <row r="172" spans="1:47" s="2" customFormat="1" ht="12">
      <c r="A172" s="39"/>
      <c r="B172" s="40"/>
      <c r="C172" s="41"/>
      <c r="D172" s="218" t="s">
        <v>155</v>
      </c>
      <c r="E172" s="41"/>
      <c r="F172" s="219" t="s">
        <v>705</v>
      </c>
      <c r="G172" s="41"/>
      <c r="H172" s="41"/>
      <c r="I172" s="220"/>
      <c r="J172" s="41"/>
      <c r="K172" s="41"/>
      <c r="L172" s="45"/>
      <c r="M172" s="221"/>
      <c r="N172" s="222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155</v>
      </c>
      <c r="AU172" s="18" t="s">
        <v>21</v>
      </c>
    </row>
    <row r="173" spans="1:51" s="13" customFormat="1" ht="12">
      <c r="A173" s="13"/>
      <c r="B173" s="227"/>
      <c r="C173" s="228"/>
      <c r="D173" s="218" t="s">
        <v>182</v>
      </c>
      <c r="E173" s="229" t="s">
        <v>37</v>
      </c>
      <c r="F173" s="230" t="s">
        <v>703</v>
      </c>
      <c r="G173" s="228"/>
      <c r="H173" s="231">
        <v>1</v>
      </c>
      <c r="I173" s="232"/>
      <c r="J173" s="228"/>
      <c r="K173" s="228"/>
      <c r="L173" s="233"/>
      <c r="M173" s="234"/>
      <c r="N173" s="235"/>
      <c r="O173" s="235"/>
      <c r="P173" s="235"/>
      <c r="Q173" s="235"/>
      <c r="R173" s="235"/>
      <c r="S173" s="235"/>
      <c r="T173" s="23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7" t="s">
        <v>182</v>
      </c>
      <c r="AU173" s="237" t="s">
        <v>21</v>
      </c>
      <c r="AV173" s="13" t="s">
        <v>86</v>
      </c>
      <c r="AW173" s="13" t="s">
        <v>38</v>
      </c>
      <c r="AX173" s="13" t="s">
        <v>77</v>
      </c>
      <c r="AY173" s="237" t="s">
        <v>149</v>
      </c>
    </row>
    <row r="174" spans="1:51" s="13" customFormat="1" ht="12">
      <c r="A174" s="13"/>
      <c r="B174" s="227"/>
      <c r="C174" s="228"/>
      <c r="D174" s="218" t="s">
        <v>182</v>
      </c>
      <c r="E174" s="229" t="s">
        <v>37</v>
      </c>
      <c r="F174" s="230" t="s">
        <v>704</v>
      </c>
      <c r="G174" s="228"/>
      <c r="H174" s="231">
        <v>2</v>
      </c>
      <c r="I174" s="232"/>
      <c r="J174" s="228"/>
      <c r="K174" s="228"/>
      <c r="L174" s="233"/>
      <c r="M174" s="234"/>
      <c r="N174" s="235"/>
      <c r="O174" s="235"/>
      <c r="P174" s="235"/>
      <c r="Q174" s="235"/>
      <c r="R174" s="235"/>
      <c r="S174" s="235"/>
      <c r="T174" s="23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7" t="s">
        <v>182</v>
      </c>
      <c r="AU174" s="237" t="s">
        <v>21</v>
      </c>
      <c r="AV174" s="13" t="s">
        <v>86</v>
      </c>
      <c r="AW174" s="13" t="s">
        <v>38</v>
      </c>
      <c r="AX174" s="13" t="s">
        <v>77</v>
      </c>
      <c r="AY174" s="237" t="s">
        <v>149</v>
      </c>
    </row>
    <row r="175" spans="1:51" s="13" customFormat="1" ht="12">
      <c r="A175" s="13"/>
      <c r="B175" s="227"/>
      <c r="C175" s="228"/>
      <c r="D175" s="218" t="s">
        <v>182</v>
      </c>
      <c r="E175" s="229" t="s">
        <v>37</v>
      </c>
      <c r="F175" s="230" t="s">
        <v>703</v>
      </c>
      <c r="G175" s="228"/>
      <c r="H175" s="231">
        <v>1</v>
      </c>
      <c r="I175" s="232"/>
      <c r="J175" s="228"/>
      <c r="K175" s="228"/>
      <c r="L175" s="233"/>
      <c r="M175" s="234"/>
      <c r="N175" s="235"/>
      <c r="O175" s="235"/>
      <c r="P175" s="235"/>
      <c r="Q175" s="235"/>
      <c r="R175" s="235"/>
      <c r="S175" s="235"/>
      <c r="T175" s="23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7" t="s">
        <v>182</v>
      </c>
      <c r="AU175" s="237" t="s">
        <v>21</v>
      </c>
      <c r="AV175" s="13" t="s">
        <v>86</v>
      </c>
      <c r="AW175" s="13" t="s">
        <v>38</v>
      </c>
      <c r="AX175" s="13" t="s">
        <v>77</v>
      </c>
      <c r="AY175" s="237" t="s">
        <v>149</v>
      </c>
    </row>
    <row r="176" spans="1:51" s="14" customFormat="1" ht="12">
      <c r="A176" s="14"/>
      <c r="B176" s="238"/>
      <c r="C176" s="239"/>
      <c r="D176" s="218" t="s">
        <v>182</v>
      </c>
      <c r="E176" s="240" t="s">
        <v>37</v>
      </c>
      <c r="F176" s="241" t="s">
        <v>187</v>
      </c>
      <c r="G176" s="239"/>
      <c r="H176" s="242">
        <v>4</v>
      </c>
      <c r="I176" s="243"/>
      <c r="J176" s="239"/>
      <c r="K176" s="239"/>
      <c r="L176" s="244"/>
      <c r="M176" s="245"/>
      <c r="N176" s="246"/>
      <c r="O176" s="246"/>
      <c r="P176" s="246"/>
      <c r="Q176" s="246"/>
      <c r="R176" s="246"/>
      <c r="S176" s="246"/>
      <c r="T176" s="247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8" t="s">
        <v>182</v>
      </c>
      <c r="AU176" s="248" t="s">
        <v>21</v>
      </c>
      <c r="AV176" s="14" t="s">
        <v>148</v>
      </c>
      <c r="AW176" s="14" t="s">
        <v>38</v>
      </c>
      <c r="AX176" s="14" t="s">
        <v>21</v>
      </c>
      <c r="AY176" s="248" t="s">
        <v>149</v>
      </c>
    </row>
    <row r="177" spans="1:65" s="2" customFormat="1" ht="12">
      <c r="A177" s="39"/>
      <c r="B177" s="40"/>
      <c r="C177" s="205" t="s">
        <v>302</v>
      </c>
      <c r="D177" s="205" t="s">
        <v>151</v>
      </c>
      <c r="E177" s="206" t="s">
        <v>582</v>
      </c>
      <c r="F177" s="207" t="s">
        <v>583</v>
      </c>
      <c r="G177" s="208" t="s">
        <v>174</v>
      </c>
      <c r="H177" s="209">
        <v>8.04</v>
      </c>
      <c r="I177" s="210"/>
      <c r="J177" s="211">
        <f>ROUND(I177*H177,2)</f>
        <v>0</v>
      </c>
      <c r="K177" s="207" t="s">
        <v>37</v>
      </c>
      <c r="L177" s="45"/>
      <c r="M177" s="212" t="s">
        <v>37</v>
      </c>
      <c r="N177" s="213" t="s">
        <v>50</v>
      </c>
      <c r="O177" s="85"/>
      <c r="P177" s="214">
        <f>O177*H177</f>
        <v>0</v>
      </c>
      <c r="Q177" s="214">
        <v>0</v>
      </c>
      <c r="R177" s="214">
        <f>Q177*H177</f>
        <v>0</v>
      </c>
      <c r="S177" s="214">
        <v>0</v>
      </c>
      <c r="T177" s="21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148</v>
      </c>
      <c r="AT177" s="216" t="s">
        <v>151</v>
      </c>
      <c r="AU177" s="216" t="s">
        <v>21</v>
      </c>
      <c r="AY177" s="18" t="s">
        <v>149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148</v>
      </c>
      <c r="BK177" s="217">
        <f>ROUND(I177*H177,2)</f>
        <v>0</v>
      </c>
      <c r="BL177" s="18" t="s">
        <v>148</v>
      </c>
      <c r="BM177" s="216" t="s">
        <v>420</v>
      </c>
    </row>
    <row r="178" spans="1:47" s="2" customFormat="1" ht="12">
      <c r="A178" s="39"/>
      <c r="B178" s="40"/>
      <c r="C178" s="41"/>
      <c r="D178" s="218" t="s">
        <v>155</v>
      </c>
      <c r="E178" s="41"/>
      <c r="F178" s="219" t="s">
        <v>583</v>
      </c>
      <c r="G178" s="41"/>
      <c r="H178" s="41"/>
      <c r="I178" s="220"/>
      <c r="J178" s="41"/>
      <c r="K178" s="41"/>
      <c r="L178" s="45"/>
      <c r="M178" s="221"/>
      <c r="N178" s="222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155</v>
      </c>
      <c r="AU178" s="18" t="s">
        <v>21</v>
      </c>
    </row>
    <row r="179" spans="1:51" s="13" customFormat="1" ht="12">
      <c r="A179" s="13"/>
      <c r="B179" s="227"/>
      <c r="C179" s="228"/>
      <c r="D179" s="218" t="s">
        <v>182</v>
      </c>
      <c r="E179" s="229" t="s">
        <v>37</v>
      </c>
      <c r="F179" s="230" t="s">
        <v>706</v>
      </c>
      <c r="G179" s="228"/>
      <c r="H179" s="231">
        <v>4.955</v>
      </c>
      <c r="I179" s="232"/>
      <c r="J179" s="228"/>
      <c r="K179" s="228"/>
      <c r="L179" s="233"/>
      <c r="M179" s="234"/>
      <c r="N179" s="235"/>
      <c r="O179" s="235"/>
      <c r="P179" s="235"/>
      <c r="Q179" s="235"/>
      <c r="R179" s="235"/>
      <c r="S179" s="235"/>
      <c r="T179" s="23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7" t="s">
        <v>182</v>
      </c>
      <c r="AU179" s="237" t="s">
        <v>21</v>
      </c>
      <c r="AV179" s="13" t="s">
        <v>86</v>
      </c>
      <c r="AW179" s="13" t="s">
        <v>38</v>
      </c>
      <c r="AX179" s="13" t="s">
        <v>77</v>
      </c>
      <c r="AY179" s="237" t="s">
        <v>149</v>
      </c>
    </row>
    <row r="180" spans="1:51" s="13" customFormat="1" ht="12">
      <c r="A180" s="13"/>
      <c r="B180" s="227"/>
      <c r="C180" s="228"/>
      <c r="D180" s="218" t="s">
        <v>182</v>
      </c>
      <c r="E180" s="229" t="s">
        <v>37</v>
      </c>
      <c r="F180" s="230" t="s">
        <v>707</v>
      </c>
      <c r="G180" s="228"/>
      <c r="H180" s="231">
        <v>3.085</v>
      </c>
      <c r="I180" s="232"/>
      <c r="J180" s="228"/>
      <c r="K180" s="228"/>
      <c r="L180" s="233"/>
      <c r="M180" s="234"/>
      <c r="N180" s="235"/>
      <c r="O180" s="235"/>
      <c r="P180" s="235"/>
      <c r="Q180" s="235"/>
      <c r="R180" s="235"/>
      <c r="S180" s="235"/>
      <c r="T180" s="23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7" t="s">
        <v>182</v>
      </c>
      <c r="AU180" s="237" t="s">
        <v>21</v>
      </c>
      <c r="AV180" s="13" t="s">
        <v>86</v>
      </c>
      <c r="AW180" s="13" t="s">
        <v>38</v>
      </c>
      <c r="AX180" s="13" t="s">
        <v>77</v>
      </c>
      <c r="AY180" s="237" t="s">
        <v>149</v>
      </c>
    </row>
    <row r="181" spans="1:51" s="14" customFormat="1" ht="12">
      <c r="A181" s="14"/>
      <c r="B181" s="238"/>
      <c r="C181" s="239"/>
      <c r="D181" s="218" t="s">
        <v>182</v>
      </c>
      <c r="E181" s="240" t="s">
        <v>37</v>
      </c>
      <c r="F181" s="241" t="s">
        <v>187</v>
      </c>
      <c r="G181" s="239"/>
      <c r="H181" s="242">
        <v>8.04</v>
      </c>
      <c r="I181" s="243"/>
      <c r="J181" s="239"/>
      <c r="K181" s="239"/>
      <c r="L181" s="244"/>
      <c r="M181" s="245"/>
      <c r="N181" s="246"/>
      <c r="O181" s="246"/>
      <c r="P181" s="246"/>
      <c r="Q181" s="246"/>
      <c r="R181" s="246"/>
      <c r="S181" s="246"/>
      <c r="T181" s="247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8" t="s">
        <v>182</v>
      </c>
      <c r="AU181" s="248" t="s">
        <v>21</v>
      </c>
      <c r="AV181" s="14" t="s">
        <v>148</v>
      </c>
      <c r="AW181" s="14" t="s">
        <v>38</v>
      </c>
      <c r="AX181" s="14" t="s">
        <v>21</v>
      </c>
      <c r="AY181" s="248" t="s">
        <v>149</v>
      </c>
    </row>
    <row r="182" spans="1:65" s="2" customFormat="1" ht="12">
      <c r="A182" s="39"/>
      <c r="B182" s="40"/>
      <c r="C182" s="205" t="s">
        <v>308</v>
      </c>
      <c r="D182" s="205" t="s">
        <v>151</v>
      </c>
      <c r="E182" s="206" t="s">
        <v>586</v>
      </c>
      <c r="F182" s="207" t="s">
        <v>587</v>
      </c>
      <c r="G182" s="208" t="s">
        <v>174</v>
      </c>
      <c r="H182" s="209">
        <v>161.676</v>
      </c>
      <c r="I182" s="210"/>
      <c r="J182" s="211">
        <f>ROUND(I182*H182,2)</f>
        <v>0</v>
      </c>
      <c r="K182" s="207" t="s">
        <v>37</v>
      </c>
      <c r="L182" s="45"/>
      <c r="M182" s="212" t="s">
        <v>37</v>
      </c>
      <c r="N182" s="213" t="s">
        <v>50</v>
      </c>
      <c r="O182" s="85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148</v>
      </c>
      <c r="AT182" s="216" t="s">
        <v>151</v>
      </c>
      <c r="AU182" s="216" t="s">
        <v>21</v>
      </c>
      <c r="AY182" s="18" t="s">
        <v>149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148</v>
      </c>
      <c r="BK182" s="217">
        <f>ROUND(I182*H182,2)</f>
        <v>0</v>
      </c>
      <c r="BL182" s="18" t="s">
        <v>148</v>
      </c>
      <c r="BM182" s="216" t="s">
        <v>424</v>
      </c>
    </row>
    <row r="183" spans="1:47" s="2" customFormat="1" ht="12">
      <c r="A183" s="39"/>
      <c r="B183" s="40"/>
      <c r="C183" s="41"/>
      <c r="D183" s="218" t="s">
        <v>155</v>
      </c>
      <c r="E183" s="41"/>
      <c r="F183" s="219" t="s">
        <v>587</v>
      </c>
      <c r="G183" s="41"/>
      <c r="H183" s="41"/>
      <c r="I183" s="220"/>
      <c r="J183" s="41"/>
      <c r="K183" s="41"/>
      <c r="L183" s="45"/>
      <c r="M183" s="221"/>
      <c r="N183" s="222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155</v>
      </c>
      <c r="AU183" s="18" t="s">
        <v>21</v>
      </c>
    </row>
    <row r="184" spans="1:65" s="2" customFormat="1" ht="12">
      <c r="A184" s="39"/>
      <c r="B184" s="40"/>
      <c r="C184" s="205" t="s">
        <v>313</v>
      </c>
      <c r="D184" s="205" t="s">
        <v>151</v>
      </c>
      <c r="E184" s="206" t="s">
        <v>588</v>
      </c>
      <c r="F184" s="207" t="s">
        <v>708</v>
      </c>
      <c r="G184" s="208" t="s">
        <v>174</v>
      </c>
      <c r="H184" s="209">
        <v>70.215</v>
      </c>
      <c r="I184" s="210"/>
      <c r="J184" s="211">
        <f>ROUND(I184*H184,2)</f>
        <v>0</v>
      </c>
      <c r="K184" s="207" t="s">
        <v>37</v>
      </c>
      <c r="L184" s="45"/>
      <c r="M184" s="212" t="s">
        <v>37</v>
      </c>
      <c r="N184" s="213" t="s">
        <v>50</v>
      </c>
      <c r="O184" s="85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148</v>
      </c>
      <c r="AT184" s="216" t="s">
        <v>151</v>
      </c>
      <c r="AU184" s="216" t="s">
        <v>21</v>
      </c>
      <c r="AY184" s="18" t="s">
        <v>149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148</v>
      </c>
      <c r="BK184" s="217">
        <f>ROUND(I184*H184,2)</f>
        <v>0</v>
      </c>
      <c r="BL184" s="18" t="s">
        <v>148</v>
      </c>
      <c r="BM184" s="216" t="s">
        <v>427</v>
      </c>
    </row>
    <row r="185" spans="1:47" s="2" customFormat="1" ht="12">
      <c r="A185" s="39"/>
      <c r="B185" s="40"/>
      <c r="C185" s="41"/>
      <c r="D185" s="218" t="s">
        <v>155</v>
      </c>
      <c r="E185" s="41"/>
      <c r="F185" s="219" t="s">
        <v>708</v>
      </c>
      <c r="G185" s="41"/>
      <c r="H185" s="41"/>
      <c r="I185" s="220"/>
      <c r="J185" s="41"/>
      <c r="K185" s="41"/>
      <c r="L185" s="45"/>
      <c r="M185" s="221"/>
      <c r="N185" s="222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155</v>
      </c>
      <c r="AU185" s="18" t="s">
        <v>21</v>
      </c>
    </row>
    <row r="186" spans="1:65" s="2" customFormat="1" ht="12">
      <c r="A186" s="39"/>
      <c r="B186" s="40"/>
      <c r="C186" s="205" t="s">
        <v>317</v>
      </c>
      <c r="D186" s="205" t="s">
        <v>151</v>
      </c>
      <c r="E186" s="206" t="s">
        <v>590</v>
      </c>
      <c r="F186" s="207" t="s">
        <v>591</v>
      </c>
      <c r="G186" s="208" t="s">
        <v>220</v>
      </c>
      <c r="H186" s="209">
        <v>15.79</v>
      </c>
      <c r="I186" s="210"/>
      <c r="J186" s="211">
        <f>ROUND(I186*H186,2)</f>
        <v>0</v>
      </c>
      <c r="K186" s="207" t="s">
        <v>37</v>
      </c>
      <c r="L186" s="45"/>
      <c r="M186" s="212" t="s">
        <v>37</v>
      </c>
      <c r="N186" s="213" t="s">
        <v>50</v>
      </c>
      <c r="O186" s="85"/>
      <c r="P186" s="214">
        <f>O186*H186</f>
        <v>0</v>
      </c>
      <c r="Q186" s="214">
        <v>0</v>
      </c>
      <c r="R186" s="214">
        <f>Q186*H186</f>
        <v>0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148</v>
      </c>
      <c r="AT186" s="216" t="s">
        <v>151</v>
      </c>
      <c r="AU186" s="216" t="s">
        <v>21</v>
      </c>
      <c r="AY186" s="18" t="s">
        <v>149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148</v>
      </c>
      <c r="BK186" s="217">
        <f>ROUND(I186*H186,2)</f>
        <v>0</v>
      </c>
      <c r="BL186" s="18" t="s">
        <v>148</v>
      </c>
      <c r="BM186" s="216" t="s">
        <v>431</v>
      </c>
    </row>
    <row r="187" spans="1:47" s="2" customFormat="1" ht="12">
      <c r="A187" s="39"/>
      <c r="B187" s="40"/>
      <c r="C187" s="41"/>
      <c r="D187" s="218" t="s">
        <v>155</v>
      </c>
      <c r="E187" s="41"/>
      <c r="F187" s="219" t="s">
        <v>591</v>
      </c>
      <c r="G187" s="41"/>
      <c r="H187" s="41"/>
      <c r="I187" s="220"/>
      <c r="J187" s="41"/>
      <c r="K187" s="41"/>
      <c r="L187" s="45"/>
      <c r="M187" s="221"/>
      <c r="N187" s="222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155</v>
      </c>
      <c r="AU187" s="18" t="s">
        <v>21</v>
      </c>
    </row>
    <row r="188" spans="1:51" s="13" customFormat="1" ht="12">
      <c r="A188" s="13"/>
      <c r="B188" s="227"/>
      <c r="C188" s="228"/>
      <c r="D188" s="218" t="s">
        <v>182</v>
      </c>
      <c r="E188" s="229" t="s">
        <v>37</v>
      </c>
      <c r="F188" s="230" t="s">
        <v>709</v>
      </c>
      <c r="G188" s="228"/>
      <c r="H188" s="231">
        <v>15.79</v>
      </c>
      <c r="I188" s="232"/>
      <c r="J188" s="228"/>
      <c r="K188" s="228"/>
      <c r="L188" s="233"/>
      <c r="M188" s="234"/>
      <c r="N188" s="235"/>
      <c r="O188" s="235"/>
      <c r="P188" s="235"/>
      <c r="Q188" s="235"/>
      <c r="R188" s="235"/>
      <c r="S188" s="235"/>
      <c r="T188" s="23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7" t="s">
        <v>182</v>
      </c>
      <c r="AU188" s="237" t="s">
        <v>21</v>
      </c>
      <c r="AV188" s="13" t="s">
        <v>86</v>
      </c>
      <c r="AW188" s="13" t="s">
        <v>38</v>
      </c>
      <c r="AX188" s="13" t="s">
        <v>77</v>
      </c>
      <c r="AY188" s="237" t="s">
        <v>149</v>
      </c>
    </row>
    <row r="189" spans="1:51" s="14" customFormat="1" ht="12">
      <c r="A189" s="14"/>
      <c r="B189" s="238"/>
      <c r="C189" s="239"/>
      <c r="D189" s="218" t="s">
        <v>182</v>
      </c>
      <c r="E189" s="240" t="s">
        <v>37</v>
      </c>
      <c r="F189" s="241" t="s">
        <v>187</v>
      </c>
      <c r="G189" s="239"/>
      <c r="H189" s="242">
        <v>15.79</v>
      </c>
      <c r="I189" s="243"/>
      <c r="J189" s="239"/>
      <c r="K189" s="239"/>
      <c r="L189" s="244"/>
      <c r="M189" s="245"/>
      <c r="N189" s="246"/>
      <c r="O189" s="246"/>
      <c r="P189" s="246"/>
      <c r="Q189" s="246"/>
      <c r="R189" s="246"/>
      <c r="S189" s="246"/>
      <c r="T189" s="247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8" t="s">
        <v>182</v>
      </c>
      <c r="AU189" s="248" t="s">
        <v>21</v>
      </c>
      <c r="AV189" s="14" t="s">
        <v>148</v>
      </c>
      <c r="AW189" s="14" t="s">
        <v>38</v>
      </c>
      <c r="AX189" s="14" t="s">
        <v>21</v>
      </c>
      <c r="AY189" s="248" t="s">
        <v>149</v>
      </c>
    </row>
    <row r="190" spans="1:65" s="2" customFormat="1" ht="16.5" customHeight="1">
      <c r="A190" s="39"/>
      <c r="B190" s="40"/>
      <c r="C190" s="205" t="s">
        <v>323</v>
      </c>
      <c r="D190" s="205" t="s">
        <v>151</v>
      </c>
      <c r="E190" s="206" t="s">
        <v>338</v>
      </c>
      <c r="F190" s="207" t="s">
        <v>339</v>
      </c>
      <c r="G190" s="208" t="s">
        <v>340</v>
      </c>
      <c r="H190" s="209">
        <v>18.128</v>
      </c>
      <c r="I190" s="210"/>
      <c r="J190" s="211">
        <f>ROUND(I190*H190,2)</f>
        <v>0</v>
      </c>
      <c r="K190" s="207" t="s">
        <v>37</v>
      </c>
      <c r="L190" s="45"/>
      <c r="M190" s="212" t="s">
        <v>37</v>
      </c>
      <c r="N190" s="213" t="s">
        <v>50</v>
      </c>
      <c r="O190" s="85"/>
      <c r="P190" s="214">
        <f>O190*H190</f>
        <v>0</v>
      </c>
      <c r="Q190" s="214">
        <v>0</v>
      </c>
      <c r="R190" s="214">
        <f>Q190*H190</f>
        <v>0</v>
      </c>
      <c r="S190" s="214">
        <v>0</v>
      </c>
      <c r="T190" s="215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6" t="s">
        <v>148</v>
      </c>
      <c r="AT190" s="216" t="s">
        <v>151</v>
      </c>
      <c r="AU190" s="216" t="s">
        <v>21</v>
      </c>
      <c r="AY190" s="18" t="s">
        <v>149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8" t="s">
        <v>148</v>
      </c>
      <c r="BK190" s="217">
        <f>ROUND(I190*H190,2)</f>
        <v>0</v>
      </c>
      <c r="BL190" s="18" t="s">
        <v>148</v>
      </c>
      <c r="BM190" s="216" t="s">
        <v>434</v>
      </c>
    </row>
    <row r="191" spans="1:47" s="2" customFormat="1" ht="12">
      <c r="A191" s="39"/>
      <c r="B191" s="40"/>
      <c r="C191" s="41"/>
      <c r="D191" s="218" t="s">
        <v>155</v>
      </c>
      <c r="E191" s="41"/>
      <c r="F191" s="219" t="s">
        <v>339</v>
      </c>
      <c r="G191" s="41"/>
      <c r="H191" s="41"/>
      <c r="I191" s="220"/>
      <c r="J191" s="41"/>
      <c r="K191" s="41"/>
      <c r="L191" s="45"/>
      <c r="M191" s="221"/>
      <c r="N191" s="222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155</v>
      </c>
      <c r="AU191" s="18" t="s">
        <v>21</v>
      </c>
    </row>
    <row r="192" spans="1:65" s="2" customFormat="1" ht="16.5" customHeight="1">
      <c r="A192" s="39"/>
      <c r="B192" s="40"/>
      <c r="C192" s="205" t="s">
        <v>328</v>
      </c>
      <c r="D192" s="205" t="s">
        <v>151</v>
      </c>
      <c r="E192" s="206" t="s">
        <v>343</v>
      </c>
      <c r="F192" s="207" t="s">
        <v>344</v>
      </c>
      <c r="G192" s="208" t="s">
        <v>320</v>
      </c>
      <c r="H192" s="209">
        <v>1</v>
      </c>
      <c r="I192" s="210"/>
      <c r="J192" s="211">
        <f>ROUND(I192*H192,2)</f>
        <v>0</v>
      </c>
      <c r="K192" s="207" t="s">
        <v>37</v>
      </c>
      <c r="L192" s="45"/>
      <c r="M192" s="212" t="s">
        <v>37</v>
      </c>
      <c r="N192" s="213" t="s">
        <v>50</v>
      </c>
      <c r="O192" s="85"/>
      <c r="P192" s="214">
        <f>O192*H192</f>
        <v>0</v>
      </c>
      <c r="Q192" s="214">
        <v>0</v>
      </c>
      <c r="R192" s="214">
        <f>Q192*H192</f>
        <v>0</v>
      </c>
      <c r="S192" s="214">
        <v>0</v>
      </c>
      <c r="T192" s="21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6" t="s">
        <v>148</v>
      </c>
      <c r="AT192" s="216" t="s">
        <v>151</v>
      </c>
      <c r="AU192" s="216" t="s">
        <v>21</v>
      </c>
      <c r="AY192" s="18" t="s">
        <v>149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8" t="s">
        <v>148</v>
      </c>
      <c r="BK192" s="217">
        <f>ROUND(I192*H192,2)</f>
        <v>0</v>
      </c>
      <c r="BL192" s="18" t="s">
        <v>148</v>
      </c>
      <c r="BM192" s="216" t="s">
        <v>435</v>
      </c>
    </row>
    <row r="193" spans="1:47" s="2" customFormat="1" ht="12">
      <c r="A193" s="39"/>
      <c r="B193" s="40"/>
      <c r="C193" s="41"/>
      <c r="D193" s="218" t="s">
        <v>155</v>
      </c>
      <c r="E193" s="41"/>
      <c r="F193" s="219" t="s">
        <v>344</v>
      </c>
      <c r="G193" s="41"/>
      <c r="H193" s="41"/>
      <c r="I193" s="220"/>
      <c r="J193" s="41"/>
      <c r="K193" s="41"/>
      <c r="L193" s="45"/>
      <c r="M193" s="221"/>
      <c r="N193" s="222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155</v>
      </c>
      <c r="AU193" s="18" t="s">
        <v>21</v>
      </c>
    </row>
    <row r="194" spans="1:63" s="12" customFormat="1" ht="25.9" customHeight="1">
      <c r="A194" s="12"/>
      <c r="B194" s="189"/>
      <c r="C194" s="190"/>
      <c r="D194" s="191" t="s">
        <v>76</v>
      </c>
      <c r="E194" s="192" t="s">
        <v>146</v>
      </c>
      <c r="F194" s="192" t="s">
        <v>147</v>
      </c>
      <c r="G194" s="190"/>
      <c r="H194" s="190"/>
      <c r="I194" s="193"/>
      <c r="J194" s="194">
        <f>BK194</f>
        <v>0</v>
      </c>
      <c r="K194" s="190"/>
      <c r="L194" s="195"/>
      <c r="M194" s="196"/>
      <c r="N194" s="197"/>
      <c r="O194" s="197"/>
      <c r="P194" s="198">
        <f>SUM(P195:P196)</f>
        <v>0</v>
      </c>
      <c r="Q194" s="197"/>
      <c r="R194" s="198">
        <f>SUM(R195:R196)</f>
        <v>0</v>
      </c>
      <c r="S194" s="197"/>
      <c r="T194" s="199">
        <f>SUM(T195:T196)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00" t="s">
        <v>148</v>
      </c>
      <c r="AT194" s="201" t="s">
        <v>76</v>
      </c>
      <c r="AU194" s="201" t="s">
        <v>77</v>
      </c>
      <c r="AY194" s="200" t="s">
        <v>149</v>
      </c>
      <c r="BK194" s="202">
        <f>SUM(BK195:BK196)</f>
        <v>0</v>
      </c>
    </row>
    <row r="195" spans="1:65" s="2" customFormat="1" ht="16.5" customHeight="1">
      <c r="A195" s="39"/>
      <c r="B195" s="40"/>
      <c r="C195" s="205" t="s">
        <v>332</v>
      </c>
      <c r="D195" s="205" t="s">
        <v>151</v>
      </c>
      <c r="E195" s="206" t="s">
        <v>347</v>
      </c>
      <c r="F195" s="207" t="s">
        <v>348</v>
      </c>
      <c r="G195" s="208" t="s">
        <v>174</v>
      </c>
      <c r="H195" s="209">
        <v>41.449</v>
      </c>
      <c r="I195" s="210"/>
      <c r="J195" s="211">
        <f>ROUND(I195*H195,2)</f>
        <v>0</v>
      </c>
      <c r="K195" s="207" t="s">
        <v>37</v>
      </c>
      <c r="L195" s="45"/>
      <c r="M195" s="212" t="s">
        <v>37</v>
      </c>
      <c r="N195" s="213" t="s">
        <v>50</v>
      </c>
      <c r="O195" s="85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349</v>
      </c>
      <c r="AT195" s="216" t="s">
        <v>151</v>
      </c>
      <c r="AU195" s="216" t="s">
        <v>21</v>
      </c>
      <c r="AY195" s="18" t="s">
        <v>149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148</v>
      </c>
      <c r="BK195" s="217">
        <f>ROUND(I195*H195,2)</f>
        <v>0</v>
      </c>
      <c r="BL195" s="18" t="s">
        <v>349</v>
      </c>
      <c r="BM195" s="216" t="s">
        <v>437</v>
      </c>
    </row>
    <row r="196" spans="1:47" s="2" customFormat="1" ht="12">
      <c r="A196" s="39"/>
      <c r="B196" s="40"/>
      <c r="C196" s="41"/>
      <c r="D196" s="218" t="s">
        <v>155</v>
      </c>
      <c r="E196" s="41"/>
      <c r="F196" s="219" t="s">
        <v>348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155</v>
      </c>
      <c r="AU196" s="18" t="s">
        <v>21</v>
      </c>
    </row>
    <row r="197" spans="1:63" s="12" customFormat="1" ht="25.9" customHeight="1">
      <c r="A197" s="12"/>
      <c r="B197" s="189"/>
      <c r="C197" s="190"/>
      <c r="D197" s="191" t="s">
        <v>76</v>
      </c>
      <c r="E197" s="192" t="s">
        <v>592</v>
      </c>
      <c r="F197" s="192" t="s">
        <v>593</v>
      </c>
      <c r="G197" s="190"/>
      <c r="H197" s="190"/>
      <c r="I197" s="193"/>
      <c r="J197" s="194">
        <f>BK197</f>
        <v>0</v>
      </c>
      <c r="K197" s="190"/>
      <c r="L197" s="195"/>
      <c r="M197" s="196"/>
      <c r="N197" s="197"/>
      <c r="O197" s="197"/>
      <c r="P197" s="198">
        <f>SUM(P198:P285)</f>
        <v>0</v>
      </c>
      <c r="Q197" s="197"/>
      <c r="R197" s="198">
        <f>SUM(R198:R285)</f>
        <v>0</v>
      </c>
      <c r="S197" s="197"/>
      <c r="T197" s="199">
        <f>SUM(T198:T285)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0" t="s">
        <v>21</v>
      </c>
      <c r="AT197" s="201" t="s">
        <v>76</v>
      </c>
      <c r="AU197" s="201" t="s">
        <v>77</v>
      </c>
      <c r="AY197" s="200" t="s">
        <v>149</v>
      </c>
      <c r="BK197" s="202">
        <f>SUM(BK198:BK285)</f>
        <v>0</v>
      </c>
    </row>
    <row r="198" spans="1:65" s="2" customFormat="1" ht="16.5" customHeight="1">
      <c r="A198" s="39"/>
      <c r="B198" s="40"/>
      <c r="C198" s="205" t="s">
        <v>337</v>
      </c>
      <c r="D198" s="205" t="s">
        <v>151</v>
      </c>
      <c r="E198" s="206" t="s">
        <v>594</v>
      </c>
      <c r="F198" s="207" t="s">
        <v>595</v>
      </c>
      <c r="G198" s="208" t="s">
        <v>232</v>
      </c>
      <c r="H198" s="209">
        <v>5</v>
      </c>
      <c r="I198" s="210"/>
      <c r="J198" s="211">
        <f>ROUND(I198*H198,2)</f>
        <v>0</v>
      </c>
      <c r="K198" s="207" t="s">
        <v>37</v>
      </c>
      <c r="L198" s="45"/>
      <c r="M198" s="212" t="s">
        <v>37</v>
      </c>
      <c r="N198" s="213" t="s">
        <v>50</v>
      </c>
      <c r="O198" s="85"/>
      <c r="P198" s="214">
        <f>O198*H198</f>
        <v>0</v>
      </c>
      <c r="Q198" s="214">
        <v>0</v>
      </c>
      <c r="R198" s="214">
        <f>Q198*H198</f>
        <v>0</v>
      </c>
      <c r="S198" s="214">
        <v>0</v>
      </c>
      <c r="T198" s="21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6" t="s">
        <v>148</v>
      </c>
      <c r="AT198" s="216" t="s">
        <v>151</v>
      </c>
      <c r="AU198" s="216" t="s">
        <v>21</v>
      </c>
      <c r="AY198" s="18" t="s">
        <v>149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148</v>
      </c>
      <c r="BK198" s="217">
        <f>ROUND(I198*H198,2)</f>
        <v>0</v>
      </c>
      <c r="BL198" s="18" t="s">
        <v>148</v>
      </c>
      <c r="BM198" s="216" t="s">
        <v>438</v>
      </c>
    </row>
    <row r="199" spans="1:47" s="2" customFormat="1" ht="12">
      <c r="A199" s="39"/>
      <c r="B199" s="40"/>
      <c r="C199" s="41"/>
      <c r="D199" s="218" t="s">
        <v>155</v>
      </c>
      <c r="E199" s="41"/>
      <c r="F199" s="219" t="s">
        <v>595</v>
      </c>
      <c r="G199" s="41"/>
      <c r="H199" s="41"/>
      <c r="I199" s="220"/>
      <c r="J199" s="41"/>
      <c r="K199" s="41"/>
      <c r="L199" s="45"/>
      <c r="M199" s="221"/>
      <c r="N199" s="222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155</v>
      </c>
      <c r="AU199" s="18" t="s">
        <v>21</v>
      </c>
    </row>
    <row r="200" spans="1:51" s="13" customFormat="1" ht="12">
      <c r="A200" s="13"/>
      <c r="B200" s="227"/>
      <c r="C200" s="228"/>
      <c r="D200" s="218" t="s">
        <v>182</v>
      </c>
      <c r="E200" s="229" t="s">
        <v>37</v>
      </c>
      <c r="F200" s="230" t="s">
        <v>391</v>
      </c>
      <c r="G200" s="228"/>
      <c r="H200" s="231">
        <v>5</v>
      </c>
      <c r="I200" s="232"/>
      <c r="J200" s="228"/>
      <c r="K200" s="228"/>
      <c r="L200" s="233"/>
      <c r="M200" s="234"/>
      <c r="N200" s="235"/>
      <c r="O200" s="235"/>
      <c r="P200" s="235"/>
      <c r="Q200" s="235"/>
      <c r="R200" s="235"/>
      <c r="S200" s="235"/>
      <c r="T200" s="23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7" t="s">
        <v>182</v>
      </c>
      <c r="AU200" s="237" t="s">
        <v>21</v>
      </c>
      <c r="AV200" s="13" t="s">
        <v>86</v>
      </c>
      <c r="AW200" s="13" t="s">
        <v>38</v>
      </c>
      <c r="AX200" s="13" t="s">
        <v>77</v>
      </c>
      <c r="AY200" s="237" t="s">
        <v>149</v>
      </c>
    </row>
    <row r="201" spans="1:51" s="14" customFormat="1" ht="12">
      <c r="A201" s="14"/>
      <c r="B201" s="238"/>
      <c r="C201" s="239"/>
      <c r="D201" s="218" t="s">
        <v>182</v>
      </c>
      <c r="E201" s="240" t="s">
        <v>37</v>
      </c>
      <c r="F201" s="241" t="s">
        <v>187</v>
      </c>
      <c r="G201" s="239"/>
      <c r="H201" s="242">
        <v>5</v>
      </c>
      <c r="I201" s="243"/>
      <c r="J201" s="239"/>
      <c r="K201" s="239"/>
      <c r="L201" s="244"/>
      <c r="M201" s="245"/>
      <c r="N201" s="246"/>
      <c r="O201" s="246"/>
      <c r="P201" s="246"/>
      <c r="Q201" s="246"/>
      <c r="R201" s="246"/>
      <c r="S201" s="246"/>
      <c r="T201" s="247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8" t="s">
        <v>182</v>
      </c>
      <c r="AU201" s="248" t="s">
        <v>21</v>
      </c>
      <c r="AV201" s="14" t="s">
        <v>148</v>
      </c>
      <c r="AW201" s="14" t="s">
        <v>38</v>
      </c>
      <c r="AX201" s="14" t="s">
        <v>21</v>
      </c>
      <c r="AY201" s="248" t="s">
        <v>149</v>
      </c>
    </row>
    <row r="202" spans="1:65" s="2" customFormat="1" ht="24.15" customHeight="1">
      <c r="A202" s="39"/>
      <c r="B202" s="40"/>
      <c r="C202" s="205" t="s">
        <v>342</v>
      </c>
      <c r="D202" s="205" t="s">
        <v>151</v>
      </c>
      <c r="E202" s="206" t="s">
        <v>597</v>
      </c>
      <c r="F202" s="207" t="s">
        <v>601</v>
      </c>
      <c r="G202" s="208" t="s">
        <v>232</v>
      </c>
      <c r="H202" s="209">
        <v>8</v>
      </c>
      <c r="I202" s="210"/>
      <c r="J202" s="211">
        <f>ROUND(I202*H202,2)</f>
        <v>0</v>
      </c>
      <c r="K202" s="207" t="s">
        <v>37</v>
      </c>
      <c r="L202" s="45"/>
      <c r="M202" s="212" t="s">
        <v>37</v>
      </c>
      <c r="N202" s="213" t="s">
        <v>50</v>
      </c>
      <c r="O202" s="85"/>
      <c r="P202" s="214">
        <f>O202*H202</f>
        <v>0</v>
      </c>
      <c r="Q202" s="214">
        <v>0</v>
      </c>
      <c r="R202" s="214">
        <f>Q202*H202</f>
        <v>0</v>
      </c>
      <c r="S202" s="214">
        <v>0</v>
      </c>
      <c r="T202" s="21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6" t="s">
        <v>148</v>
      </c>
      <c r="AT202" s="216" t="s">
        <v>151</v>
      </c>
      <c r="AU202" s="216" t="s">
        <v>21</v>
      </c>
      <c r="AY202" s="18" t="s">
        <v>149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8" t="s">
        <v>148</v>
      </c>
      <c r="BK202" s="217">
        <f>ROUND(I202*H202,2)</f>
        <v>0</v>
      </c>
      <c r="BL202" s="18" t="s">
        <v>148</v>
      </c>
      <c r="BM202" s="216" t="s">
        <v>439</v>
      </c>
    </row>
    <row r="203" spans="1:47" s="2" customFormat="1" ht="12">
      <c r="A203" s="39"/>
      <c r="B203" s="40"/>
      <c r="C203" s="41"/>
      <c r="D203" s="218" t="s">
        <v>155</v>
      </c>
      <c r="E203" s="41"/>
      <c r="F203" s="219" t="s">
        <v>601</v>
      </c>
      <c r="G203" s="41"/>
      <c r="H203" s="41"/>
      <c r="I203" s="220"/>
      <c r="J203" s="41"/>
      <c r="K203" s="41"/>
      <c r="L203" s="45"/>
      <c r="M203" s="221"/>
      <c r="N203" s="222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155</v>
      </c>
      <c r="AU203" s="18" t="s">
        <v>21</v>
      </c>
    </row>
    <row r="204" spans="1:51" s="13" customFormat="1" ht="12">
      <c r="A204" s="13"/>
      <c r="B204" s="227"/>
      <c r="C204" s="228"/>
      <c r="D204" s="218" t="s">
        <v>182</v>
      </c>
      <c r="E204" s="229" t="s">
        <v>37</v>
      </c>
      <c r="F204" s="230" t="s">
        <v>483</v>
      </c>
      <c r="G204" s="228"/>
      <c r="H204" s="231">
        <v>8</v>
      </c>
      <c r="I204" s="232"/>
      <c r="J204" s="228"/>
      <c r="K204" s="228"/>
      <c r="L204" s="233"/>
      <c r="M204" s="234"/>
      <c r="N204" s="235"/>
      <c r="O204" s="235"/>
      <c r="P204" s="235"/>
      <c r="Q204" s="235"/>
      <c r="R204" s="235"/>
      <c r="S204" s="235"/>
      <c r="T204" s="23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7" t="s">
        <v>182</v>
      </c>
      <c r="AU204" s="237" t="s">
        <v>21</v>
      </c>
      <c r="AV204" s="13" t="s">
        <v>86</v>
      </c>
      <c r="AW204" s="13" t="s">
        <v>38</v>
      </c>
      <c r="AX204" s="13" t="s">
        <v>77</v>
      </c>
      <c r="AY204" s="237" t="s">
        <v>149</v>
      </c>
    </row>
    <row r="205" spans="1:51" s="14" customFormat="1" ht="12">
      <c r="A205" s="14"/>
      <c r="B205" s="238"/>
      <c r="C205" s="239"/>
      <c r="D205" s="218" t="s">
        <v>182</v>
      </c>
      <c r="E205" s="240" t="s">
        <v>37</v>
      </c>
      <c r="F205" s="241" t="s">
        <v>187</v>
      </c>
      <c r="G205" s="239"/>
      <c r="H205" s="242">
        <v>8</v>
      </c>
      <c r="I205" s="243"/>
      <c r="J205" s="239"/>
      <c r="K205" s="239"/>
      <c r="L205" s="244"/>
      <c r="M205" s="245"/>
      <c r="N205" s="246"/>
      <c r="O205" s="246"/>
      <c r="P205" s="246"/>
      <c r="Q205" s="246"/>
      <c r="R205" s="246"/>
      <c r="S205" s="246"/>
      <c r="T205" s="247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8" t="s">
        <v>182</v>
      </c>
      <c r="AU205" s="248" t="s">
        <v>21</v>
      </c>
      <c r="AV205" s="14" t="s">
        <v>148</v>
      </c>
      <c r="AW205" s="14" t="s">
        <v>38</v>
      </c>
      <c r="AX205" s="14" t="s">
        <v>21</v>
      </c>
      <c r="AY205" s="248" t="s">
        <v>149</v>
      </c>
    </row>
    <row r="206" spans="1:65" s="2" customFormat="1" ht="24.15" customHeight="1">
      <c r="A206" s="39"/>
      <c r="B206" s="40"/>
      <c r="C206" s="205" t="s">
        <v>346</v>
      </c>
      <c r="D206" s="205" t="s">
        <v>151</v>
      </c>
      <c r="E206" s="206" t="s">
        <v>600</v>
      </c>
      <c r="F206" s="207" t="s">
        <v>605</v>
      </c>
      <c r="G206" s="208" t="s">
        <v>232</v>
      </c>
      <c r="H206" s="209">
        <v>7</v>
      </c>
      <c r="I206" s="210"/>
      <c r="J206" s="211">
        <f>ROUND(I206*H206,2)</f>
        <v>0</v>
      </c>
      <c r="K206" s="207" t="s">
        <v>37</v>
      </c>
      <c r="L206" s="45"/>
      <c r="M206" s="212" t="s">
        <v>37</v>
      </c>
      <c r="N206" s="213" t="s">
        <v>50</v>
      </c>
      <c r="O206" s="85"/>
      <c r="P206" s="214">
        <f>O206*H206</f>
        <v>0</v>
      </c>
      <c r="Q206" s="214">
        <v>0</v>
      </c>
      <c r="R206" s="214">
        <f>Q206*H206</f>
        <v>0</v>
      </c>
      <c r="S206" s="214">
        <v>0</v>
      </c>
      <c r="T206" s="215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6" t="s">
        <v>148</v>
      </c>
      <c r="AT206" s="216" t="s">
        <v>151</v>
      </c>
      <c r="AU206" s="216" t="s">
        <v>21</v>
      </c>
      <c r="AY206" s="18" t="s">
        <v>149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8" t="s">
        <v>148</v>
      </c>
      <c r="BK206" s="217">
        <f>ROUND(I206*H206,2)</f>
        <v>0</v>
      </c>
      <c r="BL206" s="18" t="s">
        <v>148</v>
      </c>
      <c r="BM206" s="216" t="s">
        <v>441</v>
      </c>
    </row>
    <row r="207" spans="1:47" s="2" customFormat="1" ht="12">
      <c r="A207" s="39"/>
      <c r="B207" s="40"/>
      <c r="C207" s="41"/>
      <c r="D207" s="218" t="s">
        <v>155</v>
      </c>
      <c r="E207" s="41"/>
      <c r="F207" s="219" t="s">
        <v>605</v>
      </c>
      <c r="G207" s="41"/>
      <c r="H207" s="41"/>
      <c r="I207" s="220"/>
      <c r="J207" s="41"/>
      <c r="K207" s="41"/>
      <c r="L207" s="45"/>
      <c r="M207" s="221"/>
      <c r="N207" s="222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155</v>
      </c>
      <c r="AU207" s="18" t="s">
        <v>21</v>
      </c>
    </row>
    <row r="208" spans="1:51" s="13" customFormat="1" ht="12">
      <c r="A208" s="13"/>
      <c r="B208" s="227"/>
      <c r="C208" s="228"/>
      <c r="D208" s="218" t="s">
        <v>182</v>
      </c>
      <c r="E208" s="229" t="s">
        <v>37</v>
      </c>
      <c r="F208" s="230" t="s">
        <v>596</v>
      </c>
      <c r="G208" s="228"/>
      <c r="H208" s="231">
        <v>7</v>
      </c>
      <c r="I208" s="232"/>
      <c r="J208" s="228"/>
      <c r="K208" s="228"/>
      <c r="L208" s="233"/>
      <c r="M208" s="234"/>
      <c r="N208" s="235"/>
      <c r="O208" s="235"/>
      <c r="P208" s="235"/>
      <c r="Q208" s="235"/>
      <c r="R208" s="235"/>
      <c r="S208" s="235"/>
      <c r="T208" s="23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7" t="s">
        <v>182</v>
      </c>
      <c r="AU208" s="237" t="s">
        <v>21</v>
      </c>
      <c r="AV208" s="13" t="s">
        <v>86</v>
      </c>
      <c r="AW208" s="13" t="s">
        <v>38</v>
      </c>
      <c r="AX208" s="13" t="s">
        <v>77</v>
      </c>
      <c r="AY208" s="237" t="s">
        <v>149</v>
      </c>
    </row>
    <row r="209" spans="1:51" s="14" customFormat="1" ht="12">
      <c r="A209" s="14"/>
      <c r="B209" s="238"/>
      <c r="C209" s="239"/>
      <c r="D209" s="218" t="s">
        <v>182</v>
      </c>
      <c r="E209" s="240" t="s">
        <v>37</v>
      </c>
      <c r="F209" s="241" t="s">
        <v>187</v>
      </c>
      <c r="G209" s="239"/>
      <c r="H209" s="242">
        <v>7</v>
      </c>
      <c r="I209" s="243"/>
      <c r="J209" s="239"/>
      <c r="K209" s="239"/>
      <c r="L209" s="244"/>
      <c r="M209" s="245"/>
      <c r="N209" s="246"/>
      <c r="O209" s="246"/>
      <c r="P209" s="246"/>
      <c r="Q209" s="246"/>
      <c r="R209" s="246"/>
      <c r="S209" s="246"/>
      <c r="T209" s="247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8" t="s">
        <v>182</v>
      </c>
      <c r="AU209" s="248" t="s">
        <v>21</v>
      </c>
      <c r="AV209" s="14" t="s">
        <v>148</v>
      </c>
      <c r="AW209" s="14" t="s">
        <v>38</v>
      </c>
      <c r="AX209" s="14" t="s">
        <v>21</v>
      </c>
      <c r="AY209" s="248" t="s">
        <v>149</v>
      </c>
    </row>
    <row r="210" spans="1:65" s="2" customFormat="1" ht="24.15" customHeight="1">
      <c r="A210" s="39"/>
      <c r="B210" s="40"/>
      <c r="C210" s="205" t="s">
        <v>394</v>
      </c>
      <c r="D210" s="205" t="s">
        <v>151</v>
      </c>
      <c r="E210" s="206" t="s">
        <v>604</v>
      </c>
      <c r="F210" s="207" t="s">
        <v>608</v>
      </c>
      <c r="G210" s="208" t="s">
        <v>232</v>
      </c>
      <c r="H210" s="209">
        <v>2</v>
      </c>
      <c r="I210" s="210"/>
      <c r="J210" s="211">
        <f>ROUND(I210*H210,2)</f>
        <v>0</v>
      </c>
      <c r="K210" s="207" t="s">
        <v>37</v>
      </c>
      <c r="L210" s="45"/>
      <c r="M210" s="212" t="s">
        <v>37</v>
      </c>
      <c r="N210" s="213" t="s">
        <v>50</v>
      </c>
      <c r="O210" s="85"/>
      <c r="P210" s="214">
        <f>O210*H210</f>
        <v>0</v>
      </c>
      <c r="Q210" s="214">
        <v>0</v>
      </c>
      <c r="R210" s="214">
        <f>Q210*H210</f>
        <v>0</v>
      </c>
      <c r="S210" s="214">
        <v>0</v>
      </c>
      <c r="T210" s="215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6" t="s">
        <v>148</v>
      </c>
      <c r="AT210" s="216" t="s">
        <v>151</v>
      </c>
      <c r="AU210" s="216" t="s">
        <v>21</v>
      </c>
      <c r="AY210" s="18" t="s">
        <v>149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8" t="s">
        <v>148</v>
      </c>
      <c r="BK210" s="217">
        <f>ROUND(I210*H210,2)</f>
        <v>0</v>
      </c>
      <c r="BL210" s="18" t="s">
        <v>148</v>
      </c>
      <c r="BM210" s="216" t="s">
        <v>443</v>
      </c>
    </row>
    <row r="211" spans="1:47" s="2" customFormat="1" ht="12">
      <c r="A211" s="39"/>
      <c r="B211" s="40"/>
      <c r="C211" s="41"/>
      <c r="D211" s="218" t="s">
        <v>155</v>
      </c>
      <c r="E211" s="41"/>
      <c r="F211" s="219" t="s">
        <v>608</v>
      </c>
      <c r="G211" s="41"/>
      <c r="H211" s="41"/>
      <c r="I211" s="220"/>
      <c r="J211" s="41"/>
      <c r="K211" s="41"/>
      <c r="L211" s="45"/>
      <c r="M211" s="221"/>
      <c r="N211" s="222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155</v>
      </c>
      <c r="AU211" s="18" t="s">
        <v>21</v>
      </c>
    </row>
    <row r="212" spans="1:51" s="13" customFormat="1" ht="12">
      <c r="A212" s="13"/>
      <c r="B212" s="227"/>
      <c r="C212" s="228"/>
      <c r="D212" s="218" t="s">
        <v>182</v>
      </c>
      <c r="E212" s="229" t="s">
        <v>37</v>
      </c>
      <c r="F212" s="230" t="s">
        <v>235</v>
      </c>
      <c r="G212" s="228"/>
      <c r="H212" s="231">
        <v>2</v>
      </c>
      <c r="I212" s="232"/>
      <c r="J212" s="228"/>
      <c r="K212" s="228"/>
      <c r="L212" s="233"/>
      <c r="M212" s="234"/>
      <c r="N212" s="235"/>
      <c r="O212" s="235"/>
      <c r="P212" s="235"/>
      <c r="Q212" s="235"/>
      <c r="R212" s="235"/>
      <c r="S212" s="235"/>
      <c r="T212" s="23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7" t="s">
        <v>182</v>
      </c>
      <c r="AU212" s="237" t="s">
        <v>21</v>
      </c>
      <c r="AV212" s="13" t="s">
        <v>86</v>
      </c>
      <c r="AW212" s="13" t="s">
        <v>38</v>
      </c>
      <c r="AX212" s="13" t="s">
        <v>77</v>
      </c>
      <c r="AY212" s="237" t="s">
        <v>149</v>
      </c>
    </row>
    <row r="213" spans="1:51" s="14" customFormat="1" ht="12">
      <c r="A213" s="14"/>
      <c r="B213" s="238"/>
      <c r="C213" s="239"/>
      <c r="D213" s="218" t="s">
        <v>182</v>
      </c>
      <c r="E213" s="240" t="s">
        <v>37</v>
      </c>
      <c r="F213" s="241" t="s">
        <v>187</v>
      </c>
      <c r="G213" s="239"/>
      <c r="H213" s="242">
        <v>2</v>
      </c>
      <c r="I213" s="243"/>
      <c r="J213" s="239"/>
      <c r="K213" s="239"/>
      <c r="L213" s="244"/>
      <c r="M213" s="245"/>
      <c r="N213" s="246"/>
      <c r="O213" s="246"/>
      <c r="P213" s="246"/>
      <c r="Q213" s="246"/>
      <c r="R213" s="246"/>
      <c r="S213" s="246"/>
      <c r="T213" s="247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8" t="s">
        <v>182</v>
      </c>
      <c r="AU213" s="248" t="s">
        <v>21</v>
      </c>
      <c r="AV213" s="14" t="s">
        <v>148</v>
      </c>
      <c r="AW213" s="14" t="s">
        <v>38</v>
      </c>
      <c r="AX213" s="14" t="s">
        <v>21</v>
      </c>
      <c r="AY213" s="248" t="s">
        <v>149</v>
      </c>
    </row>
    <row r="214" spans="1:65" s="2" customFormat="1" ht="12">
      <c r="A214" s="39"/>
      <c r="B214" s="40"/>
      <c r="C214" s="205" t="s">
        <v>445</v>
      </c>
      <c r="D214" s="205" t="s">
        <v>151</v>
      </c>
      <c r="E214" s="206" t="s">
        <v>607</v>
      </c>
      <c r="F214" s="207" t="s">
        <v>710</v>
      </c>
      <c r="G214" s="208" t="s">
        <v>232</v>
      </c>
      <c r="H214" s="209">
        <v>1</v>
      </c>
      <c r="I214" s="210"/>
      <c r="J214" s="211">
        <f>ROUND(I214*H214,2)</f>
        <v>0</v>
      </c>
      <c r="K214" s="207" t="s">
        <v>37</v>
      </c>
      <c r="L214" s="45"/>
      <c r="M214" s="212" t="s">
        <v>37</v>
      </c>
      <c r="N214" s="213" t="s">
        <v>50</v>
      </c>
      <c r="O214" s="85"/>
      <c r="P214" s="214">
        <f>O214*H214</f>
        <v>0</v>
      </c>
      <c r="Q214" s="214">
        <v>0</v>
      </c>
      <c r="R214" s="214">
        <f>Q214*H214</f>
        <v>0</v>
      </c>
      <c r="S214" s="214">
        <v>0</v>
      </c>
      <c r="T214" s="215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6" t="s">
        <v>148</v>
      </c>
      <c r="AT214" s="216" t="s">
        <v>151</v>
      </c>
      <c r="AU214" s="216" t="s">
        <v>21</v>
      </c>
      <c r="AY214" s="18" t="s">
        <v>149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8" t="s">
        <v>148</v>
      </c>
      <c r="BK214" s="217">
        <f>ROUND(I214*H214,2)</f>
        <v>0</v>
      </c>
      <c r="BL214" s="18" t="s">
        <v>148</v>
      </c>
      <c r="BM214" s="216" t="s">
        <v>446</v>
      </c>
    </row>
    <row r="215" spans="1:47" s="2" customFormat="1" ht="12">
      <c r="A215" s="39"/>
      <c r="B215" s="40"/>
      <c r="C215" s="41"/>
      <c r="D215" s="218" t="s">
        <v>155</v>
      </c>
      <c r="E215" s="41"/>
      <c r="F215" s="219" t="s">
        <v>710</v>
      </c>
      <c r="G215" s="41"/>
      <c r="H215" s="41"/>
      <c r="I215" s="220"/>
      <c r="J215" s="41"/>
      <c r="K215" s="41"/>
      <c r="L215" s="45"/>
      <c r="M215" s="221"/>
      <c r="N215" s="222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155</v>
      </c>
      <c r="AU215" s="18" t="s">
        <v>21</v>
      </c>
    </row>
    <row r="216" spans="1:51" s="13" customFormat="1" ht="12">
      <c r="A216" s="13"/>
      <c r="B216" s="227"/>
      <c r="C216" s="228"/>
      <c r="D216" s="218" t="s">
        <v>182</v>
      </c>
      <c r="E216" s="229" t="s">
        <v>37</v>
      </c>
      <c r="F216" s="230" t="s">
        <v>322</v>
      </c>
      <c r="G216" s="228"/>
      <c r="H216" s="231">
        <v>1</v>
      </c>
      <c r="I216" s="232"/>
      <c r="J216" s="228"/>
      <c r="K216" s="228"/>
      <c r="L216" s="233"/>
      <c r="M216" s="234"/>
      <c r="N216" s="235"/>
      <c r="O216" s="235"/>
      <c r="P216" s="235"/>
      <c r="Q216" s="235"/>
      <c r="R216" s="235"/>
      <c r="S216" s="235"/>
      <c r="T216" s="23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7" t="s">
        <v>182</v>
      </c>
      <c r="AU216" s="237" t="s">
        <v>21</v>
      </c>
      <c r="AV216" s="13" t="s">
        <v>86</v>
      </c>
      <c r="AW216" s="13" t="s">
        <v>38</v>
      </c>
      <c r="AX216" s="13" t="s">
        <v>77</v>
      </c>
      <c r="AY216" s="237" t="s">
        <v>149</v>
      </c>
    </row>
    <row r="217" spans="1:51" s="14" customFormat="1" ht="12">
      <c r="A217" s="14"/>
      <c r="B217" s="238"/>
      <c r="C217" s="239"/>
      <c r="D217" s="218" t="s">
        <v>182</v>
      </c>
      <c r="E217" s="240" t="s">
        <v>37</v>
      </c>
      <c r="F217" s="241" t="s">
        <v>187</v>
      </c>
      <c r="G217" s="239"/>
      <c r="H217" s="242">
        <v>1</v>
      </c>
      <c r="I217" s="243"/>
      <c r="J217" s="239"/>
      <c r="K217" s="239"/>
      <c r="L217" s="244"/>
      <c r="M217" s="245"/>
      <c r="N217" s="246"/>
      <c r="O217" s="246"/>
      <c r="P217" s="246"/>
      <c r="Q217" s="246"/>
      <c r="R217" s="246"/>
      <c r="S217" s="246"/>
      <c r="T217" s="247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8" t="s">
        <v>182</v>
      </c>
      <c r="AU217" s="248" t="s">
        <v>21</v>
      </c>
      <c r="AV217" s="14" t="s">
        <v>148</v>
      </c>
      <c r="AW217" s="14" t="s">
        <v>38</v>
      </c>
      <c r="AX217" s="14" t="s">
        <v>21</v>
      </c>
      <c r="AY217" s="248" t="s">
        <v>149</v>
      </c>
    </row>
    <row r="218" spans="1:65" s="2" customFormat="1" ht="24.15" customHeight="1">
      <c r="A218" s="39"/>
      <c r="B218" s="40"/>
      <c r="C218" s="205" t="s">
        <v>396</v>
      </c>
      <c r="D218" s="205" t="s">
        <v>151</v>
      </c>
      <c r="E218" s="206" t="s">
        <v>611</v>
      </c>
      <c r="F218" s="207" t="s">
        <v>711</v>
      </c>
      <c r="G218" s="208" t="s">
        <v>232</v>
      </c>
      <c r="H218" s="209">
        <v>1</v>
      </c>
      <c r="I218" s="210"/>
      <c r="J218" s="211">
        <f>ROUND(I218*H218,2)</f>
        <v>0</v>
      </c>
      <c r="K218" s="207" t="s">
        <v>37</v>
      </c>
      <c r="L218" s="45"/>
      <c r="M218" s="212" t="s">
        <v>37</v>
      </c>
      <c r="N218" s="213" t="s">
        <v>50</v>
      </c>
      <c r="O218" s="85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6" t="s">
        <v>148</v>
      </c>
      <c r="AT218" s="216" t="s">
        <v>151</v>
      </c>
      <c r="AU218" s="216" t="s">
        <v>21</v>
      </c>
      <c r="AY218" s="18" t="s">
        <v>149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8" t="s">
        <v>148</v>
      </c>
      <c r="BK218" s="217">
        <f>ROUND(I218*H218,2)</f>
        <v>0</v>
      </c>
      <c r="BL218" s="18" t="s">
        <v>148</v>
      </c>
      <c r="BM218" s="216" t="s">
        <v>448</v>
      </c>
    </row>
    <row r="219" spans="1:47" s="2" customFormat="1" ht="12">
      <c r="A219" s="39"/>
      <c r="B219" s="40"/>
      <c r="C219" s="41"/>
      <c r="D219" s="218" t="s">
        <v>155</v>
      </c>
      <c r="E219" s="41"/>
      <c r="F219" s="219" t="s">
        <v>711</v>
      </c>
      <c r="G219" s="41"/>
      <c r="H219" s="41"/>
      <c r="I219" s="220"/>
      <c r="J219" s="41"/>
      <c r="K219" s="41"/>
      <c r="L219" s="45"/>
      <c r="M219" s="221"/>
      <c r="N219" s="222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155</v>
      </c>
      <c r="AU219" s="18" t="s">
        <v>21</v>
      </c>
    </row>
    <row r="220" spans="1:51" s="13" customFormat="1" ht="12">
      <c r="A220" s="13"/>
      <c r="B220" s="227"/>
      <c r="C220" s="228"/>
      <c r="D220" s="218" t="s">
        <v>182</v>
      </c>
      <c r="E220" s="229" t="s">
        <v>37</v>
      </c>
      <c r="F220" s="230" t="s">
        <v>322</v>
      </c>
      <c r="G220" s="228"/>
      <c r="H220" s="231">
        <v>1</v>
      </c>
      <c r="I220" s="232"/>
      <c r="J220" s="228"/>
      <c r="K220" s="228"/>
      <c r="L220" s="233"/>
      <c r="M220" s="234"/>
      <c r="N220" s="235"/>
      <c r="O220" s="235"/>
      <c r="P220" s="235"/>
      <c r="Q220" s="235"/>
      <c r="R220" s="235"/>
      <c r="S220" s="235"/>
      <c r="T220" s="23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7" t="s">
        <v>182</v>
      </c>
      <c r="AU220" s="237" t="s">
        <v>21</v>
      </c>
      <c r="AV220" s="13" t="s">
        <v>86</v>
      </c>
      <c r="AW220" s="13" t="s">
        <v>38</v>
      </c>
      <c r="AX220" s="13" t="s">
        <v>77</v>
      </c>
      <c r="AY220" s="237" t="s">
        <v>149</v>
      </c>
    </row>
    <row r="221" spans="1:51" s="14" customFormat="1" ht="12">
      <c r="A221" s="14"/>
      <c r="B221" s="238"/>
      <c r="C221" s="239"/>
      <c r="D221" s="218" t="s">
        <v>182</v>
      </c>
      <c r="E221" s="240" t="s">
        <v>37</v>
      </c>
      <c r="F221" s="241" t="s">
        <v>187</v>
      </c>
      <c r="G221" s="239"/>
      <c r="H221" s="242">
        <v>1</v>
      </c>
      <c r="I221" s="243"/>
      <c r="J221" s="239"/>
      <c r="K221" s="239"/>
      <c r="L221" s="244"/>
      <c r="M221" s="245"/>
      <c r="N221" s="246"/>
      <c r="O221" s="246"/>
      <c r="P221" s="246"/>
      <c r="Q221" s="246"/>
      <c r="R221" s="246"/>
      <c r="S221" s="246"/>
      <c r="T221" s="247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8" t="s">
        <v>182</v>
      </c>
      <c r="AU221" s="248" t="s">
        <v>21</v>
      </c>
      <c r="AV221" s="14" t="s">
        <v>148</v>
      </c>
      <c r="AW221" s="14" t="s">
        <v>38</v>
      </c>
      <c r="AX221" s="14" t="s">
        <v>21</v>
      </c>
      <c r="AY221" s="248" t="s">
        <v>149</v>
      </c>
    </row>
    <row r="222" spans="1:65" s="2" customFormat="1" ht="12">
      <c r="A222" s="39"/>
      <c r="B222" s="40"/>
      <c r="C222" s="205" t="s">
        <v>449</v>
      </c>
      <c r="D222" s="205" t="s">
        <v>151</v>
      </c>
      <c r="E222" s="206" t="s">
        <v>614</v>
      </c>
      <c r="F222" s="207" t="s">
        <v>712</v>
      </c>
      <c r="G222" s="208" t="s">
        <v>232</v>
      </c>
      <c r="H222" s="209">
        <v>1</v>
      </c>
      <c r="I222" s="210"/>
      <c r="J222" s="211">
        <f>ROUND(I222*H222,2)</f>
        <v>0</v>
      </c>
      <c r="K222" s="207" t="s">
        <v>37</v>
      </c>
      <c r="L222" s="45"/>
      <c r="M222" s="212" t="s">
        <v>37</v>
      </c>
      <c r="N222" s="213" t="s">
        <v>50</v>
      </c>
      <c r="O222" s="85"/>
      <c r="P222" s="214">
        <f>O222*H222</f>
        <v>0</v>
      </c>
      <c r="Q222" s="214">
        <v>0</v>
      </c>
      <c r="R222" s="214">
        <f>Q222*H222</f>
        <v>0</v>
      </c>
      <c r="S222" s="214">
        <v>0</v>
      </c>
      <c r="T222" s="215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6" t="s">
        <v>148</v>
      </c>
      <c r="AT222" s="216" t="s">
        <v>151</v>
      </c>
      <c r="AU222" s="216" t="s">
        <v>21</v>
      </c>
      <c r="AY222" s="18" t="s">
        <v>149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8" t="s">
        <v>148</v>
      </c>
      <c r="BK222" s="217">
        <f>ROUND(I222*H222,2)</f>
        <v>0</v>
      </c>
      <c r="BL222" s="18" t="s">
        <v>148</v>
      </c>
      <c r="BM222" s="216" t="s">
        <v>450</v>
      </c>
    </row>
    <row r="223" spans="1:47" s="2" customFormat="1" ht="12">
      <c r="A223" s="39"/>
      <c r="B223" s="40"/>
      <c r="C223" s="41"/>
      <c r="D223" s="218" t="s">
        <v>155</v>
      </c>
      <c r="E223" s="41"/>
      <c r="F223" s="219" t="s">
        <v>712</v>
      </c>
      <c r="G223" s="41"/>
      <c r="H223" s="41"/>
      <c r="I223" s="220"/>
      <c r="J223" s="41"/>
      <c r="K223" s="41"/>
      <c r="L223" s="45"/>
      <c r="M223" s="221"/>
      <c r="N223" s="222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155</v>
      </c>
      <c r="AU223" s="18" t="s">
        <v>21</v>
      </c>
    </row>
    <row r="224" spans="1:51" s="13" customFormat="1" ht="12">
      <c r="A224" s="13"/>
      <c r="B224" s="227"/>
      <c r="C224" s="228"/>
      <c r="D224" s="218" t="s">
        <v>182</v>
      </c>
      <c r="E224" s="229" t="s">
        <v>37</v>
      </c>
      <c r="F224" s="230" t="s">
        <v>322</v>
      </c>
      <c r="G224" s="228"/>
      <c r="H224" s="231">
        <v>1</v>
      </c>
      <c r="I224" s="232"/>
      <c r="J224" s="228"/>
      <c r="K224" s="228"/>
      <c r="L224" s="233"/>
      <c r="M224" s="234"/>
      <c r="N224" s="235"/>
      <c r="O224" s="235"/>
      <c r="P224" s="235"/>
      <c r="Q224" s="235"/>
      <c r="R224" s="235"/>
      <c r="S224" s="235"/>
      <c r="T224" s="23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7" t="s">
        <v>182</v>
      </c>
      <c r="AU224" s="237" t="s">
        <v>21</v>
      </c>
      <c r="AV224" s="13" t="s">
        <v>86</v>
      </c>
      <c r="AW224" s="13" t="s">
        <v>38</v>
      </c>
      <c r="AX224" s="13" t="s">
        <v>77</v>
      </c>
      <c r="AY224" s="237" t="s">
        <v>149</v>
      </c>
    </row>
    <row r="225" spans="1:51" s="14" customFormat="1" ht="12">
      <c r="A225" s="14"/>
      <c r="B225" s="238"/>
      <c r="C225" s="239"/>
      <c r="D225" s="218" t="s">
        <v>182</v>
      </c>
      <c r="E225" s="240" t="s">
        <v>37</v>
      </c>
      <c r="F225" s="241" t="s">
        <v>187</v>
      </c>
      <c r="G225" s="239"/>
      <c r="H225" s="242">
        <v>1</v>
      </c>
      <c r="I225" s="243"/>
      <c r="J225" s="239"/>
      <c r="K225" s="239"/>
      <c r="L225" s="244"/>
      <c r="M225" s="245"/>
      <c r="N225" s="246"/>
      <c r="O225" s="246"/>
      <c r="P225" s="246"/>
      <c r="Q225" s="246"/>
      <c r="R225" s="246"/>
      <c r="S225" s="246"/>
      <c r="T225" s="247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8" t="s">
        <v>182</v>
      </c>
      <c r="AU225" s="248" t="s">
        <v>21</v>
      </c>
      <c r="AV225" s="14" t="s">
        <v>148</v>
      </c>
      <c r="AW225" s="14" t="s">
        <v>38</v>
      </c>
      <c r="AX225" s="14" t="s">
        <v>21</v>
      </c>
      <c r="AY225" s="248" t="s">
        <v>149</v>
      </c>
    </row>
    <row r="226" spans="1:65" s="2" customFormat="1" ht="24.15" customHeight="1">
      <c r="A226" s="39"/>
      <c r="B226" s="40"/>
      <c r="C226" s="205" t="s">
        <v>398</v>
      </c>
      <c r="D226" s="205" t="s">
        <v>151</v>
      </c>
      <c r="E226" s="206" t="s">
        <v>618</v>
      </c>
      <c r="F226" s="207" t="s">
        <v>619</v>
      </c>
      <c r="G226" s="208" t="s">
        <v>320</v>
      </c>
      <c r="H226" s="209">
        <v>1</v>
      </c>
      <c r="I226" s="210"/>
      <c r="J226" s="211">
        <f>ROUND(I226*H226,2)</f>
        <v>0</v>
      </c>
      <c r="K226" s="207" t="s">
        <v>37</v>
      </c>
      <c r="L226" s="45"/>
      <c r="M226" s="212" t="s">
        <v>37</v>
      </c>
      <c r="N226" s="213" t="s">
        <v>50</v>
      </c>
      <c r="O226" s="85"/>
      <c r="P226" s="214">
        <f>O226*H226</f>
        <v>0</v>
      </c>
      <c r="Q226" s="214">
        <v>0</v>
      </c>
      <c r="R226" s="214">
        <f>Q226*H226</f>
        <v>0</v>
      </c>
      <c r="S226" s="214">
        <v>0</v>
      </c>
      <c r="T226" s="215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6" t="s">
        <v>148</v>
      </c>
      <c r="AT226" s="216" t="s">
        <v>151</v>
      </c>
      <c r="AU226" s="216" t="s">
        <v>21</v>
      </c>
      <c r="AY226" s="18" t="s">
        <v>149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8" t="s">
        <v>148</v>
      </c>
      <c r="BK226" s="217">
        <f>ROUND(I226*H226,2)</f>
        <v>0</v>
      </c>
      <c r="BL226" s="18" t="s">
        <v>148</v>
      </c>
      <c r="BM226" s="216" t="s">
        <v>451</v>
      </c>
    </row>
    <row r="227" spans="1:47" s="2" customFormat="1" ht="12">
      <c r="A227" s="39"/>
      <c r="B227" s="40"/>
      <c r="C227" s="41"/>
      <c r="D227" s="218" t="s">
        <v>155</v>
      </c>
      <c r="E227" s="41"/>
      <c r="F227" s="219" t="s">
        <v>619</v>
      </c>
      <c r="G227" s="41"/>
      <c r="H227" s="41"/>
      <c r="I227" s="220"/>
      <c r="J227" s="41"/>
      <c r="K227" s="41"/>
      <c r="L227" s="45"/>
      <c r="M227" s="221"/>
      <c r="N227" s="222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155</v>
      </c>
      <c r="AU227" s="18" t="s">
        <v>21</v>
      </c>
    </row>
    <row r="228" spans="1:65" s="2" customFormat="1" ht="12">
      <c r="A228" s="39"/>
      <c r="B228" s="40"/>
      <c r="C228" s="205" t="s">
        <v>453</v>
      </c>
      <c r="D228" s="205" t="s">
        <v>151</v>
      </c>
      <c r="E228" s="206" t="s">
        <v>621</v>
      </c>
      <c r="F228" s="207" t="s">
        <v>622</v>
      </c>
      <c r="G228" s="208" t="s">
        <v>232</v>
      </c>
      <c r="H228" s="209">
        <v>5</v>
      </c>
      <c r="I228" s="210"/>
      <c r="J228" s="211">
        <f>ROUND(I228*H228,2)</f>
        <v>0</v>
      </c>
      <c r="K228" s="207" t="s">
        <v>37</v>
      </c>
      <c r="L228" s="45"/>
      <c r="M228" s="212" t="s">
        <v>37</v>
      </c>
      <c r="N228" s="213" t="s">
        <v>50</v>
      </c>
      <c r="O228" s="85"/>
      <c r="P228" s="214">
        <f>O228*H228</f>
        <v>0</v>
      </c>
      <c r="Q228" s="214">
        <v>0</v>
      </c>
      <c r="R228" s="214">
        <f>Q228*H228</f>
        <v>0</v>
      </c>
      <c r="S228" s="214">
        <v>0</v>
      </c>
      <c r="T228" s="215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6" t="s">
        <v>148</v>
      </c>
      <c r="AT228" s="216" t="s">
        <v>151</v>
      </c>
      <c r="AU228" s="216" t="s">
        <v>21</v>
      </c>
      <c r="AY228" s="18" t="s">
        <v>149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8" t="s">
        <v>148</v>
      </c>
      <c r="BK228" s="217">
        <f>ROUND(I228*H228,2)</f>
        <v>0</v>
      </c>
      <c r="BL228" s="18" t="s">
        <v>148</v>
      </c>
      <c r="BM228" s="216" t="s">
        <v>454</v>
      </c>
    </row>
    <row r="229" spans="1:47" s="2" customFormat="1" ht="12">
      <c r="A229" s="39"/>
      <c r="B229" s="40"/>
      <c r="C229" s="41"/>
      <c r="D229" s="218" t="s">
        <v>155</v>
      </c>
      <c r="E229" s="41"/>
      <c r="F229" s="219" t="s">
        <v>622</v>
      </c>
      <c r="G229" s="41"/>
      <c r="H229" s="41"/>
      <c r="I229" s="220"/>
      <c r="J229" s="41"/>
      <c r="K229" s="41"/>
      <c r="L229" s="45"/>
      <c r="M229" s="221"/>
      <c r="N229" s="222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155</v>
      </c>
      <c r="AU229" s="18" t="s">
        <v>21</v>
      </c>
    </row>
    <row r="230" spans="1:51" s="13" customFormat="1" ht="12">
      <c r="A230" s="13"/>
      <c r="B230" s="227"/>
      <c r="C230" s="228"/>
      <c r="D230" s="218" t="s">
        <v>182</v>
      </c>
      <c r="E230" s="229" t="s">
        <v>37</v>
      </c>
      <c r="F230" s="230" t="s">
        <v>391</v>
      </c>
      <c r="G230" s="228"/>
      <c r="H230" s="231">
        <v>5</v>
      </c>
      <c r="I230" s="232"/>
      <c r="J230" s="228"/>
      <c r="K230" s="228"/>
      <c r="L230" s="233"/>
      <c r="M230" s="234"/>
      <c r="N230" s="235"/>
      <c r="O230" s="235"/>
      <c r="P230" s="235"/>
      <c r="Q230" s="235"/>
      <c r="R230" s="235"/>
      <c r="S230" s="235"/>
      <c r="T230" s="236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7" t="s">
        <v>182</v>
      </c>
      <c r="AU230" s="237" t="s">
        <v>21</v>
      </c>
      <c r="AV230" s="13" t="s">
        <v>86</v>
      </c>
      <c r="AW230" s="13" t="s">
        <v>38</v>
      </c>
      <c r="AX230" s="13" t="s">
        <v>77</v>
      </c>
      <c r="AY230" s="237" t="s">
        <v>149</v>
      </c>
    </row>
    <row r="231" spans="1:51" s="14" customFormat="1" ht="12">
      <c r="A231" s="14"/>
      <c r="B231" s="238"/>
      <c r="C231" s="239"/>
      <c r="D231" s="218" t="s">
        <v>182</v>
      </c>
      <c r="E231" s="240" t="s">
        <v>37</v>
      </c>
      <c r="F231" s="241" t="s">
        <v>187</v>
      </c>
      <c r="G231" s="239"/>
      <c r="H231" s="242">
        <v>5</v>
      </c>
      <c r="I231" s="243"/>
      <c r="J231" s="239"/>
      <c r="K231" s="239"/>
      <c r="L231" s="244"/>
      <c r="M231" s="245"/>
      <c r="N231" s="246"/>
      <c r="O231" s="246"/>
      <c r="P231" s="246"/>
      <c r="Q231" s="246"/>
      <c r="R231" s="246"/>
      <c r="S231" s="246"/>
      <c r="T231" s="247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8" t="s">
        <v>182</v>
      </c>
      <c r="AU231" s="248" t="s">
        <v>21</v>
      </c>
      <c r="AV231" s="14" t="s">
        <v>148</v>
      </c>
      <c r="AW231" s="14" t="s">
        <v>38</v>
      </c>
      <c r="AX231" s="14" t="s">
        <v>21</v>
      </c>
      <c r="AY231" s="248" t="s">
        <v>149</v>
      </c>
    </row>
    <row r="232" spans="1:65" s="2" customFormat="1" ht="12">
      <c r="A232" s="39"/>
      <c r="B232" s="40"/>
      <c r="C232" s="205" t="s">
        <v>400</v>
      </c>
      <c r="D232" s="205" t="s">
        <v>151</v>
      </c>
      <c r="E232" s="206" t="s">
        <v>625</v>
      </c>
      <c r="F232" s="207" t="s">
        <v>626</v>
      </c>
      <c r="G232" s="208" t="s">
        <v>232</v>
      </c>
      <c r="H232" s="209">
        <v>8</v>
      </c>
      <c r="I232" s="210"/>
      <c r="J232" s="211">
        <f>ROUND(I232*H232,2)</f>
        <v>0</v>
      </c>
      <c r="K232" s="207" t="s">
        <v>37</v>
      </c>
      <c r="L232" s="45"/>
      <c r="M232" s="212" t="s">
        <v>37</v>
      </c>
      <c r="N232" s="213" t="s">
        <v>50</v>
      </c>
      <c r="O232" s="85"/>
      <c r="P232" s="214">
        <f>O232*H232</f>
        <v>0</v>
      </c>
      <c r="Q232" s="214">
        <v>0</v>
      </c>
      <c r="R232" s="214">
        <f>Q232*H232</f>
        <v>0</v>
      </c>
      <c r="S232" s="214">
        <v>0</v>
      </c>
      <c r="T232" s="215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6" t="s">
        <v>148</v>
      </c>
      <c r="AT232" s="216" t="s">
        <v>151</v>
      </c>
      <c r="AU232" s="216" t="s">
        <v>21</v>
      </c>
      <c r="AY232" s="18" t="s">
        <v>149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8" t="s">
        <v>148</v>
      </c>
      <c r="BK232" s="217">
        <f>ROUND(I232*H232,2)</f>
        <v>0</v>
      </c>
      <c r="BL232" s="18" t="s">
        <v>148</v>
      </c>
      <c r="BM232" s="216" t="s">
        <v>455</v>
      </c>
    </row>
    <row r="233" spans="1:47" s="2" customFormat="1" ht="12">
      <c r="A233" s="39"/>
      <c r="B233" s="40"/>
      <c r="C233" s="41"/>
      <c r="D233" s="218" t="s">
        <v>155</v>
      </c>
      <c r="E233" s="41"/>
      <c r="F233" s="219" t="s">
        <v>626</v>
      </c>
      <c r="G233" s="41"/>
      <c r="H233" s="41"/>
      <c r="I233" s="220"/>
      <c r="J233" s="41"/>
      <c r="K233" s="41"/>
      <c r="L233" s="45"/>
      <c r="M233" s="221"/>
      <c r="N233" s="222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155</v>
      </c>
      <c r="AU233" s="18" t="s">
        <v>21</v>
      </c>
    </row>
    <row r="234" spans="1:51" s="13" customFormat="1" ht="12">
      <c r="A234" s="13"/>
      <c r="B234" s="227"/>
      <c r="C234" s="228"/>
      <c r="D234" s="218" t="s">
        <v>182</v>
      </c>
      <c r="E234" s="229" t="s">
        <v>37</v>
      </c>
      <c r="F234" s="230" t="s">
        <v>483</v>
      </c>
      <c r="G234" s="228"/>
      <c r="H234" s="231">
        <v>8</v>
      </c>
      <c r="I234" s="232"/>
      <c r="J234" s="228"/>
      <c r="K234" s="228"/>
      <c r="L234" s="233"/>
      <c r="M234" s="234"/>
      <c r="N234" s="235"/>
      <c r="O234" s="235"/>
      <c r="P234" s="235"/>
      <c r="Q234" s="235"/>
      <c r="R234" s="235"/>
      <c r="S234" s="235"/>
      <c r="T234" s="23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7" t="s">
        <v>182</v>
      </c>
      <c r="AU234" s="237" t="s">
        <v>21</v>
      </c>
      <c r="AV234" s="13" t="s">
        <v>86</v>
      </c>
      <c r="AW234" s="13" t="s">
        <v>38</v>
      </c>
      <c r="AX234" s="13" t="s">
        <v>77</v>
      </c>
      <c r="AY234" s="237" t="s">
        <v>149</v>
      </c>
    </row>
    <row r="235" spans="1:51" s="14" customFormat="1" ht="12">
      <c r="A235" s="14"/>
      <c r="B235" s="238"/>
      <c r="C235" s="239"/>
      <c r="D235" s="218" t="s">
        <v>182</v>
      </c>
      <c r="E235" s="240" t="s">
        <v>37</v>
      </c>
      <c r="F235" s="241" t="s">
        <v>187</v>
      </c>
      <c r="G235" s="239"/>
      <c r="H235" s="242">
        <v>8</v>
      </c>
      <c r="I235" s="243"/>
      <c r="J235" s="239"/>
      <c r="K235" s="239"/>
      <c r="L235" s="244"/>
      <c r="M235" s="245"/>
      <c r="N235" s="246"/>
      <c r="O235" s="246"/>
      <c r="P235" s="246"/>
      <c r="Q235" s="246"/>
      <c r="R235" s="246"/>
      <c r="S235" s="246"/>
      <c r="T235" s="247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8" t="s">
        <v>182</v>
      </c>
      <c r="AU235" s="248" t="s">
        <v>21</v>
      </c>
      <c r="AV235" s="14" t="s">
        <v>148</v>
      </c>
      <c r="AW235" s="14" t="s">
        <v>38</v>
      </c>
      <c r="AX235" s="14" t="s">
        <v>21</v>
      </c>
      <c r="AY235" s="248" t="s">
        <v>149</v>
      </c>
    </row>
    <row r="236" spans="1:65" s="2" customFormat="1" ht="12">
      <c r="A236" s="39"/>
      <c r="B236" s="40"/>
      <c r="C236" s="205" t="s">
        <v>456</v>
      </c>
      <c r="D236" s="205" t="s">
        <v>151</v>
      </c>
      <c r="E236" s="206" t="s">
        <v>628</v>
      </c>
      <c r="F236" s="207" t="s">
        <v>633</v>
      </c>
      <c r="G236" s="208" t="s">
        <v>232</v>
      </c>
      <c r="H236" s="209">
        <v>7</v>
      </c>
      <c r="I236" s="210"/>
      <c r="J236" s="211">
        <f>ROUND(I236*H236,2)</f>
        <v>0</v>
      </c>
      <c r="K236" s="207" t="s">
        <v>37</v>
      </c>
      <c r="L236" s="45"/>
      <c r="M236" s="212" t="s">
        <v>37</v>
      </c>
      <c r="N236" s="213" t="s">
        <v>50</v>
      </c>
      <c r="O236" s="85"/>
      <c r="P236" s="214">
        <f>O236*H236</f>
        <v>0</v>
      </c>
      <c r="Q236" s="214">
        <v>0</v>
      </c>
      <c r="R236" s="214">
        <f>Q236*H236</f>
        <v>0</v>
      </c>
      <c r="S236" s="214">
        <v>0</v>
      </c>
      <c r="T236" s="215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16" t="s">
        <v>148</v>
      </c>
      <c r="AT236" s="216" t="s">
        <v>151</v>
      </c>
      <c r="AU236" s="216" t="s">
        <v>21</v>
      </c>
      <c r="AY236" s="18" t="s">
        <v>149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8" t="s">
        <v>148</v>
      </c>
      <c r="BK236" s="217">
        <f>ROUND(I236*H236,2)</f>
        <v>0</v>
      </c>
      <c r="BL236" s="18" t="s">
        <v>148</v>
      </c>
      <c r="BM236" s="216" t="s">
        <v>457</v>
      </c>
    </row>
    <row r="237" spans="1:47" s="2" customFormat="1" ht="12">
      <c r="A237" s="39"/>
      <c r="B237" s="40"/>
      <c r="C237" s="41"/>
      <c r="D237" s="218" t="s">
        <v>155</v>
      </c>
      <c r="E237" s="41"/>
      <c r="F237" s="219" t="s">
        <v>633</v>
      </c>
      <c r="G237" s="41"/>
      <c r="H237" s="41"/>
      <c r="I237" s="220"/>
      <c r="J237" s="41"/>
      <c r="K237" s="41"/>
      <c r="L237" s="45"/>
      <c r="M237" s="221"/>
      <c r="N237" s="222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155</v>
      </c>
      <c r="AU237" s="18" t="s">
        <v>21</v>
      </c>
    </row>
    <row r="238" spans="1:51" s="13" customFormat="1" ht="12">
      <c r="A238" s="13"/>
      <c r="B238" s="227"/>
      <c r="C238" s="228"/>
      <c r="D238" s="218" t="s">
        <v>182</v>
      </c>
      <c r="E238" s="229" t="s">
        <v>37</v>
      </c>
      <c r="F238" s="230" t="s">
        <v>596</v>
      </c>
      <c r="G238" s="228"/>
      <c r="H238" s="231">
        <v>7</v>
      </c>
      <c r="I238" s="232"/>
      <c r="J238" s="228"/>
      <c r="K238" s="228"/>
      <c r="L238" s="233"/>
      <c r="M238" s="234"/>
      <c r="N238" s="235"/>
      <c r="O238" s="235"/>
      <c r="P238" s="235"/>
      <c r="Q238" s="235"/>
      <c r="R238" s="235"/>
      <c r="S238" s="235"/>
      <c r="T238" s="23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7" t="s">
        <v>182</v>
      </c>
      <c r="AU238" s="237" t="s">
        <v>21</v>
      </c>
      <c r="AV238" s="13" t="s">
        <v>86</v>
      </c>
      <c r="AW238" s="13" t="s">
        <v>38</v>
      </c>
      <c r="AX238" s="13" t="s">
        <v>77</v>
      </c>
      <c r="AY238" s="237" t="s">
        <v>149</v>
      </c>
    </row>
    <row r="239" spans="1:51" s="14" customFormat="1" ht="12">
      <c r="A239" s="14"/>
      <c r="B239" s="238"/>
      <c r="C239" s="239"/>
      <c r="D239" s="218" t="s">
        <v>182</v>
      </c>
      <c r="E239" s="240" t="s">
        <v>37</v>
      </c>
      <c r="F239" s="241" t="s">
        <v>187</v>
      </c>
      <c r="G239" s="239"/>
      <c r="H239" s="242">
        <v>7</v>
      </c>
      <c r="I239" s="243"/>
      <c r="J239" s="239"/>
      <c r="K239" s="239"/>
      <c r="L239" s="244"/>
      <c r="M239" s="245"/>
      <c r="N239" s="246"/>
      <c r="O239" s="246"/>
      <c r="P239" s="246"/>
      <c r="Q239" s="246"/>
      <c r="R239" s="246"/>
      <c r="S239" s="246"/>
      <c r="T239" s="247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8" t="s">
        <v>182</v>
      </c>
      <c r="AU239" s="248" t="s">
        <v>21</v>
      </c>
      <c r="AV239" s="14" t="s">
        <v>148</v>
      </c>
      <c r="AW239" s="14" t="s">
        <v>38</v>
      </c>
      <c r="AX239" s="14" t="s">
        <v>21</v>
      </c>
      <c r="AY239" s="248" t="s">
        <v>149</v>
      </c>
    </row>
    <row r="240" spans="1:65" s="2" customFormat="1" ht="24.15" customHeight="1">
      <c r="A240" s="39"/>
      <c r="B240" s="40"/>
      <c r="C240" s="205" t="s">
        <v>401</v>
      </c>
      <c r="D240" s="205" t="s">
        <v>151</v>
      </c>
      <c r="E240" s="206" t="s">
        <v>632</v>
      </c>
      <c r="F240" s="207" t="s">
        <v>636</v>
      </c>
      <c r="G240" s="208" t="s">
        <v>232</v>
      </c>
      <c r="H240" s="209">
        <v>2</v>
      </c>
      <c r="I240" s="210"/>
      <c r="J240" s="211">
        <f>ROUND(I240*H240,2)</f>
        <v>0</v>
      </c>
      <c r="K240" s="207" t="s">
        <v>37</v>
      </c>
      <c r="L240" s="45"/>
      <c r="M240" s="212" t="s">
        <v>37</v>
      </c>
      <c r="N240" s="213" t="s">
        <v>50</v>
      </c>
      <c r="O240" s="85"/>
      <c r="P240" s="214">
        <f>O240*H240</f>
        <v>0</v>
      </c>
      <c r="Q240" s="214">
        <v>0</v>
      </c>
      <c r="R240" s="214">
        <f>Q240*H240</f>
        <v>0</v>
      </c>
      <c r="S240" s="214">
        <v>0</v>
      </c>
      <c r="T240" s="215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6" t="s">
        <v>148</v>
      </c>
      <c r="AT240" s="216" t="s">
        <v>151</v>
      </c>
      <c r="AU240" s="216" t="s">
        <v>21</v>
      </c>
      <c r="AY240" s="18" t="s">
        <v>149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8" t="s">
        <v>148</v>
      </c>
      <c r="BK240" s="217">
        <f>ROUND(I240*H240,2)</f>
        <v>0</v>
      </c>
      <c r="BL240" s="18" t="s">
        <v>148</v>
      </c>
      <c r="BM240" s="216" t="s">
        <v>459</v>
      </c>
    </row>
    <row r="241" spans="1:47" s="2" customFormat="1" ht="12">
      <c r="A241" s="39"/>
      <c r="B241" s="40"/>
      <c r="C241" s="41"/>
      <c r="D241" s="218" t="s">
        <v>155</v>
      </c>
      <c r="E241" s="41"/>
      <c r="F241" s="219" t="s">
        <v>636</v>
      </c>
      <c r="G241" s="41"/>
      <c r="H241" s="41"/>
      <c r="I241" s="220"/>
      <c r="J241" s="41"/>
      <c r="K241" s="41"/>
      <c r="L241" s="45"/>
      <c r="M241" s="221"/>
      <c r="N241" s="222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155</v>
      </c>
      <c r="AU241" s="18" t="s">
        <v>21</v>
      </c>
    </row>
    <row r="242" spans="1:51" s="13" customFormat="1" ht="12">
      <c r="A242" s="13"/>
      <c r="B242" s="227"/>
      <c r="C242" s="228"/>
      <c r="D242" s="218" t="s">
        <v>182</v>
      </c>
      <c r="E242" s="229" t="s">
        <v>37</v>
      </c>
      <c r="F242" s="230" t="s">
        <v>235</v>
      </c>
      <c r="G242" s="228"/>
      <c r="H242" s="231">
        <v>2</v>
      </c>
      <c r="I242" s="232"/>
      <c r="J242" s="228"/>
      <c r="K242" s="228"/>
      <c r="L242" s="233"/>
      <c r="M242" s="234"/>
      <c r="N242" s="235"/>
      <c r="O242" s="235"/>
      <c r="P242" s="235"/>
      <c r="Q242" s="235"/>
      <c r="R242" s="235"/>
      <c r="S242" s="235"/>
      <c r="T242" s="23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7" t="s">
        <v>182</v>
      </c>
      <c r="AU242" s="237" t="s">
        <v>21</v>
      </c>
      <c r="AV242" s="13" t="s">
        <v>86</v>
      </c>
      <c r="AW242" s="13" t="s">
        <v>38</v>
      </c>
      <c r="AX242" s="13" t="s">
        <v>77</v>
      </c>
      <c r="AY242" s="237" t="s">
        <v>149</v>
      </c>
    </row>
    <row r="243" spans="1:51" s="14" customFormat="1" ht="12">
      <c r="A243" s="14"/>
      <c r="B243" s="238"/>
      <c r="C243" s="239"/>
      <c r="D243" s="218" t="s">
        <v>182</v>
      </c>
      <c r="E243" s="240" t="s">
        <v>37</v>
      </c>
      <c r="F243" s="241" t="s">
        <v>187</v>
      </c>
      <c r="G243" s="239"/>
      <c r="H243" s="242">
        <v>2</v>
      </c>
      <c r="I243" s="243"/>
      <c r="J243" s="239"/>
      <c r="K243" s="239"/>
      <c r="L243" s="244"/>
      <c r="M243" s="245"/>
      <c r="N243" s="246"/>
      <c r="O243" s="246"/>
      <c r="P243" s="246"/>
      <c r="Q243" s="246"/>
      <c r="R243" s="246"/>
      <c r="S243" s="246"/>
      <c r="T243" s="247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8" t="s">
        <v>182</v>
      </c>
      <c r="AU243" s="248" t="s">
        <v>21</v>
      </c>
      <c r="AV243" s="14" t="s">
        <v>148</v>
      </c>
      <c r="AW243" s="14" t="s">
        <v>38</v>
      </c>
      <c r="AX243" s="14" t="s">
        <v>21</v>
      </c>
      <c r="AY243" s="248" t="s">
        <v>149</v>
      </c>
    </row>
    <row r="244" spans="1:65" s="2" customFormat="1" ht="12">
      <c r="A244" s="39"/>
      <c r="B244" s="40"/>
      <c r="C244" s="205" t="s">
        <v>460</v>
      </c>
      <c r="D244" s="205" t="s">
        <v>151</v>
      </c>
      <c r="E244" s="206" t="s">
        <v>635</v>
      </c>
      <c r="F244" s="207" t="s">
        <v>713</v>
      </c>
      <c r="G244" s="208" t="s">
        <v>232</v>
      </c>
      <c r="H244" s="209">
        <v>1</v>
      </c>
      <c r="I244" s="210"/>
      <c r="J244" s="211">
        <f>ROUND(I244*H244,2)</f>
        <v>0</v>
      </c>
      <c r="K244" s="207" t="s">
        <v>37</v>
      </c>
      <c r="L244" s="45"/>
      <c r="M244" s="212" t="s">
        <v>37</v>
      </c>
      <c r="N244" s="213" t="s">
        <v>50</v>
      </c>
      <c r="O244" s="85"/>
      <c r="P244" s="214">
        <f>O244*H244</f>
        <v>0</v>
      </c>
      <c r="Q244" s="214">
        <v>0</v>
      </c>
      <c r="R244" s="214">
        <f>Q244*H244</f>
        <v>0</v>
      </c>
      <c r="S244" s="214">
        <v>0</v>
      </c>
      <c r="T244" s="215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6" t="s">
        <v>148</v>
      </c>
      <c r="AT244" s="216" t="s">
        <v>151</v>
      </c>
      <c r="AU244" s="216" t="s">
        <v>21</v>
      </c>
      <c r="AY244" s="18" t="s">
        <v>149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8" t="s">
        <v>148</v>
      </c>
      <c r="BK244" s="217">
        <f>ROUND(I244*H244,2)</f>
        <v>0</v>
      </c>
      <c r="BL244" s="18" t="s">
        <v>148</v>
      </c>
      <c r="BM244" s="216" t="s">
        <v>461</v>
      </c>
    </row>
    <row r="245" spans="1:47" s="2" customFormat="1" ht="12">
      <c r="A245" s="39"/>
      <c r="B245" s="40"/>
      <c r="C245" s="41"/>
      <c r="D245" s="218" t="s">
        <v>155</v>
      </c>
      <c r="E245" s="41"/>
      <c r="F245" s="219" t="s">
        <v>713</v>
      </c>
      <c r="G245" s="41"/>
      <c r="H245" s="41"/>
      <c r="I245" s="220"/>
      <c r="J245" s="41"/>
      <c r="K245" s="41"/>
      <c r="L245" s="45"/>
      <c r="M245" s="221"/>
      <c r="N245" s="222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155</v>
      </c>
      <c r="AU245" s="18" t="s">
        <v>21</v>
      </c>
    </row>
    <row r="246" spans="1:51" s="13" customFormat="1" ht="12">
      <c r="A246" s="13"/>
      <c r="B246" s="227"/>
      <c r="C246" s="228"/>
      <c r="D246" s="218" t="s">
        <v>182</v>
      </c>
      <c r="E246" s="229" t="s">
        <v>37</v>
      </c>
      <c r="F246" s="230" t="s">
        <v>322</v>
      </c>
      <c r="G246" s="228"/>
      <c r="H246" s="231">
        <v>1</v>
      </c>
      <c r="I246" s="232"/>
      <c r="J246" s="228"/>
      <c r="K246" s="228"/>
      <c r="L246" s="233"/>
      <c r="M246" s="234"/>
      <c r="N246" s="235"/>
      <c r="O246" s="235"/>
      <c r="P246" s="235"/>
      <c r="Q246" s="235"/>
      <c r="R246" s="235"/>
      <c r="S246" s="235"/>
      <c r="T246" s="23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7" t="s">
        <v>182</v>
      </c>
      <c r="AU246" s="237" t="s">
        <v>21</v>
      </c>
      <c r="AV246" s="13" t="s">
        <v>86</v>
      </c>
      <c r="AW246" s="13" t="s">
        <v>38</v>
      </c>
      <c r="AX246" s="13" t="s">
        <v>77</v>
      </c>
      <c r="AY246" s="237" t="s">
        <v>149</v>
      </c>
    </row>
    <row r="247" spans="1:51" s="14" customFormat="1" ht="12">
      <c r="A247" s="14"/>
      <c r="B247" s="238"/>
      <c r="C247" s="239"/>
      <c r="D247" s="218" t="s">
        <v>182</v>
      </c>
      <c r="E247" s="240" t="s">
        <v>37</v>
      </c>
      <c r="F247" s="241" t="s">
        <v>187</v>
      </c>
      <c r="G247" s="239"/>
      <c r="H247" s="242">
        <v>1</v>
      </c>
      <c r="I247" s="243"/>
      <c r="J247" s="239"/>
      <c r="K247" s="239"/>
      <c r="L247" s="244"/>
      <c r="M247" s="245"/>
      <c r="N247" s="246"/>
      <c r="O247" s="246"/>
      <c r="P247" s="246"/>
      <c r="Q247" s="246"/>
      <c r="R247" s="246"/>
      <c r="S247" s="246"/>
      <c r="T247" s="247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8" t="s">
        <v>182</v>
      </c>
      <c r="AU247" s="248" t="s">
        <v>21</v>
      </c>
      <c r="AV247" s="14" t="s">
        <v>148</v>
      </c>
      <c r="AW247" s="14" t="s">
        <v>38</v>
      </c>
      <c r="AX247" s="14" t="s">
        <v>21</v>
      </c>
      <c r="AY247" s="248" t="s">
        <v>149</v>
      </c>
    </row>
    <row r="248" spans="1:65" s="2" customFormat="1" ht="12">
      <c r="A248" s="39"/>
      <c r="B248" s="40"/>
      <c r="C248" s="205" t="s">
        <v>405</v>
      </c>
      <c r="D248" s="205" t="s">
        <v>151</v>
      </c>
      <c r="E248" s="206" t="s">
        <v>639</v>
      </c>
      <c r="F248" s="207" t="s">
        <v>714</v>
      </c>
      <c r="G248" s="208" t="s">
        <v>232</v>
      </c>
      <c r="H248" s="209">
        <v>1</v>
      </c>
      <c r="I248" s="210"/>
      <c r="J248" s="211">
        <f>ROUND(I248*H248,2)</f>
        <v>0</v>
      </c>
      <c r="K248" s="207" t="s">
        <v>37</v>
      </c>
      <c r="L248" s="45"/>
      <c r="M248" s="212" t="s">
        <v>37</v>
      </c>
      <c r="N248" s="213" t="s">
        <v>50</v>
      </c>
      <c r="O248" s="85"/>
      <c r="P248" s="214">
        <f>O248*H248</f>
        <v>0</v>
      </c>
      <c r="Q248" s="214">
        <v>0</v>
      </c>
      <c r="R248" s="214">
        <f>Q248*H248</f>
        <v>0</v>
      </c>
      <c r="S248" s="214">
        <v>0</v>
      </c>
      <c r="T248" s="215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6" t="s">
        <v>148</v>
      </c>
      <c r="AT248" s="216" t="s">
        <v>151</v>
      </c>
      <c r="AU248" s="216" t="s">
        <v>21</v>
      </c>
      <c r="AY248" s="18" t="s">
        <v>149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8" t="s">
        <v>148</v>
      </c>
      <c r="BK248" s="217">
        <f>ROUND(I248*H248,2)</f>
        <v>0</v>
      </c>
      <c r="BL248" s="18" t="s">
        <v>148</v>
      </c>
      <c r="BM248" s="216" t="s">
        <v>602</v>
      </c>
    </row>
    <row r="249" spans="1:47" s="2" customFormat="1" ht="12">
      <c r="A249" s="39"/>
      <c r="B249" s="40"/>
      <c r="C249" s="41"/>
      <c r="D249" s="218" t="s">
        <v>155</v>
      </c>
      <c r="E249" s="41"/>
      <c r="F249" s="219" t="s">
        <v>714</v>
      </c>
      <c r="G249" s="41"/>
      <c r="H249" s="41"/>
      <c r="I249" s="220"/>
      <c r="J249" s="41"/>
      <c r="K249" s="41"/>
      <c r="L249" s="45"/>
      <c r="M249" s="221"/>
      <c r="N249" s="222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155</v>
      </c>
      <c r="AU249" s="18" t="s">
        <v>21</v>
      </c>
    </row>
    <row r="250" spans="1:51" s="13" customFormat="1" ht="12">
      <c r="A250" s="13"/>
      <c r="B250" s="227"/>
      <c r="C250" s="228"/>
      <c r="D250" s="218" t="s">
        <v>182</v>
      </c>
      <c r="E250" s="229" t="s">
        <v>37</v>
      </c>
      <c r="F250" s="230" t="s">
        <v>322</v>
      </c>
      <c r="G250" s="228"/>
      <c r="H250" s="231">
        <v>1</v>
      </c>
      <c r="I250" s="232"/>
      <c r="J250" s="228"/>
      <c r="K250" s="228"/>
      <c r="L250" s="233"/>
      <c r="M250" s="234"/>
      <c r="N250" s="235"/>
      <c r="O250" s="235"/>
      <c r="P250" s="235"/>
      <c r="Q250" s="235"/>
      <c r="R250" s="235"/>
      <c r="S250" s="235"/>
      <c r="T250" s="23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7" t="s">
        <v>182</v>
      </c>
      <c r="AU250" s="237" t="s">
        <v>21</v>
      </c>
      <c r="AV250" s="13" t="s">
        <v>86</v>
      </c>
      <c r="AW250" s="13" t="s">
        <v>38</v>
      </c>
      <c r="AX250" s="13" t="s">
        <v>77</v>
      </c>
      <c r="AY250" s="237" t="s">
        <v>149</v>
      </c>
    </row>
    <row r="251" spans="1:51" s="14" customFormat="1" ht="12">
      <c r="A251" s="14"/>
      <c r="B251" s="238"/>
      <c r="C251" s="239"/>
      <c r="D251" s="218" t="s">
        <v>182</v>
      </c>
      <c r="E251" s="240" t="s">
        <v>37</v>
      </c>
      <c r="F251" s="241" t="s">
        <v>187</v>
      </c>
      <c r="G251" s="239"/>
      <c r="H251" s="242">
        <v>1</v>
      </c>
      <c r="I251" s="243"/>
      <c r="J251" s="239"/>
      <c r="K251" s="239"/>
      <c r="L251" s="244"/>
      <c r="M251" s="245"/>
      <c r="N251" s="246"/>
      <c r="O251" s="246"/>
      <c r="P251" s="246"/>
      <c r="Q251" s="246"/>
      <c r="R251" s="246"/>
      <c r="S251" s="246"/>
      <c r="T251" s="247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8" t="s">
        <v>182</v>
      </c>
      <c r="AU251" s="248" t="s">
        <v>21</v>
      </c>
      <c r="AV251" s="14" t="s">
        <v>148</v>
      </c>
      <c r="AW251" s="14" t="s">
        <v>38</v>
      </c>
      <c r="AX251" s="14" t="s">
        <v>21</v>
      </c>
      <c r="AY251" s="248" t="s">
        <v>149</v>
      </c>
    </row>
    <row r="252" spans="1:65" s="2" customFormat="1" ht="12">
      <c r="A252" s="39"/>
      <c r="B252" s="40"/>
      <c r="C252" s="205" t="s">
        <v>603</v>
      </c>
      <c r="D252" s="205" t="s">
        <v>151</v>
      </c>
      <c r="E252" s="206" t="s">
        <v>642</v>
      </c>
      <c r="F252" s="207" t="s">
        <v>715</v>
      </c>
      <c r="G252" s="208" t="s">
        <v>232</v>
      </c>
      <c r="H252" s="209">
        <v>1</v>
      </c>
      <c r="I252" s="210"/>
      <c r="J252" s="211">
        <f>ROUND(I252*H252,2)</f>
        <v>0</v>
      </c>
      <c r="K252" s="207" t="s">
        <v>37</v>
      </c>
      <c r="L252" s="45"/>
      <c r="M252" s="212" t="s">
        <v>37</v>
      </c>
      <c r="N252" s="213" t="s">
        <v>50</v>
      </c>
      <c r="O252" s="85"/>
      <c r="P252" s="214">
        <f>O252*H252</f>
        <v>0</v>
      </c>
      <c r="Q252" s="214">
        <v>0</v>
      </c>
      <c r="R252" s="214">
        <f>Q252*H252</f>
        <v>0</v>
      </c>
      <c r="S252" s="214">
        <v>0</v>
      </c>
      <c r="T252" s="215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16" t="s">
        <v>148</v>
      </c>
      <c r="AT252" s="216" t="s">
        <v>151</v>
      </c>
      <c r="AU252" s="216" t="s">
        <v>21</v>
      </c>
      <c r="AY252" s="18" t="s">
        <v>149</v>
      </c>
      <c r="BE252" s="217">
        <f>IF(N252="základní",J252,0)</f>
        <v>0</v>
      </c>
      <c r="BF252" s="217">
        <f>IF(N252="snížená",J252,0)</f>
        <v>0</v>
      </c>
      <c r="BG252" s="217">
        <f>IF(N252="zákl. přenesená",J252,0)</f>
        <v>0</v>
      </c>
      <c r="BH252" s="217">
        <f>IF(N252="sníž. přenesená",J252,0)</f>
        <v>0</v>
      </c>
      <c r="BI252" s="217">
        <f>IF(N252="nulová",J252,0)</f>
        <v>0</v>
      </c>
      <c r="BJ252" s="18" t="s">
        <v>148</v>
      </c>
      <c r="BK252" s="217">
        <f>ROUND(I252*H252,2)</f>
        <v>0</v>
      </c>
      <c r="BL252" s="18" t="s">
        <v>148</v>
      </c>
      <c r="BM252" s="216" t="s">
        <v>606</v>
      </c>
    </row>
    <row r="253" spans="1:47" s="2" customFormat="1" ht="12">
      <c r="A253" s="39"/>
      <c r="B253" s="40"/>
      <c r="C253" s="41"/>
      <c r="D253" s="218" t="s">
        <v>155</v>
      </c>
      <c r="E253" s="41"/>
      <c r="F253" s="219" t="s">
        <v>715</v>
      </c>
      <c r="G253" s="41"/>
      <c r="H253" s="41"/>
      <c r="I253" s="220"/>
      <c r="J253" s="41"/>
      <c r="K253" s="41"/>
      <c r="L253" s="45"/>
      <c r="M253" s="221"/>
      <c r="N253" s="222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155</v>
      </c>
      <c r="AU253" s="18" t="s">
        <v>21</v>
      </c>
    </row>
    <row r="254" spans="1:51" s="13" customFormat="1" ht="12">
      <c r="A254" s="13"/>
      <c r="B254" s="227"/>
      <c r="C254" s="228"/>
      <c r="D254" s="218" t="s">
        <v>182</v>
      </c>
      <c r="E254" s="229" t="s">
        <v>37</v>
      </c>
      <c r="F254" s="230" t="s">
        <v>322</v>
      </c>
      <c r="G254" s="228"/>
      <c r="H254" s="231">
        <v>1</v>
      </c>
      <c r="I254" s="232"/>
      <c r="J254" s="228"/>
      <c r="K254" s="228"/>
      <c r="L254" s="233"/>
      <c r="M254" s="234"/>
      <c r="N254" s="235"/>
      <c r="O254" s="235"/>
      <c r="P254" s="235"/>
      <c r="Q254" s="235"/>
      <c r="R254" s="235"/>
      <c r="S254" s="235"/>
      <c r="T254" s="23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7" t="s">
        <v>182</v>
      </c>
      <c r="AU254" s="237" t="s">
        <v>21</v>
      </c>
      <c r="AV254" s="13" t="s">
        <v>86</v>
      </c>
      <c r="AW254" s="13" t="s">
        <v>38</v>
      </c>
      <c r="AX254" s="13" t="s">
        <v>77</v>
      </c>
      <c r="AY254" s="237" t="s">
        <v>149</v>
      </c>
    </row>
    <row r="255" spans="1:51" s="14" customFormat="1" ht="12">
      <c r="A255" s="14"/>
      <c r="B255" s="238"/>
      <c r="C255" s="239"/>
      <c r="D255" s="218" t="s">
        <v>182</v>
      </c>
      <c r="E255" s="240" t="s">
        <v>37</v>
      </c>
      <c r="F255" s="241" t="s">
        <v>187</v>
      </c>
      <c r="G255" s="239"/>
      <c r="H255" s="242">
        <v>1</v>
      </c>
      <c r="I255" s="243"/>
      <c r="J255" s="239"/>
      <c r="K255" s="239"/>
      <c r="L255" s="244"/>
      <c r="M255" s="245"/>
      <c r="N255" s="246"/>
      <c r="O255" s="246"/>
      <c r="P255" s="246"/>
      <c r="Q255" s="246"/>
      <c r="R255" s="246"/>
      <c r="S255" s="246"/>
      <c r="T255" s="247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8" t="s">
        <v>182</v>
      </c>
      <c r="AU255" s="248" t="s">
        <v>21</v>
      </c>
      <c r="AV255" s="14" t="s">
        <v>148</v>
      </c>
      <c r="AW255" s="14" t="s">
        <v>38</v>
      </c>
      <c r="AX255" s="14" t="s">
        <v>21</v>
      </c>
      <c r="AY255" s="248" t="s">
        <v>149</v>
      </c>
    </row>
    <row r="256" spans="1:65" s="2" customFormat="1" ht="24.15" customHeight="1">
      <c r="A256" s="39"/>
      <c r="B256" s="40"/>
      <c r="C256" s="205" t="s">
        <v>408</v>
      </c>
      <c r="D256" s="205" t="s">
        <v>151</v>
      </c>
      <c r="E256" s="206" t="s">
        <v>646</v>
      </c>
      <c r="F256" s="207" t="s">
        <v>647</v>
      </c>
      <c r="G256" s="208" t="s">
        <v>320</v>
      </c>
      <c r="H256" s="209">
        <v>1</v>
      </c>
      <c r="I256" s="210"/>
      <c r="J256" s="211">
        <f>ROUND(I256*H256,2)</f>
        <v>0</v>
      </c>
      <c r="K256" s="207" t="s">
        <v>37</v>
      </c>
      <c r="L256" s="45"/>
      <c r="M256" s="212" t="s">
        <v>37</v>
      </c>
      <c r="N256" s="213" t="s">
        <v>50</v>
      </c>
      <c r="O256" s="85"/>
      <c r="P256" s="214">
        <f>O256*H256</f>
        <v>0</v>
      </c>
      <c r="Q256" s="214">
        <v>0</v>
      </c>
      <c r="R256" s="214">
        <f>Q256*H256</f>
        <v>0</v>
      </c>
      <c r="S256" s="214">
        <v>0</v>
      </c>
      <c r="T256" s="215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6" t="s">
        <v>148</v>
      </c>
      <c r="AT256" s="216" t="s">
        <v>151</v>
      </c>
      <c r="AU256" s="216" t="s">
        <v>21</v>
      </c>
      <c r="AY256" s="18" t="s">
        <v>149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8" t="s">
        <v>148</v>
      </c>
      <c r="BK256" s="217">
        <f>ROUND(I256*H256,2)</f>
        <v>0</v>
      </c>
      <c r="BL256" s="18" t="s">
        <v>148</v>
      </c>
      <c r="BM256" s="216" t="s">
        <v>609</v>
      </c>
    </row>
    <row r="257" spans="1:47" s="2" customFormat="1" ht="12">
      <c r="A257" s="39"/>
      <c r="B257" s="40"/>
      <c r="C257" s="41"/>
      <c r="D257" s="218" t="s">
        <v>155</v>
      </c>
      <c r="E257" s="41"/>
      <c r="F257" s="219" t="s">
        <v>647</v>
      </c>
      <c r="G257" s="41"/>
      <c r="H257" s="41"/>
      <c r="I257" s="220"/>
      <c r="J257" s="41"/>
      <c r="K257" s="41"/>
      <c r="L257" s="45"/>
      <c r="M257" s="221"/>
      <c r="N257" s="222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155</v>
      </c>
      <c r="AU257" s="18" t="s">
        <v>21</v>
      </c>
    </row>
    <row r="258" spans="1:65" s="2" customFormat="1" ht="12">
      <c r="A258" s="39"/>
      <c r="B258" s="40"/>
      <c r="C258" s="249" t="s">
        <v>610</v>
      </c>
      <c r="D258" s="249" t="s">
        <v>252</v>
      </c>
      <c r="E258" s="250" t="s">
        <v>594</v>
      </c>
      <c r="F258" s="251" t="s">
        <v>649</v>
      </c>
      <c r="G258" s="252" t="s">
        <v>232</v>
      </c>
      <c r="H258" s="253">
        <v>5</v>
      </c>
      <c r="I258" s="254"/>
      <c r="J258" s="255">
        <f>ROUND(I258*H258,2)</f>
        <v>0</v>
      </c>
      <c r="K258" s="251" t="s">
        <v>37</v>
      </c>
      <c r="L258" s="256"/>
      <c r="M258" s="257" t="s">
        <v>37</v>
      </c>
      <c r="N258" s="258" t="s">
        <v>50</v>
      </c>
      <c r="O258" s="85"/>
      <c r="P258" s="214">
        <f>O258*H258</f>
        <v>0</v>
      </c>
      <c r="Q258" s="214">
        <v>0</v>
      </c>
      <c r="R258" s="214">
        <f>Q258*H258</f>
        <v>0</v>
      </c>
      <c r="S258" s="214">
        <v>0</v>
      </c>
      <c r="T258" s="215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16" t="s">
        <v>164</v>
      </c>
      <c r="AT258" s="216" t="s">
        <v>252</v>
      </c>
      <c r="AU258" s="216" t="s">
        <v>21</v>
      </c>
      <c r="AY258" s="18" t="s">
        <v>149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18" t="s">
        <v>148</v>
      </c>
      <c r="BK258" s="217">
        <f>ROUND(I258*H258,2)</f>
        <v>0</v>
      </c>
      <c r="BL258" s="18" t="s">
        <v>148</v>
      </c>
      <c r="BM258" s="216" t="s">
        <v>613</v>
      </c>
    </row>
    <row r="259" spans="1:47" s="2" customFormat="1" ht="12">
      <c r="A259" s="39"/>
      <c r="B259" s="40"/>
      <c r="C259" s="41"/>
      <c r="D259" s="218" t="s">
        <v>155</v>
      </c>
      <c r="E259" s="41"/>
      <c r="F259" s="219" t="s">
        <v>649</v>
      </c>
      <c r="G259" s="41"/>
      <c r="H259" s="41"/>
      <c r="I259" s="220"/>
      <c r="J259" s="41"/>
      <c r="K259" s="41"/>
      <c r="L259" s="45"/>
      <c r="M259" s="221"/>
      <c r="N259" s="222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155</v>
      </c>
      <c r="AU259" s="18" t="s">
        <v>21</v>
      </c>
    </row>
    <row r="260" spans="1:51" s="13" customFormat="1" ht="12">
      <c r="A260" s="13"/>
      <c r="B260" s="227"/>
      <c r="C260" s="228"/>
      <c r="D260" s="218" t="s">
        <v>182</v>
      </c>
      <c r="E260" s="229" t="s">
        <v>37</v>
      </c>
      <c r="F260" s="230" t="s">
        <v>391</v>
      </c>
      <c r="G260" s="228"/>
      <c r="H260" s="231">
        <v>5</v>
      </c>
      <c r="I260" s="232"/>
      <c r="J260" s="228"/>
      <c r="K260" s="228"/>
      <c r="L260" s="233"/>
      <c r="M260" s="234"/>
      <c r="N260" s="235"/>
      <c r="O260" s="235"/>
      <c r="P260" s="235"/>
      <c r="Q260" s="235"/>
      <c r="R260" s="235"/>
      <c r="S260" s="235"/>
      <c r="T260" s="236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7" t="s">
        <v>182</v>
      </c>
      <c r="AU260" s="237" t="s">
        <v>21</v>
      </c>
      <c r="AV260" s="13" t="s">
        <v>86</v>
      </c>
      <c r="AW260" s="13" t="s">
        <v>38</v>
      </c>
      <c r="AX260" s="13" t="s">
        <v>77</v>
      </c>
      <c r="AY260" s="237" t="s">
        <v>149</v>
      </c>
    </row>
    <row r="261" spans="1:51" s="14" customFormat="1" ht="12">
      <c r="A261" s="14"/>
      <c r="B261" s="238"/>
      <c r="C261" s="239"/>
      <c r="D261" s="218" t="s">
        <v>182</v>
      </c>
      <c r="E261" s="240" t="s">
        <v>37</v>
      </c>
      <c r="F261" s="241" t="s">
        <v>187</v>
      </c>
      <c r="G261" s="239"/>
      <c r="H261" s="242">
        <v>5</v>
      </c>
      <c r="I261" s="243"/>
      <c r="J261" s="239"/>
      <c r="K261" s="239"/>
      <c r="L261" s="244"/>
      <c r="M261" s="245"/>
      <c r="N261" s="246"/>
      <c r="O261" s="246"/>
      <c r="P261" s="246"/>
      <c r="Q261" s="246"/>
      <c r="R261" s="246"/>
      <c r="S261" s="246"/>
      <c r="T261" s="247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8" t="s">
        <v>182</v>
      </c>
      <c r="AU261" s="248" t="s">
        <v>21</v>
      </c>
      <c r="AV261" s="14" t="s">
        <v>148</v>
      </c>
      <c r="AW261" s="14" t="s">
        <v>38</v>
      </c>
      <c r="AX261" s="14" t="s">
        <v>21</v>
      </c>
      <c r="AY261" s="248" t="s">
        <v>149</v>
      </c>
    </row>
    <row r="262" spans="1:65" s="2" customFormat="1" ht="12">
      <c r="A262" s="39"/>
      <c r="B262" s="40"/>
      <c r="C262" s="249" t="s">
        <v>411</v>
      </c>
      <c r="D262" s="249" t="s">
        <v>252</v>
      </c>
      <c r="E262" s="250" t="s">
        <v>597</v>
      </c>
      <c r="F262" s="251" t="s">
        <v>652</v>
      </c>
      <c r="G262" s="252" t="s">
        <v>232</v>
      </c>
      <c r="H262" s="253">
        <v>8</v>
      </c>
      <c r="I262" s="254"/>
      <c r="J262" s="255">
        <f>ROUND(I262*H262,2)</f>
        <v>0</v>
      </c>
      <c r="K262" s="251" t="s">
        <v>37</v>
      </c>
      <c r="L262" s="256"/>
      <c r="M262" s="257" t="s">
        <v>37</v>
      </c>
      <c r="N262" s="258" t="s">
        <v>50</v>
      </c>
      <c r="O262" s="85"/>
      <c r="P262" s="214">
        <f>O262*H262</f>
        <v>0</v>
      </c>
      <c r="Q262" s="214">
        <v>0</v>
      </c>
      <c r="R262" s="214">
        <f>Q262*H262</f>
        <v>0</v>
      </c>
      <c r="S262" s="214">
        <v>0</v>
      </c>
      <c r="T262" s="215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6" t="s">
        <v>164</v>
      </c>
      <c r="AT262" s="216" t="s">
        <v>252</v>
      </c>
      <c r="AU262" s="216" t="s">
        <v>21</v>
      </c>
      <c r="AY262" s="18" t="s">
        <v>149</v>
      </c>
      <c r="BE262" s="217">
        <f>IF(N262="základní",J262,0)</f>
        <v>0</v>
      </c>
      <c r="BF262" s="217">
        <f>IF(N262="snížená",J262,0)</f>
        <v>0</v>
      </c>
      <c r="BG262" s="217">
        <f>IF(N262="zákl. přenesená",J262,0)</f>
        <v>0</v>
      </c>
      <c r="BH262" s="217">
        <f>IF(N262="sníž. přenesená",J262,0)</f>
        <v>0</v>
      </c>
      <c r="BI262" s="217">
        <f>IF(N262="nulová",J262,0)</f>
        <v>0</v>
      </c>
      <c r="BJ262" s="18" t="s">
        <v>148</v>
      </c>
      <c r="BK262" s="217">
        <f>ROUND(I262*H262,2)</f>
        <v>0</v>
      </c>
      <c r="BL262" s="18" t="s">
        <v>148</v>
      </c>
      <c r="BM262" s="216" t="s">
        <v>616</v>
      </c>
    </row>
    <row r="263" spans="1:47" s="2" customFormat="1" ht="12">
      <c r="A263" s="39"/>
      <c r="B263" s="40"/>
      <c r="C263" s="41"/>
      <c r="D263" s="218" t="s">
        <v>155</v>
      </c>
      <c r="E263" s="41"/>
      <c r="F263" s="219" t="s">
        <v>652</v>
      </c>
      <c r="G263" s="41"/>
      <c r="H263" s="41"/>
      <c r="I263" s="220"/>
      <c r="J263" s="41"/>
      <c r="K263" s="41"/>
      <c r="L263" s="45"/>
      <c r="M263" s="221"/>
      <c r="N263" s="222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155</v>
      </c>
      <c r="AU263" s="18" t="s">
        <v>21</v>
      </c>
    </row>
    <row r="264" spans="1:51" s="13" customFormat="1" ht="12">
      <c r="A264" s="13"/>
      <c r="B264" s="227"/>
      <c r="C264" s="228"/>
      <c r="D264" s="218" t="s">
        <v>182</v>
      </c>
      <c r="E264" s="229" t="s">
        <v>37</v>
      </c>
      <c r="F264" s="230" t="s">
        <v>483</v>
      </c>
      <c r="G264" s="228"/>
      <c r="H264" s="231">
        <v>8</v>
      </c>
      <c r="I264" s="232"/>
      <c r="J264" s="228"/>
      <c r="K264" s="228"/>
      <c r="L264" s="233"/>
      <c r="M264" s="234"/>
      <c r="N264" s="235"/>
      <c r="O264" s="235"/>
      <c r="P264" s="235"/>
      <c r="Q264" s="235"/>
      <c r="R264" s="235"/>
      <c r="S264" s="235"/>
      <c r="T264" s="23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7" t="s">
        <v>182</v>
      </c>
      <c r="AU264" s="237" t="s">
        <v>21</v>
      </c>
      <c r="AV264" s="13" t="s">
        <v>86</v>
      </c>
      <c r="AW264" s="13" t="s">
        <v>38</v>
      </c>
      <c r="AX264" s="13" t="s">
        <v>77</v>
      </c>
      <c r="AY264" s="237" t="s">
        <v>149</v>
      </c>
    </row>
    <row r="265" spans="1:51" s="14" customFormat="1" ht="12">
      <c r="A265" s="14"/>
      <c r="B265" s="238"/>
      <c r="C265" s="239"/>
      <c r="D265" s="218" t="s">
        <v>182</v>
      </c>
      <c r="E265" s="240" t="s">
        <v>37</v>
      </c>
      <c r="F265" s="241" t="s">
        <v>187</v>
      </c>
      <c r="G265" s="239"/>
      <c r="H265" s="242">
        <v>8</v>
      </c>
      <c r="I265" s="243"/>
      <c r="J265" s="239"/>
      <c r="K265" s="239"/>
      <c r="L265" s="244"/>
      <c r="M265" s="245"/>
      <c r="N265" s="246"/>
      <c r="O265" s="246"/>
      <c r="P265" s="246"/>
      <c r="Q265" s="246"/>
      <c r="R265" s="246"/>
      <c r="S265" s="246"/>
      <c r="T265" s="247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8" t="s">
        <v>182</v>
      </c>
      <c r="AU265" s="248" t="s">
        <v>21</v>
      </c>
      <c r="AV265" s="14" t="s">
        <v>148</v>
      </c>
      <c r="AW265" s="14" t="s">
        <v>38</v>
      </c>
      <c r="AX265" s="14" t="s">
        <v>21</v>
      </c>
      <c r="AY265" s="248" t="s">
        <v>149</v>
      </c>
    </row>
    <row r="266" spans="1:65" s="2" customFormat="1" ht="12">
      <c r="A266" s="39"/>
      <c r="B266" s="40"/>
      <c r="C266" s="249" t="s">
        <v>617</v>
      </c>
      <c r="D266" s="249" t="s">
        <v>252</v>
      </c>
      <c r="E266" s="250" t="s">
        <v>600</v>
      </c>
      <c r="F266" s="251" t="s">
        <v>657</v>
      </c>
      <c r="G266" s="252" t="s">
        <v>232</v>
      </c>
      <c r="H266" s="253">
        <v>7</v>
      </c>
      <c r="I266" s="254"/>
      <c r="J266" s="255">
        <f>ROUND(I266*H266,2)</f>
        <v>0</v>
      </c>
      <c r="K266" s="251" t="s">
        <v>37</v>
      </c>
      <c r="L266" s="256"/>
      <c r="M266" s="257" t="s">
        <v>37</v>
      </c>
      <c r="N266" s="258" t="s">
        <v>50</v>
      </c>
      <c r="O266" s="85"/>
      <c r="P266" s="214">
        <f>O266*H266</f>
        <v>0</v>
      </c>
      <c r="Q266" s="214">
        <v>0</v>
      </c>
      <c r="R266" s="214">
        <f>Q266*H266</f>
        <v>0</v>
      </c>
      <c r="S266" s="214">
        <v>0</v>
      </c>
      <c r="T266" s="215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16" t="s">
        <v>164</v>
      </c>
      <c r="AT266" s="216" t="s">
        <v>252</v>
      </c>
      <c r="AU266" s="216" t="s">
        <v>21</v>
      </c>
      <c r="AY266" s="18" t="s">
        <v>149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8" t="s">
        <v>148</v>
      </c>
      <c r="BK266" s="217">
        <f>ROUND(I266*H266,2)</f>
        <v>0</v>
      </c>
      <c r="BL266" s="18" t="s">
        <v>148</v>
      </c>
      <c r="BM266" s="216" t="s">
        <v>620</v>
      </c>
    </row>
    <row r="267" spans="1:47" s="2" customFormat="1" ht="12">
      <c r="A267" s="39"/>
      <c r="B267" s="40"/>
      <c r="C267" s="41"/>
      <c r="D267" s="218" t="s">
        <v>155</v>
      </c>
      <c r="E267" s="41"/>
      <c r="F267" s="219" t="s">
        <v>657</v>
      </c>
      <c r="G267" s="41"/>
      <c r="H267" s="41"/>
      <c r="I267" s="220"/>
      <c r="J267" s="41"/>
      <c r="K267" s="41"/>
      <c r="L267" s="45"/>
      <c r="M267" s="221"/>
      <c r="N267" s="222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155</v>
      </c>
      <c r="AU267" s="18" t="s">
        <v>21</v>
      </c>
    </row>
    <row r="268" spans="1:51" s="13" customFormat="1" ht="12">
      <c r="A268" s="13"/>
      <c r="B268" s="227"/>
      <c r="C268" s="228"/>
      <c r="D268" s="218" t="s">
        <v>182</v>
      </c>
      <c r="E268" s="229" t="s">
        <v>37</v>
      </c>
      <c r="F268" s="230" t="s">
        <v>596</v>
      </c>
      <c r="G268" s="228"/>
      <c r="H268" s="231">
        <v>7</v>
      </c>
      <c r="I268" s="232"/>
      <c r="J268" s="228"/>
      <c r="K268" s="228"/>
      <c r="L268" s="233"/>
      <c r="M268" s="234"/>
      <c r="N268" s="235"/>
      <c r="O268" s="235"/>
      <c r="P268" s="235"/>
      <c r="Q268" s="235"/>
      <c r="R268" s="235"/>
      <c r="S268" s="235"/>
      <c r="T268" s="236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7" t="s">
        <v>182</v>
      </c>
      <c r="AU268" s="237" t="s">
        <v>21</v>
      </c>
      <c r="AV268" s="13" t="s">
        <v>86</v>
      </c>
      <c r="AW268" s="13" t="s">
        <v>38</v>
      </c>
      <c r="AX268" s="13" t="s">
        <v>77</v>
      </c>
      <c r="AY268" s="237" t="s">
        <v>149</v>
      </c>
    </row>
    <row r="269" spans="1:51" s="14" customFormat="1" ht="12">
      <c r="A269" s="14"/>
      <c r="B269" s="238"/>
      <c r="C269" s="239"/>
      <c r="D269" s="218" t="s">
        <v>182</v>
      </c>
      <c r="E269" s="240" t="s">
        <v>37</v>
      </c>
      <c r="F269" s="241" t="s">
        <v>187</v>
      </c>
      <c r="G269" s="239"/>
      <c r="H269" s="242">
        <v>7</v>
      </c>
      <c r="I269" s="243"/>
      <c r="J269" s="239"/>
      <c r="K269" s="239"/>
      <c r="L269" s="244"/>
      <c r="M269" s="245"/>
      <c r="N269" s="246"/>
      <c r="O269" s="246"/>
      <c r="P269" s="246"/>
      <c r="Q269" s="246"/>
      <c r="R269" s="246"/>
      <c r="S269" s="246"/>
      <c r="T269" s="247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8" t="s">
        <v>182</v>
      </c>
      <c r="AU269" s="248" t="s">
        <v>21</v>
      </c>
      <c r="AV269" s="14" t="s">
        <v>148</v>
      </c>
      <c r="AW269" s="14" t="s">
        <v>38</v>
      </c>
      <c r="AX269" s="14" t="s">
        <v>21</v>
      </c>
      <c r="AY269" s="248" t="s">
        <v>149</v>
      </c>
    </row>
    <row r="270" spans="1:65" s="2" customFormat="1" ht="24.15" customHeight="1">
      <c r="A270" s="39"/>
      <c r="B270" s="40"/>
      <c r="C270" s="249" t="s">
        <v>414</v>
      </c>
      <c r="D270" s="249" t="s">
        <v>252</v>
      </c>
      <c r="E270" s="250" t="s">
        <v>604</v>
      </c>
      <c r="F270" s="251" t="s">
        <v>659</v>
      </c>
      <c r="G270" s="252" t="s">
        <v>232</v>
      </c>
      <c r="H270" s="253">
        <v>2</v>
      </c>
      <c r="I270" s="254"/>
      <c r="J270" s="255">
        <f>ROUND(I270*H270,2)</f>
        <v>0</v>
      </c>
      <c r="K270" s="251" t="s">
        <v>37</v>
      </c>
      <c r="L270" s="256"/>
      <c r="M270" s="257" t="s">
        <v>37</v>
      </c>
      <c r="N270" s="258" t="s">
        <v>50</v>
      </c>
      <c r="O270" s="85"/>
      <c r="P270" s="214">
        <f>O270*H270</f>
        <v>0</v>
      </c>
      <c r="Q270" s="214">
        <v>0</v>
      </c>
      <c r="R270" s="214">
        <f>Q270*H270</f>
        <v>0</v>
      </c>
      <c r="S270" s="214">
        <v>0</v>
      </c>
      <c r="T270" s="215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16" t="s">
        <v>164</v>
      </c>
      <c r="AT270" s="216" t="s">
        <v>252</v>
      </c>
      <c r="AU270" s="216" t="s">
        <v>21</v>
      </c>
      <c r="AY270" s="18" t="s">
        <v>149</v>
      </c>
      <c r="BE270" s="217">
        <f>IF(N270="základní",J270,0)</f>
        <v>0</v>
      </c>
      <c r="BF270" s="217">
        <f>IF(N270="snížená",J270,0)</f>
        <v>0</v>
      </c>
      <c r="BG270" s="217">
        <f>IF(N270="zákl. přenesená",J270,0)</f>
        <v>0</v>
      </c>
      <c r="BH270" s="217">
        <f>IF(N270="sníž. přenesená",J270,0)</f>
        <v>0</v>
      </c>
      <c r="BI270" s="217">
        <f>IF(N270="nulová",J270,0)</f>
        <v>0</v>
      </c>
      <c r="BJ270" s="18" t="s">
        <v>148</v>
      </c>
      <c r="BK270" s="217">
        <f>ROUND(I270*H270,2)</f>
        <v>0</v>
      </c>
      <c r="BL270" s="18" t="s">
        <v>148</v>
      </c>
      <c r="BM270" s="216" t="s">
        <v>623</v>
      </c>
    </row>
    <row r="271" spans="1:47" s="2" customFormat="1" ht="12">
      <c r="A271" s="39"/>
      <c r="B271" s="40"/>
      <c r="C271" s="41"/>
      <c r="D271" s="218" t="s">
        <v>155</v>
      </c>
      <c r="E271" s="41"/>
      <c r="F271" s="219" t="s">
        <v>659</v>
      </c>
      <c r="G271" s="41"/>
      <c r="H271" s="41"/>
      <c r="I271" s="220"/>
      <c r="J271" s="41"/>
      <c r="K271" s="41"/>
      <c r="L271" s="45"/>
      <c r="M271" s="221"/>
      <c r="N271" s="222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155</v>
      </c>
      <c r="AU271" s="18" t="s">
        <v>21</v>
      </c>
    </row>
    <row r="272" spans="1:51" s="13" customFormat="1" ht="12">
      <c r="A272" s="13"/>
      <c r="B272" s="227"/>
      <c r="C272" s="228"/>
      <c r="D272" s="218" t="s">
        <v>182</v>
      </c>
      <c r="E272" s="229" t="s">
        <v>37</v>
      </c>
      <c r="F272" s="230" t="s">
        <v>235</v>
      </c>
      <c r="G272" s="228"/>
      <c r="H272" s="231">
        <v>2</v>
      </c>
      <c r="I272" s="232"/>
      <c r="J272" s="228"/>
      <c r="K272" s="228"/>
      <c r="L272" s="233"/>
      <c r="M272" s="234"/>
      <c r="N272" s="235"/>
      <c r="O272" s="235"/>
      <c r="P272" s="235"/>
      <c r="Q272" s="235"/>
      <c r="R272" s="235"/>
      <c r="S272" s="235"/>
      <c r="T272" s="236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7" t="s">
        <v>182</v>
      </c>
      <c r="AU272" s="237" t="s">
        <v>21</v>
      </c>
      <c r="AV272" s="13" t="s">
        <v>86</v>
      </c>
      <c r="AW272" s="13" t="s">
        <v>38</v>
      </c>
      <c r="AX272" s="13" t="s">
        <v>77</v>
      </c>
      <c r="AY272" s="237" t="s">
        <v>149</v>
      </c>
    </row>
    <row r="273" spans="1:51" s="14" customFormat="1" ht="12">
      <c r="A273" s="14"/>
      <c r="B273" s="238"/>
      <c r="C273" s="239"/>
      <c r="D273" s="218" t="s">
        <v>182</v>
      </c>
      <c r="E273" s="240" t="s">
        <v>37</v>
      </c>
      <c r="F273" s="241" t="s">
        <v>187</v>
      </c>
      <c r="G273" s="239"/>
      <c r="H273" s="242">
        <v>2</v>
      </c>
      <c r="I273" s="243"/>
      <c r="J273" s="239"/>
      <c r="K273" s="239"/>
      <c r="L273" s="244"/>
      <c r="M273" s="245"/>
      <c r="N273" s="246"/>
      <c r="O273" s="246"/>
      <c r="P273" s="246"/>
      <c r="Q273" s="246"/>
      <c r="R273" s="246"/>
      <c r="S273" s="246"/>
      <c r="T273" s="247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8" t="s">
        <v>182</v>
      </c>
      <c r="AU273" s="248" t="s">
        <v>21</v>
      </c>
      <c r="AV273" s="14" t="s">
        <v>148</v>
      </c>
      <c r="AW273" s="14" t="s">
        <v>38</v>
      </c>
      <c r="AX273" s="14" t="s">
        <v>21</v>
      </c>
      <c r="AY273" s="248" t="s">
        <v>149</v>
      </c>
    </row>
    <row r="274" spans="1:65" s="2" customFormat="1" ht="12">
      <c r="A274" s="39"/>
      <c r="B274" s="40"/>
      <c r="C274" s="249" t="s">
        <v>624</v>
      </c>
      <c r="D274" s="249" t="s">
        <v>252</v>
      </c>
      <c r="E274" s="250" t="s">
        <v>607</v>
      </c>
      <c r="F274" s="251" t="s">
        <v>716</v>
      </c>
      <c r="G274" s="252" t="s">
        <v>232</v>
      </c>
      <c r="H274" s="253">
        <v>1</v>
      </c>
      <c r="I274" s="254"/>
      <c r="J274" s="255">
        <f>ROUND(I274*H274,2)</f>
        <v>0</v>
      </c>
      <c r="K274" s="251" t="s">
        <v>37</v>
      </c>
      <c r="L274" s="256"/>
      <c r="M274" s="257" t="s">
        <v>37</v>
      </c>
      <c r="N274" s="258" t="s">
        <v>50</v>
      </c>
      <c r="O274" s="85"/>
      <c r="P274" s="214">
        <f>O274*H274</f>
        <v>0</v>
      </c>
      <c r="Q274" s="214">
        <v>0</v>
      </c>
      <c r="R274" s="214">
        <f>Q274*H274</f>
        <v>0</v>
      </c>
      <c r="S274" s="214">
        <v>0</v>
      </c>
      <c r="T274" s="215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16" t="s">
        <v>164</v>
      </c>
      <c r="AT274" s="216" t="s">
        <v>252</v>
      </c>
      <c r="AU274" s="216" t="s">
        <v>21</v>
      </c>
      <c r="AY274" s="18" t="s">
        <v>149</v>
      </c>
      <c r="BE274" s="217">
        <f>IF(N274="základní",J274,0)</f>
        <v>0</v>
      </c>
      <c r="BF274" s="217">
        <f>IF(N274="snížená",J274,0)</f>
        <v>0</v>
      </c>
      <c r="BG274" s="217">
        <f>IF(N274="zákl. přenesená",J274,0)</f>
        <v>0</v>
      </c>
      <c r="BH274" s="217">
        <f>IF(N274="sníž. přenesená",J274,0)</f>
        <v>0</v>
      </c>
      <c r="BI274" s="217">
        <f>IF(N274="nulová",J274,0)</f>
        <v>0</v>
      </c>
      <c r="BJ274" s="18" t="s">
        <v>148</v>
      </c>
      <c r="BK274" s="217">
        <f>ROUND(I274*H274,2)</f>
        <v>0</v>
      </c>
      <c r="BL274" s="18" t="s">
        <v>148</v>
      </c>
      <c r="BM274" s="216" t="s">
        <v>627</v>
      </c>
    </row>
    <row r="275" spans="1:47" s="2" customFormat="1" ht="12">
      <c r="A275" s="39"/>
      <c r="B275" s="40"/>
      <c r="C275" s="41"/>
      <c r="D275" s="218" t="s">
        <v>155</v>
      </c>
      <c r="E275" s="41"/>
      <c r="F275" s="219" t="s">
        <v>716</v>
      </c>
      <c r="G275" s="41"/>
      <c r="H275" s="41"/>
      <c r="I275" s="220"/>
      <c r="J275" s="41"/>
      <c r="K275" s="41"/>
      <c r="L275" s="45"/>
      <c r="M275" s="221"/>
      <c r="N275" s="222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155</v>
      </c>
      <c r="AU275" s="18" t="s">
        <v>21</v>
      </c>
    </row>
    <row r="276" spans="1:51" s="13" customFormat="1" ht="12">
      <c r="A276" s="13"/>
      <c r="B276" s="227"/>
      <c r="C276" s="228"/>
      <c r="D276" s="218" t="s">
        <v>182</v>
      </c>
      <c r="E276" s="229" t="s">
        <v>37</v>
      </c>
      <c r="F276" s="230" t="s">
        <v>322</v>
      </c>
      <c r="G276" s="228"/>
      <c r="H276" s="231">
        <v>1</v>
      </c>
      <c r="I276" s="232"/>
      <c r="J276" s="228"/>
      <c r="K276" s="228"/>
      <c r="L276" s="233"/>
      <c r="M276" s="234"/>
      <c r="N276" s="235"/>
      <c r="O276" s="235"/>
      <c r="P276" s="235"/>
      <c r="Q276" s="235"/>
      <c r="R276" s="235"/>
      <c r="S276" s="235"/>
      <c r="T276" s="23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7" t="s">
        <v>182</v>
      </c>
      <c r="AU276" s="237" t="s">
        <v>21</v>
      </c>
      <c r="AV276" s="13" t="s">
        <v>86</v>
      </c>
      <c r="AW276" s="13" t="s">
        <v>38</v>
      </c>
      <c r="AX276" s="13" t="s">
        <v>77</v>
      </c>
      <c r="AY276" s="237" t="s">
        <v>149</v>
      </c>
    </row>
    <row r="277" spans="1:51" s="14" customFormat="1" ht="12">
      <c r="A277" s="14"/>
      <c r="B277" s="238"/>
      <c r="C277" s="239"/>
      <c r="D277" s="218" t="s">
        <v>182</v>
      </c>
      <c r="E277" s="240" t="s">
        <v>37</v>
      </c>
      <c r="F277" s="241" t="s">
        <v>187</v>
      </c>
      <c r="G277" s="239"/>
      <c r="H277" s="242">
        <v>1</v>
      </c>
      <c r="I277" s="243"/>
      <c r="J277" s="239"/>
      <c r="K277" s="239"/>
      <c r="L277" s="244"/>
      <c r="M277" s="245"/>
      <c r="N277" s="246"/>
      <c r="O277" s="246"/>
      <c r="P277" s="246"/>
      <c r="Q277" s="246"/>
      <c r="R277" s="246"/>
      <c r="S277" s="246"/>
      <c r="T277" s="247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8" t="s">
        <v>182</v>
      </c>
      <c r="AU277" s="248" t="s">
        <v>21</v>
      </c>
      <c r="AV277" s="14" t="s">
        <v>148</v>
      </c>
      <c r="AW277" s="14" t="s">
        <v>38</v>
      </c>
      <c r="AX277" s="14" t="s">
        <v>21</v>
      </c>
      <c r="AY277" s="248" t="s">
        <v>149</v>
      </c>
    </row>
    <row r="278" spans="1:65" s="2" customFormat="1" ht="12">
      <c r="A278" s="39"/>
      <c r="B278" s="40"/>
      <c r="C278" s="249" t="s">
        <v>417</v>
      </c>
      <c r="D278" s="249" t="s">
        <v>252</v>
      </c>
      <c r="E278" s="250" t="s">
        <v>611</v>
      </c>
      <c r="F278" s="251" t="s">
        <v>717</v>
      </c>
      <c r="G278" s="252" t="s">
        <v>232</v>
      </c>
      <c r="H278" s="253">
        <v>1</v>
      </c>
      <c r="I278" s="254"/>
      <c r="J278" s="255">
        <f>ROUND(I278*H278,2)</f>
        <v>0</v>
      </c>
      <c r="K278" s="251" t="s">
        <v>37</v>
      </c>
      <c r="L278" s="256"/>
      <c r="M278" s="257" t="s">
        <v>37</v>
      </c>
      <c r="N278" s="258" t="s">
        <v>50</v>
      </c>
      <c r="O278" s="85"/>
      <c r="P278" s="214">
        <f>O278*H278</f>
        <v>0</v>
      </c>
      <c r="Q278" s="214">
        <v>0</v>
      </c>
      <c r="R278" s="214">
        <f>Q278*H278</f>
        <v>0</v>
      </c>
      <c r="S278" s="214">
        <v>0</v>
      </c>
      <c r="T278" s="215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16" t="s">
        <v>164</v>
      </c>
      <c r="AT278" s="216" t="s">
        <v>252</v>
      </c>
      <c r="AU278" s="216" t="s">
        <v>21</v>
      </c>
      <c r="AY278" s="18" t="s">
        <v>149</v>
      </c>
      <c r="BE278" s="217">
        <f>IF(N278="základní",J278,0)</f>
        <v>0</v>
      </c>
      <c r="BF278" s="217">
        <f>IF(N278="snížená",J278,0)</f>
        <v>0</v>
      </c>
      <c r="BG278" s="217">
        <f>IF(N278="zákl. přenesená",J278,0)</f>
        <v>0</v>
      </c>
      <c r="BH278" s="217">
        <f>IF(N278="sníž. přenesená",J278,0)</f>
        <v>0</v>
      </c>
      <c r="BI278" s="217">
        <f>IF(N278="nulová",J278,0)</f>
        <v>0</v>
      </c>
      <c r="BJ278" s="18" t="s">
        <v>148</v>
      </c>
      <c r="BK278" s="217">
        <f>ROUND(I278*H278,2)</f>
        <v>0</v>
      </c>
      <c r="BL278" s="18" t="s">
        <v>148</v>
      </c>
      <c r="BM278" s="216" t="s">
        <v>630</v>
      </c>
    </row>
    <row r="279" spans="1:47" s="2" customFormat="1" ht="12">
      <c r="A279" s="39"/>
      <c r="B279" s="40"/>
      <c r="C279" s="41"/>
      <c r="D279" s="218" t="s">
        <v>155</v>
      </c>
      <c r="E279" s="41"/>
      <c r="F279" s="219" t="s">
        <v>717</v>
      </c>
      <c r="G279" s="41"/>
      <c r="H279" s="41"/>
      <c r="I279" s="220"/>
      <c r="J279" s="41"/>
      <c r="K279" s="41"/>
      <c r="L279" s="45"/>
      <c r="M279" s="221"/>
      <c r="N279" s="222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155</v>
      </c>
      <c r="AU279" s="18" t="s">
        <v>21</v>
      </c>
    </row>
    <row r="280" spans="1:51" s="13" customFormat="1" ht="12">
      <c r="A280" s="13"/>
      <c r="B280" s="227"/>
      <c r="C280" s="228"/>
      <c r="D280" s="218" t="s">
        <v>182</v>
      </c>
      <c r="E280" s="229" t="s">
        <v>37</v>
      </c>
      <c r="F280" s="230" t="s">
        <v>322</v>
      </c>
      <c r="G280" s="228"/>
      <c r="H280" s="231">
        <v>1</v>
      </c>
      <c r="I280" s="232"/>
      <c r="J280" s="228"/>
      <c r="K280" s="228"/>
      <c r="L280" s="233"/>
      <c r="M280" s="234"/>
      <c r="N280" s="235"/>
      <c r="O280" s="235"/>
      <c r="P280" s="235"/>
      <c r="Q280" s="235"/>
      <c r="R280" s="235"/>
      <c r="S280" s="235"/>
      <c r="T280" s="236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7" t="s">
        <v>182</v>
      </c>
      <c r="AU280" s="237" t="s">
        <v>21</v>
      </c>
      <c r="AV280" s="13" t="s">
        <v>86</v>
      </c>
      <c r="AW280" s="13" t="s">
        <v>38</v>
      </c>
      <c r="AX280" s="13" t="s">
        <v>77</v>
      </c>
      <c r="AY280" s="237" t="s">
        <v>149</v>
      </c>
    </row>
    <row r="281" spans="1:51" s="14" customFormat="1" ht="12">
      <c r="A281" s="14"/>
      <c r="B281" s="238"/>
      <c r="C281" s="239"/>
      <c r="D281" s="218" t="s">
        <v>182</v>
      </c>
      <c r="E281" s="240" t="s">
        <v>37</v>
      </c>
      <c r="F281" s="241" t="s">
        <v>187</v>
      </c>
      <c r="G281" s="239"/>
      <c r="H281" s="242">
        <v>1</v>
      </c>
      <c r="I281" s="243"/>
      <c r="J281" s="239"/>
      <c r="K281" s="239"/>
      <c r="L281" s="244"/>
      <c r="M281" s="245"/>
      <c r="N281" s="246"/>
      <c r="O281" s="246"/>
      <c r="P281" s="246"/>
      <c r="Q281" s="246"/>
      <c r="R281" s="246"/>
      <c r="S281" s="246"/>
      <c r="T281" s="247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8" t="s">
        <v>182</v>
      </c>
      <c r="AU281" s="248" t="s">
        <v>21</v>
      </c>
      <c r="AV281" s="14" t="s">
        <v>148</v>
      </c>
      <c r="AW281" s="14" t="s">
        <v>38</v>
      </c>
      <c r="AX281" s="14" t="s">
        <v>21</v>
      </c>
      <c r="AY281" s="248" t="s">
        <v>149</v>
      </c>
    </row>
    <row r="282" spans="1:65" s="2" customFormat="1" ht="24.15" customHeight="1">
      <c r="A282" s="39"/>
      <c r="B282" s="40"/>
      <c r="C282" s="249" t="s">
        <v>631</v>
      </c>
      <c r="D282" s="249" t="s">
        <v>252</v>
      </c>
      <c r="E282" s="250" t="s">
        <v>614</v>
      </c>
      <c r="F282" s="251" t="s">
        <v>664</v>
      </c>
      <c r="G282" s="252" t="s">
        <v>320</v>
      </c>
      <c r="H282" s="253">
        <v>1</v>
      </c>
      <c r="I282" s="254"/>
      <c r="J282" s="255">
        <f>ROUND(I282*H282,2)</f>
        <v>0</v>
      </c>
      <c r="K282" s="251" t="s">
        <v>37</v>
      </c>
      <c r="L282" s="256"/>
      <c r="M282" s="257" t="s">
        <v>37</v>
      </c>
      <c r="N282" s="258" t="s">
        <v>50</v>
      </c>
      <c r="O282" s="85"/>
      <c r="P282" s="214">
        <f>O282*H282</f>
        <v>0</v>
      </c>
      <c r="Q282" s="214">
        <v>0</v>
      </c>
      <c r="R282" s="214">
        <f>Q282*H282</f>
        <v>0</v>
      </c>
      <c r="S282" s="214">
        <v>0</v>
      </c>
      <c r="T282" s="215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16" t="s">
        <v>164</v>
      </c>
      <c r="AT282" s="216" t="s">
        <v>252</v>
      </c>
      <c r="AU282" s="216" t="s">
        <v>21</v>
      </c>
      <c r="AY282" s="18" t="s">
        <v>149</v>
      </c>
      <c r="BE282" s="217">
        <f>IF(N282="základní",J282,0)</f>
        <v>0</v>
      </c>
      <c r="BF282" s="217">
        <f>IF(N282="snížená",J282,0)</f>
        <v>0</v>
      </c>
      <c r="BG282" s="217">
        <f>IF(N282="zákl. přenesená",J282,0)</f>
        <v>0</v>
      </c>
      <c r="BH282" s="217">
        <f>IF(N282="sníž. přenesená",J282,0)</f>
        <v>0</v>
      </c>
      <c r="BI282" s="217">
        <f>IF(N282="nulová",J282,0)</f>
        <v>0</v>
      </c>
      <c r="BJ282" s="18" t="s">
        <v>148</v>
      </c>
      <c r="BK282" s="217">
        <f>ROUND(I282*H282,2)</f>
        <v>0</v>
      </c>
      <c r="BL282" s="18" t="s">
        <v>148</v>
      </c>
      <c r="BM282" s="216" t="s">
        <v>634</v>
      </c>
    </row>
    <row r="283" spans="1:47" s="2" customFormat="1" ht="12">
      <c r="A283" s="39"/>
      <c r="B283" s="40"/>
      <c r="C283" s="41"/>
      <c r="D283" s="218" t="s">
        <v>155</v>
      </c>
      <c r="E283" s="41"/>
      <c r="F283" s="219" t="s">
        <v>664</v>
      </c>
      <c r="G283" s="41"/>
      <c r="H283" s="41"/>
      <c r="I283" s="220"/>
      <c r="J283" s="41"/>
      <c r="K283" s="41"/>
      <c r="L283" s="45"/>
      <c r="M283" s="221"/>
      <c r="N283" s="222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155</v>
      </c>
      <c r="AU283" s="18" t="s">
        <v>21</v>
      </c>
    </row>
    <row r="284" spans="1:65" s="2" customFormat="1" ht="16.5" customHeight="1">
      <c r="A284" s="39"/>
      <c r="B284" s="40"/>
      <c r="C284" s="205" t="s">
        <v>420</v>
      </c>
      <c r="D284" s="205" t="s">
        <v>151</v>
      </c>
      <c r="E284" s="206" t="s">
        <v>667</v>
      </c>
      <c r="F284" s="207" t="s">
        <v>668</v>
      </c>
      <c r="G284" s="208" t="s">
        <v>320</v>
      </c>
      <c r="H284" s="209">
        <v>1</v>
      </c>
      <c r="I284" s="210"/>
      <c r="J284" s="211">
        <f>ROUND(I284*H284,2)</f>
        <v>0</v>
      </c>
      <c r="K284" s="207" t="s">
        <v>37</v>
      </c>
      <c r="L284" s="45"/>
      <c r="M284" s="212" t="s">
        <v>37</v>
      </c>
      <c r="N284" s="213" t="s">
        <v>50</v>
      </c>
      <c r="O284" s="85"/>
      <c r="P284" s="214">
        <f>O284*H284</f>
        <v>0</v>
      </c>
      <c r="Q284" s="214">
        <v>0</v>
      </c>
      <c r="R284" s="214">
        <f>Q284*H284</f>
        <v>0</v>
      </c>
      <c r="S284" s="214">
        <v>0</v>
      </c>
      <c r="T284" s="215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16" t="s">
        <v>148</v>
      </c>
      <c r="AT284" s="216" t="s">
        <v>151</v>
      </c>
      <c r="AU284" s="216" t="s">
        <v>21</v>
      </c>
      <c r="AY284" s="18" t="s">
        <v>149</v>
      </c>
      <c r="BE284" s="217">
        <f>IF(N284="základní",J284,0)</f>
        <v>0</v>
      </c>
      <c r="BF284" s="217">
        <f>IF(N284="snížená",J284,0)</f>
        <v>0</v>
      </c>
      <c r="BG284" s="217">
        <f>IF(N284="zákl. přenesená",J284,0)</f>
        <v>0</v>
      </c>
      <c r="BH284" s="217">
        <f>IF(N284="sníž. přenesená",J284,0)</f>
        <v>0</v>
      </c>
      <c r="BI284" s="217">
        <f>IF(N284="nulová",J284,0)</f>
        <v>0</v>
      </c>
      <c r="BJ284" s="18" t="s">
        <v>148</v>
      </c>
      <c r="BK284" s="217">
        <f>ROUND(I284*H284,2)</f>
        <v>0</v>
      </c>
      <c r="BL284" s="18" t="s">
        <v>148</v>
      </c>
      <c r="BM284" s="216" t="s">
        <v>637</v>
      </c>
    </row>
    <row r="285" spans="1:47" s="2" customFormat="1" ht="12">
      <c r="A285" s="39"/>
      <c r="B285" s="40"/>
      <c r="C285" s="41"/>
      <c r="D285" s="218" t="s">
        <v>155</v>
      </c>
      <c r="E285" s="41"/>
      <c r="F285" s="219" t="s">
        <v>668</v>
      </c>
      <c r="G285" s="41"/>
      <c r="H285" s="41"/>
      <c r="I285" s="220"/>
      <c r="J285" s="41"/>
      <c r="K285" s="41"/>
      <c r="L285" s="45"/>
      <c r="M285" s="223"/>
      <c r="N285" s="224"/>
      <c r="O285" s="225"/>
      <c r="P285" s="225"/>
      <c r="Q285" s="225"/>
      <c r="R285" s="225"/>
      <c r="S285" s="225"/>
      <c r="T285" s="22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155</v>
      </c>
      <c r="AU285" s="18" t="s">
        <v>21</v>
      </c>
    </row>
    <row r="286" spans="1:31" s="2" customFormat="1" ht="6.95" customHeight="1">
      <c r="A286" s="39"/>
      <c r="B286" s="60"/>
      <c r="C286" s="61"/>
      <c r="D286" s="61"/>
      <c r="E286" s="61"/>
      <c r="F286" s="61"/>
      <c r="G286" s="61"/>
      <c r="H286" s="61"/>
      <c r="I286" s="61"/>
      <c r="J286" s="61"/>
      <c r="K286" s="61"/>
      <c r="L286" s="45"/>
      <c r="M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</row>
  </sheetData>
  <sheetProtection password="CC35" sheet="1" objects="1" scenarios="1" formatColumns="0" formatRows="0" autoFilter="0"/>
  <autoFilter ref="C82:K28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Eva Morkesová</dc:creator>
  <cp:keywords/>
  <dc:description/>
  <cp:lastModifiedBy>Ing. Eva Morkesová</cp:lastModifiedBy>
  <dcterms:created xsi:type="dcterms:W3CDTF">2021-03-12T11:07:44Z</dcterms:created>
  <dcterms:modified xsi:type="dcterms:W3CDTF">2021-03-12T11:08:05Z</dcterms:modified>
  <cp:category/>
  <cp:version/>
  <cp:contentType/>
  <cp:contentStatus/>
</cp:coreProperties>
</file>