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8755" windowHeight="12855" activeTab="0"/>
  </bookViews>
  <sheets>
    <sheet name="List1" sheetId="3" r:id="rId1"/>
  </sheets>
  <externalReferences>
    <externalReference r:id="rId4"/>
  </externalReferences>
  <definedNames>
    <definedName name="_xlnm.Print_Area" localSheetId="0">'List1'!$B$3:$K$152</definedName>
  </definedNames>
  <calcPr calcId="125725"/>
</workbook>
</file>

<file path=xl/sharedStrings.xml><?xml version="1.0" encoding="utf-8"?>
<sst xmlns="http://schemas.openxmlformats.org/spreadsheetml/2006/main" count="207" uniqueCount="117">
  <si>
    <t>KRYCÍ LIST SOUPISU PRACÍ</t>
  </si>
  <si>
    <t>Stavba:</t>
  </si>
  <si>
    <t>Objekt:</t>
  </si>
  <si>
    <t>KSO:</t>
  </si>
  <si>
    <t/>
  </si>
  <si>
    <t>CC-CZ:</t>
  </si>
  <si>
    <t>Místo:</t>
  </si>
  <si>
    <t>Paskov</t>
  </si>
  <si>
    <t>Datum:</t>
  </si>
  <si>
    <t>Zadavatel:</t>
  </si>
  <si>
    <t>IČ:</t>
  </si>
  <si>
    <t>Povodí Odry, státní podnik</t>
  </si>
  <si>
    <t>DIČ:</t>
  </si>
  <si>
    <t>Zhotovitel:</t>
  </si>
  <si>
    <t>Projektant:</t>
  </si>
  <si>
    <t>Lesprojekt Krnov s.r.o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</si>
  <si>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</si>
  <si>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</si>
  <si>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</si>
  <si>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</si>
  <si>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</si>
  <si>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</si>
  <si>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</si>
  <si>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</si>
  <si>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</si>
  <si>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</si>
  <si>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</si>
  <si>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</si>
  <si>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</si>
  <si>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</si>
  <si>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</si>
  <si>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</si>
  <si>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</si>
  <si>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</si>
  <si>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</si>
  <si>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</si>
  <si>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</si>
  <si>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ČLENĚNÍ SOUPISU PRACÍ</t>
  </si>
  <si>
    <t>Kód dílu - Popis</t>
  </si>
  <si>
    <t>Cena celkem [CZK]</t>
  </si>
  <si>
    <t>Náklady ze soupisu prací</t>
  </si>
  <si>
    <t>HSV - Práce a dodávky HSV</t>
  </si>
  <si>
    <t xml:space="preserve">    1 - Zemní práce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</si>
  <si>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</si>
  <si>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</si>
  <si>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</si>
  <si>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</si>
  <si>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</si>
  <si>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</si>
  <si>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</si>
  <si>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</si>
  <si>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</si>
  <si>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Náklady soupisu celkem</t>
  </si>
  <si>
    <t>D</t>
  </si>
  <si>
    <t>HSV</t>
  </si>
  <si>
    <t>Práce a dodávky HSV</t>
  </si>
  <si>
    <t>1</t>
  </si>
  <si>
    <t>Zemní práce</t>
  </si>
  <si>
    <t>K</t>
  </si>
  <si>
    <t>111251103</t>
  </si>
  <si>
    <t>Odstranění křovin a stromů průměru kmene do 100 mm i s kořeny sklonu terénu do 1:5 z celkové plochy přes 500 m2 strojně</t>
  </si>
  <si>
    <t>m2</t>
  </si>
  <si>
    <t>CS ÚRS 2020 02</t>
  </si>
  <si>
    <t>PP</t>
  </si>
  <si>
    <t>Odstranění křovin a stromů s odstraněním kořenů strojně průměru kmene do 100 mm v rovině nebo ve svahu sklonu terénu do 1:5, při celkové ploše přes 500 m2</t>
  </si>
  <si>
    <t>VV</t>
  </si>
  <si>
    <t>2</t>
  </si>
  <si>
    <t>112101101</t>
  </si>
  <si>
    <t>Odstranění stromů listnatých průměru kmene do 300 mm</t>
  </si>
  <si>
    <t>kus</t>
  </si>
  <si>
    <t>Odstranění stromů s odřezáním kmene a s odvětvením listnatých, průměru kmene přes 100 do 300 mm</t>
  </si>
  <si>
    <t>3</t>
  </si>
  <si>
    <t>112101102</t>
  </si>
  <si>
    <t>Odstranění stromů listnatých průměru kmene do 500 mm</t>
  </si>
  <si>
    <t>Odstranění stromů s odřezáním kmene a s odvětvením listnatých, průměru kmene přes 300 do 500 mm</t>
  </si>
  <si>
    <t>4</t>
  </si>
  <si>
    <t>112101103</t>
  </si>
  <si>
    <t>Odstranění stromů listnatých průměru kmene do 700 mm</t>
  </si>
  <si>
    <t>Odstranění stromů s odřezáním kmene a s odvětvením listnatých, průměru kmene přes 500 do 700 mm</t>
  </si>
  <si>
    <t>5</t>
  </si>
  <si>
    <t>112101104</t>
  </si>
  <si>
    <t>Odstranění stromů listnatých průměru kmene do 900 mm</t>
  </si>
  <si>
    <t>Odstranění stromů s odřezáním kmene a s odvětvením listnatých, průměru kmene přes 700 do 900 mm</t>
  </si>
  <si>
    <t>162201401</t>
  </si>
  <si>
    <t>Vodorovné přemístění větví stromů listnatých do 1 km D kmene do 300 mm</t>
  </si>
  <si>
    <t>Vodorovné přemístění větví, kmenů nebo pařezů s naložením, složením a dopravou do 1000 m větví stromů listnatých, průměru kmene přes 100 do 300 mm</t>
  </si>
  <si>
    <t>162201402</t>
  </si>
  <si>
    <t>Vodorovné přemístění větví stromů listnatých do 1 km D kmene do 500 mm</t>
  </si>
  <si>
    <t>Vodorovné přemístění větví, kmenů nebo pařezů s naložením, složením a dopravou do 1000 m větví stromů listnatých, průměru kmene přes 300 do 500 mm</t>
  </si>
  <si>
    <t>162201403</t>
  </si>
  <si>
    <t>Vodorovné přemístění větví stromů listnatých do 1 km D kmene do 700 mm</t>
  </si>
  <si>
    <t>Vodorovné přemístění větví, kmenů nebo pařezů s naložením, složením a dopravou do 1000 m větví stromů listnatých, průměru kmene přes 500 do 700 mm</t>
  </si>
  <si>
    <t>162201411</t>
  </si>
  <si>
    <t>Vodorovné přemístění kmenů stromů listnatých do 1 km D kmene do 300 mm</t>
  </si>
  <si>
    <t>Vodorovné přemístění větví, kmenů nebo pařezů s naložením, složením a dopravou do 1000 m kmenů stromů listnatých, průměru přes 100 do 300 mm</t>
  </si>
  <si>
    <t>162201412</t>
  </si>
  <si>
    <t>Vodorovné přemístění kmenů stromů listnatých do 1 km D kmene do 500 mm</t>
  </si>
  <si>
    <t>Vodorovné přemístění větví, kmenů nebo pařezů s naložením, složením a dopravou do 1000 m kmenů stromů listnatých, průměru přes 300 do 500 mm</t>
  </si>
  <si>
    <t>162201413</t>
  </si>
  <si>
    <t>Vodorovné přemístění kmenů stromů listnatých do 1 km D kmene do 700 mm</t>
  </si>
  <si>
    <t>Vodorovné přemístění větví, kmenů nebo pařezů s naložením, složením a dopravou do 1000 m kmenů stromů listnatých, průměru přes 500 do 700 mm</t>
  </si>
  <si>
    <t>soubor</t>
  </si>
  <si>
    <t>Vodorovné přemístění větví stromů listnatých do 1 km D kmene nad 700 mm</t>
  </si>
  <si>
    <t>Vodorovné přemístění větví, kmenů nebo pařezů s naložením, složením a dopravou do 1000 m větví stromů listnatých, průměru kmene přes 700 mm</t>
  </si>
  <si>
    <t>Vodorovné přemístění kmenů stromů listnatých do 1 km D kmene nad 900 mm</t>
  </si>
  <si>
    <t>Vodorovné přemístění větví, kmenů nebo pařezů s naložením, složením a dopravou do 1000 m kmenů stromů listnatých, průměru přes 900 mm</t>
  </si>
  <si>
    <t>162201414-R</t>
  </si>
  <si>
    <t>162201404-R</t>
  </si>
  <si>
    <t>R-001</t>
  </si>
  <si>
    <t>R-002</t>
  </si>
  <si>
    <t>Nakrácení kmenů a větví nad 100 mm v průměru na délky vhodné k přepravě</t>
  </si>
  <si>
    <t>Nakrácení kmenů a větví nad 100 mm v průměru na délky vhodné k přepravě. Zhotovitel ocení jako soubor podle svých technických možností přepravy nakrácených kmenů a větví.</t>
  </si>
  <si>
    <t>CZ70890021</t>
  </si>
  <si>
    <t>200+15+10+255+1585+280+720</t>
  </si>
  <si>
    <t>Štěpkování větví, uložení štěpky na ploše zařízení staveniště mimo trvalý zábor stavby a úklid pozemků</t>
  </si>
  <si>
    <t>Štěpkování větví, uložení štěpky na ploše zařízení staveniště mimo trvalý zábor stavby a úklid pozemků - zhotovitel ocení jako soubor.</t>
  </si>
  <si>
    <t>Kácení dřevin v úseku stavby km 0,0-0,5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</si>
</sst>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%"/>
    <numFmt numFmtId="166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color rgb="FF50505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Protection="1">
      <protection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vertical="center"/>
      <protection/>
    </xf>
    <xf numFmtId="4" fontId="13" fillId="0" borderId="12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vertical="center"/>
      <protection/>
    </xf>
    <xf numFmtId="4" fontId="14" fillId="0" borderId="12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1" fillId="2" borderId="13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center" vertical="center" wrapText="1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3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4" fontId="14" fillId="0" borderId="0" xfId="0" applyNumberFormat="1" applyFont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166" fontId="11" fillId="0" borderId="16" xfId="0" applyNumberFormat="1" applyFont="1" applyBorder="1" applyAlignment="1" applyProtection="1">
      <alignment vertical="center"/>
      <protection/>
    </xf>
    <xf numFmtId="4" fontId="11" fillId="0" borderId="16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0" fontId="18" fillId="0" borderId="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166" fontId="18" fillId="0" borderId="0" xfId="0" applyNumberFormat="1" applyFont="1" applyAlignment="1" applyProtection="1">
      <alignment vertical="center"/>
      <protection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3" xfId="0" applyFont="1" applyBorder="1" applyAlignment="1">
      <alignment/>
    </xf>
    <xf numFmtId="0" fontId="18" fillId="0" borderId="3" xfId="0" applyFont="1" applyBorder="1" applyAlignment="1">
      <alignment vertical="center"/>
    </xf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164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64" fontId="5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4" fontId="11" fillId="3" borderId="16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%20INV%202019-\5750%20Ostravice%20Paskov%20hraz\G_Soutez\Popt%20kaceni\Rozpo&#269;et\043904%20-%20Ostravice,%20Paskov,%20rekonstrukce%20LB%20hr&#225;ze,%2015,400-16,755%20-%20k&#225;cen&#237;%20-%20kop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43904_01 - Odstranění dř..."/>
    </sheetNames>
    <sheetDataSet>
      <sheetData sheetId="0">
        <row r="6">
          <cell r="K6" t="str">
            <v>Ostravice, Paskov, rekonstrukce LB hráze, 15,400-16,755 - kácení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showGridLines="0" tabSelected="1" workbookViewId="0" topLeftCell="A131">
      <selection activeCell="L137" sqref="L137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9.8515625" style="0" customWidth="1"/>
    <col min="9" max="11" width="17.28125" style="0" customWidth="1"/>
    <col min="12" max="12" width="8.00390625" style="0" customWidth="1"/>
  </cols>
  <sheetData>
    <row r="1" ht="15">
      <c r="A1" s="1"/>
    </row>
    <row r="2" ht="36.95" customHeight="1">
      <c r="L2" s="105"/>
    </row>
    <row r="3" spans="2:12" ht="6.9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 ht="24.95" customHeight="1">
      <c r="B4" s="4"/>
      <c r="D4" s="5" t="s">
        <v>0</v>
      </c>
      <c r="L4" s="4"/>
    </row>
    <row r="5" spans="2:12" ht="6.95" customHeight="1">
      <c r="B5" s="4"/>
      <c r="L5" s="4"/>
    </row>
    <row r="6" spans="2:12" ht="12" customHeight="1">
      <c r="B6" s="4"/>
      <c r="D6" s="6" t="s">
        <v>1</v>
      </c>
      <c r="L6" s="4"/>
    </row>
    <row r="7" spans="2:12" ht="16.5" customHeight="1">
      <c r="B7" s="4"/>
      <c r="E7" s="118" t="str">
        <f>'[1]Rekapitulace stavby'!K6</f>
        <v>Ostravice, Paskov, rekonstrukce LB hráze, 15,400-16,755 - kácení</v>
      </c>
      <c r="F7" s="119"/>
      <c r="G7" s="119"/>
      <c r="H7" s="119"/>
      <c r="L7" s="4"/>
    </row>
    <row r="8" spans="1:12" s="27" customFormat="1" ht="12" customHeight="1">
      <c r="A8" s="7"/>
      <c r="B8" s="8"/>
      <c r="C8" s="7"/>
      <c r="D8" s="6" t="s">
        <v>2</v>
      </c>
      <c r="E8" s="7"/>
      <c r="F8" s="7"/>
      <c r="G8" s="7"/>
      <c r="H8" s="7"/>
      <c r="I8" s="7"/>
      <c r="J8" s="7"/>
      <c r="K8" s="7"/>
      <c r="L8" s="28"/>
    </row>
    <row r="9" spans="1:12" s="27" customFormat="1" ht="16.5" customHeight="1">
      <c r="A9" s="7"/>
      <c r="B9" s="8"/>
      <c r="C9" s="7"/>
      <c r="D9" s="7"/>
      <c r="E9" s="120" t="s">
        <v>116</v>
      </c>
      <c r="F9" s="121"/>
      <c r="G9" s="121"/>
      <c r="H9" s="121"/>
      <c r="I9" s="7"/>
      <c r="J9" s="7"/>
      <c r="K9" s="7"/>
      <c r="L9" s="28"/>
    </row>
    <row r="10" spans="1:12" s="27" customFormat="1" ht="15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28"/>
    </row>
    <row r="11" spans="1:12" s="27" customFormat="1" ht="12" customHeight="1">
      <c r="A11" s="7"/>
      <c r="B11" s="8"/>
      <c r="C11" s="7"/>
      <c r="D11" s="6" t="s">
        <v>3</v>
      </c>
      <c r="E11" s="7"/>
      <c r="F11" s="10" t="s">
        <v>4</v>
      </c>
      <c r="G11" s="7"/>
      <c r="H11" s="7"/>
      <c r="I11" s="6" t="s">
        <v>5</v>
      </c>
      <c r="J11" s="10" t="s">
        <v>4</v>
      </c>
      <c r="K11" s="7"/>
      <c r="L11" s="28"/>
    </row>
    <row r="12" spans="1:12" s="27" customFormat="1" ht="12" customHeight="1">
      <c r="A12" s="7"/>
      <c r="B12" s="8"/>
      <c r="C12" s="7"/>
      <c r="D12" s="6" t="s">
        <v>6</v>
      </c>
      <c r="E12" s="7"/>
      <c r="F12" s="10" t="s">
        <v>7</v>
      </c>
      <c r="G12" s="7"/>
      <c r="H12" s="7"/>
      <c r="I12" s="6" t="s">
        <v>8</v>
      </c>
      <c r="J12" s="110"/>
      <c r="K12" s="7"/>
      <c r="L12" s="28"/>
    </row>
    <row r="13" spans="1:12" s="27" customFormat="1" ht="10.9" customHeight="1">
      <c r="A13" s="7"/>
      <c r="B13" s="8"/>
      <c r="C13" s="7"/>
      <c r="D13" s="7"/>
      <c r="E13" s="7"/>
      <c r="F13" s="7"/>
      <c r="G13" s="7"/>
      <c r="H13" s="7"/>
      <c r="I13" s="7"/>
      <c r="J13" s="7"/>
      <c r="K13" s="7"/>
      <c r="L13" s="28"/>
    </row>
    <row r="14" spans="1:12" s="27" customFormat="1" ht="12" customHeight="1">
      <c r="A14" s="7"/>
      <c r="B14" s="8"/>
      <c r="C14" s="7"/>
      <c r="D14" s="6" t="s">
        <v>9</v>
      </c>
      <c r="E14" s="7"/>
      <c r="F14" s="7"/>
      <c r="G14" s="7"/>
      <c r="H14" s="7"/>
      <c r="I14" s="6" t="s">
        <v>10</v>
      </c>
      <c r="J14" s="10">
        <v>70890021</v>
      </c>
      <c r="K14" s="7"/>
      <c r="L14" s="28"/>
    </row>
    <row r="15" spans="1:12" s="27" customFormat="1" ht="18" customHeight="1">
      <c r="A15" s="7"/>
      <c r="B15" s="8"/>
      <c r="C15" s="7"/>
      <c r="D15" s="7"/>
      <c r="E15" s="10" t="s">
        <v>11</v>
      </c>
      <c r="F15" s="7"/>
      <c r="G15" s="7"/>
      <c r="H15" s="7"/>
      <c r="I15" s="6" t="s">
        <v>12</v>
      </c>
      <c r="J15" s="106" t="s">
        <v>112</v>
      </c>
      <c r="K15" s="7"/>
      <c r="L15" s="28"/>
    </row>
    <row r="16" spans="1:12" s="27" customFormat="1" ht="6.95" customHeight="1">
      <c r="A16" s="7"/>
      <c r="B16" s="8"/>
      <c r="C16" s="7"/>
      <c r="D16" s="7"/>
      <c r="E16" s="7"/>
      <c r="F16" s="7"/>
      <c r="G16" s="7"/>
      <c r="H16" s="7"/>
      <c r="I16" s="7"/>
      <c r="J16" s="7"/>
      <c r="K16" s="7"/>
      <c r="L16" s="28"/>
    </row>
    <row r="17" spans="1:12" s="27" customFormat="1" ht="15">
      <c r="A17" s="7"/>
      <c r="B17" s="8"/>
      <c r="C17" s="7"/>
      <c r="D17" s="6" t="s">
        <v>13</v>
      </c>
      <c r="E17" s="7"/>
      <c r="F17" s="7"/>
      <c r="G17" s="7"/>
      <c r="H17" s="7"/>
      <c r="I17" s="6" t="s">
        <v>10</v>
      </c>
      <c r="J17" s="111"/>
      <c r="K17" s="7"/>
      <c r="L17" s="28"/>
    </row>
    <row r="18" spans="1:12" s="27" customFormat="1" ht="15">
      <c r="A18" s="7"/>
      <c r="B18" s="8"/>
      <c r="C18" s="7"/>
      <c r="D18" s="7"/>
      <c r="E18" s="122"/>
      <c r="F18" s="122"/>
      <c r="G18" s="122"/>
      <c r="H18" s="122"/>
      <c r="I18" s="6" t="s">
        <v>12</v>
      </c>
      <c r="J18" s="113"/>
      <c r="K18" s="7"/>
      <c r="L18" s="28"/>
    </row>
    <row r="19" spans="1:12" s="27" customFormat="1" ht="15">
      <c r="A19" s="7"/>
      <c r="B19" s="8"/>
      <c r="C19" s="7"/>
      <c r="D19" s="7"/>
      <c r="E19" s="107"/>
      <c r="F19" s="107"/>
      <c r="G19" s="107"/>
      <c r="H19" s="107"/>
      <c r="I19" s="7"/>
      <c r="J19" s="7"/>
      <c r="K19" s="7"/>
      <c r="L19" s="28"/>
    </row>
    <row r="20" spans="1:12" s="27" customFormat="1" ht="15">
      <c r="A20" s="7"/>
      <c r="B20" s="8"/>
      <c r="C20" s="7"/>
      <c r="D20" s="6" t="s">
        <v>14</v>
      </c>
      <c r="E20" s="7"/>
      <c r="F20" s="7"/>
      <c r="G20" s="7"/>
      <c r="H20" s="7"/>
      <c r="I20" s="6" t="s">
        <v>10</v>
      </c>
      <c r="J20" s="10" t="s">
        <v>4</v>
      </c>
      <c r="K20" s="7"/>
      <c r="L20" s="28"/>
    </row>
    <row r="21" spans="1:12" s="27" customFormat="1" ht="15">
      <c r="A21" s="7"/>
      <c r="B21" s="8"/>
      <c r="C21" s="7"/>
      <c r="D21" s="7"/>
      <c r="E21" s="10" t="s">
        <v>15</v>
      </c>
      <c r="F21" s="7"/>
      <c r="G21" s="7"/>
      <c r="H21" s="7"/>
      <c r="I21" s="6" t="s">
        <v>12</v>
      </c>
      <c r="J21" s="10" t="s">
        <v>4</v>
      </c>
      <c r="K21" s="7"/>
      <c r="L21" s="28"/>
    </row>
    <row r="22" spans="1:12" s="27" customFormat="1" ht="1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28"/>
    </row>
    <row r="23" spans="1:12" s="27" customFormat="1" ht="15">
      <c r="A23" s="7"/>
      <c r="B23" s="8"/>
      <c r="C23" s="7"/>
      <c r="D23" s="6" t="s">
        <v>16</v>
      </c>
      <c r="E23" s="7"/>
      <c r="F23" s="7"/>
      <c r="G23" s="7"/>
      <c r="H23" s="7"/>
      <c r="I23" s="6" t="s">
        <v>10</v>
      </c>
      <c r="J23" s="10" t="s">
        <v>4</v>
      </c>
      <c r="K23" s="7"/>
      <c r="L23" s="28"/>
    </row>
    <row r="24" spans="1:12" s="27" customFormat="1" ht="15">
      <c r="A24" s="7"/>
      <c r="B24" s="8"/>
      <c r="C24" s="7"/>
      <c r="D24" s="7"/>
      <c r="E24" s="10"/>
      <c r="F24" s="7"/>
      <c r="G24" s="7"/>
      <c r="H24" s="7"/>
      <c r="I24" s="6" t="s">
        <v>12</v>
      </c>
      <c r="J24" s="10" t="s">
        <v>4</v>
      </c>
      <c r="K24" s="7"/>
      <c r="L24" s="28"/>
    </row>
    <row r="25" spans="1:12" s="27" customFormat="1" ht="1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28"/>
    </row>
    <row r="26" spans="1:12" s="27" customFormat="1" ht="15">
      <c r="A26" s="7"/>
      <c r="B26" s="8"/>
      <c r="C26" s="7"/>
      <c r="D26" s="6" t="s">
        <v>17</v>
      </c>
      <c r="E26" s="7"/>
      <c r="F26" s="7"/>
      <c r="G26" s="7"/>
      <c r="H26" s="7"/>
      <c r="I26" s="7"/>
      <c r="J26" s="7"/>
      <c r="K26" s="7"/>
      <c r="L26" s="28"/>
    </row>
    <row r="27" spans="1:12" s="98" customFormat="1" ht="15">
      <c r="A27" s="11"/>
      <c r="B27" s="12"/>
      <c r="C27" s="11"/>
      <c r="D27" s="11"/>
      <c r="E27" s="123" t="s">
        <v>4</v>
      </c>
      <c r="F27" s="123"/>
      <c r="G27" s="123"/>
      <c r="H27" s="123"/>
      <c r="I27" s="11"/>
      <c r="J27" s="11"/>
      <c r="K27" s="11"/>
      <c r="L27" s="97"/>
    </row>
    <row r="28" spans="1:12" s="27" customFormat="1" ht="1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28"/>
    </row>
    <row r="29" spans="1:12" s="27" customFormat="1" ht="15">
      <c r="A29" s="7"/>
      <c r="B29" s="8"/>
      <c r="C29" s="7"/>
      <c r="D29" s="13"/>
      <c r="E29" s="13"/>
      <c r="F29" s="13"/>
      <c r="G29" s="13"/>
      <c r="H29" s="13"/>
      <c r="I29" s="13"/>
      <c r="J29" s="13"/>
      <c r="K29" s="13"/>
      <c r="L29" s="28"/>
    </row>
    <row r="30" spans="1:12" s="27" customFormat="1" ht="15.75">
      <c r="A30" s="7"/>
      <c r="B30" s="8"/>
      <c r="C30" s="7"/>
      <c r="D30" s="14" t="s">
        <v>18</v>
      </c>
      <c r="E30" s="7"/>
      <c r="F30" s="7"/>
      <c r="G30" s="7"/>
      <c r="H30" s="7"/>
      <c r="I30" s="7"/>
      <c r="J30" s="15">
        <f>ROUND(J118,2)</f>
        <v>0</v>
      </c>
      <c r="K30" s="7"/>
      <c r="L30" s="28"/>
    </row>
    <row r="31" spans="1:12" s="27" customFormat="1" ht="15">
      <c r="A31" s="7"/>
      <c r="B31" s="8"/>
      <c r="C31" s="7"/>
      <c r="D31" s="13"/>
      <c r="E31" s="13"/>
      <c r="F31" s="13"/>
      <c r="G31" s="13"/>
      <c r="H31" s="13"/>
      <c r="I31" s="13"/>
      <c r="J31" s="13"/>
      <c r="K31" s="13"/>
      <c r="L31" s="28"/>
    </row>
    <row r="32" spans="1:12" s="27" customFormat="1" ht="15">
      <c r="A32" s="7"/>
      <c r="B32" s="8"/>
      <c r="C32" s="7"/>
      <c r="D32" s="7"/>
      <c r="E32" s="7"/>
      <c r="F32" s="16" t="s">
        <v>19</v>
      </c>
      <c r="G32" s="7"/>
      <c r="H32" s="7"/>
      <c r="I32" s="16" t="s">
        <v>20</v>
      </c>
      <c r="J32" s="16" t="s">
        <v>21</v>
      </c>
      <c r="K32" s="7"/>
      <c r="L32" s="28"/>
    </row>
    <row r="33" spans="1:12" s="27" customFormat="1" ht="15">
      <c r="A33" s="7"/>
      <c r="B33" s="8"/>
      <c r="C33" s="7"/>
      <c r="D33" s="17" t="s">
        <v>22</v>
      </c>
      <c r="E33" s="6" t="s">
        <v>23</v>
      </c>
      <c r="F33" s="18">
        <f>ROUND((SUM(J30)),2)</f>
        <v>0</v>
      </c>
      <c r="G33" s="7"/>
      <c r="H33" s="7"/>
      <c r="I33" s="19">
        <v>0.21</v>
      </c>
      <c r="J33" s="18">
        <f>ROUND(((SUM(J30))*I33),2)</f>
        <v>0</v>
      </c>
      <c r="K33" s="7"/>
      <c r="L33" s="28"/>
    </row>
    <row r="34" spans="1:12" s="27" customFormat="1" ht="15">
      <c r="A34" s="7"/>
      <c r="B34" s="8"/>
      <c r="C34" s="7"/>
      <c r="D34" s="7"/>
      <c r="E34" s="6" t="s">
        <v>24</v>
      </c>
      <c r="F34" s="18">
        <f>ROUND((SUM(J30)),2)</f>
        <v>0</v>
      </c>
      <c r="G34" s="7"/>
      <c r="H34" s="7"/>
      <c r="I34" s="19">
        <v>0.15</v>
      </c>
      <c r="J34" s="18">
        <f>0</f>
        <v>0</v>
      </c>
      <c r="K34" s="7"/>
      <c r="L34" s="28"/>
    </row>
    <row r="35" spans="1:12" s="27" customFormat="1" ht="15">
      <c r="A35" s="7"/>
      <c r="B35" s="8"/>
      <c r="C35" s="7"/>
      <c r="D35" s="7"/>
      <c r="E35" s="6" t="s">
        <v>25</v>
      </c>
      <c r="F35" s="18">
        <f>ROUND((SUM(J30)),2)</f>
        <v>0</v>
      </c>
      <c r="G35" s="7"/>
      <c r="H35" s="7"/>
      <c r="I35" s="19">
        <v>0.21</v>
      </c>
      <c r="J35" s="18">
        <f>0</f>
        <v>0</v>
      </c>
      <c r="K35" s="7"/>
      <c r="L35" s="28"/>
    </row>
    <row r="36" spans="1:12" s="27" customFormat="1" ht="15">
      <c r="A36" s="7"/>
      <c r="B36" s="8"/>
      <c r="C36" s="7"/>
      <c r="D36" s="7"/>
      <c r="E36" s="6" t="s">
        <v>26</v>
      </c>
      <c r="F36" s="18">
        <f>ROUND((SUM(J30)),2)</f>
        <v>0</v>
      </c>
      <c r="G36" s="7"/>
      <c r="H36" s="7"/>
      <c r="I36" s="19">
        <v>0.15</v>
      </c>
      <c r="J36" s="18">
        <f>0</f>
        <v>0</v>
      </c>
      <c r="K36" s="7"/>
      <c r="L36" s="28"/>
    </row>
    <row r="37" spans="1:12" s="27" customFormat="1" ht="15">
      <c r="A37" s="7"/>
      <c r="B37" s="8"/>
      <c r="C37" s="7"/>
      <c r="D37" s="7"/>
      <c r="E37" s="6" t="s">
        <v>27</v>
      </c>
      <c r="F37" s="18">
        <f>ROUND((SUM(J30)),2)</f>
        <v>0</v>
      </c>
      <c r="G37" s="7"/>
      <c r="H37" s="7"/>
      <c r="I37" s="19">
        <v>0</v>
      </c>
      <c r="J37" s="18">
        <f>0</f>
        <v>0</v>
      </c>
      <c r="K37" s="7"/>
      <c r="L37" s="28"/>
    </row>
    <row r="38" spans="1:12" s="27" customFormat="1" ht="1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28"/>
    </row>
    <row r="39" spans="1:12" s="27" customFormat="1" ht="15.75">
      <c r="A39" s="7"/>
      <c r="B39" s="8"/>
      <c r="C39" s="20"/>
      <c r="D39" s="21" t="s">
        <v>28</v>
      </c>
      <c r="E39" s="22"/>
      <c r="F39" s="22"/>
      <c r="G39" s="23" t="s">
        <v>29</v>
      </c>
      <c r="H39" s="24" t="s">
        <v>30</v>
      </c>
      <c r="I39" s="22"/>
      <c r="J39" s="25">
        <f>SUM(J30:J37)</f>
        <v>0</v>
      </c>
      <c r="K39" s="26"/>
      <c r="L39" s="28"/>
    </row>
    <row r="40" spans="1:12" s="27" customFormat="1" ht="1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28"/>
    </row>
    <row r="41" spans="2:12" ht="15">
      <c r="B41" s="4"/>
      <c r="L41" s="4"/>
    </row>
    <row r="42" spans="2:12" ht="15">
      <c r="B42" s="4"/>
      <c r="L42" s="4"/>
    </row>
    <row r="43" spans="2:12" ht="15">
      <c r="B43" s="4"/>
      <c r="L43" s="4"/>
    </row>
    <row r="44" spans="2:12" ht="15">
      <c r="B44" s="4"/>
      <c r="L44" s="4"/>
    </row>
    <row r="45" spans="2:12" ht="15">
      <c r="B45" s="4"/>
      <c r="L45" s="4"/>
    </row>
    <row r="46" spans="2:12" ht="15">
      <c r="B46" s="4"/>
      <c r="L46" s="4"/>
    </row>
    <row r="47" spans="2:12" ht="15">
      <c r="B47" s="4"/>
      <c r="L47" s="4"/>
    </row>
    <row r="48" spans="2:12" ht="15">
      <c r="B48" s="4"/>
      <c r="L48" s="4"/>
    </row>
    <row r="49" spans="2:12" ht="14.45" customHeight="1">
      <c r="B49" s="4"/>
      <c r="L49" s="4"/>
    </row>
    <row r="50" spans="2:12" s="27" customFormat="1" ht="14.45" customHeight="1">
      <c r="B50" s="28"/>
      <c r="D50" s="29" t="s">
        <v>31</v>
      </c>
      <c r="E50" s="30"/>
      <c r="F50" s="30"/>
      <c r="G50" s="29" t="s">
        <v>32</v>
      </c>
      <c r="H50" s="30"/>
      <c r="I50" s="30"/>
      <c r="J50" s="30"/>
      <c r="K50" s="30"/>
      <c r="L50" s="28"/>
    </row>
    <row r="51" spans="2:12" ht="15">
      <c r="B51" s="4"/>
      <c r="L51" s="4"/>
    </row>
    <row r="52" spans="2:12" ht="15">
      <c r="B52" s="4"/>
      <c r="L52" s="4"/>
    </row>
    <row r="53" spans="2:12" ht="15">
      <c r="B53" s="4"/>
      <c r="L53" s="4"/>
    </row>
    <row r="54" spans="2:12" ht="15">
      <c r="B54" s="4"/>
      <c r="L54" s="4"/>
    </row>
    <row r="55" spans="2:12" ht="15">
      <c r="B55" s="4"/>
      <c r="L55" s="4"/>
    </row>
    <row r="56" spans="2:12" ht="15">
      <c r="B56" s="4"/>
      <c r="L56" s="4"/>
    </row>
    <row r="57" spans="2:12" ht="15">
      <c r="B57" s="4"/>
      <c r="L57" s="4"/>
    </row>
    <row r="58" spans="2:12" ht="15">
      <c r="B58" s="4"/>
      <c r="L58" s="4"/>
    </row>
    <row r="59" spans="2:12" ht="15">
      <c r="B59" s="4"/>
      <c r="L59" s="4"/>
    </row>
    <row r="60" spans="2:12" ht="15">
      <c r="B60" s="4"/>
      <c r="L60" s="4"/>
    </row>
    <row r="61" spans="1:12" s="27" customFormat="1" ht="15">
      <c r="A61" s="7"/>
      <c r="B61" s="8"/>
      <c r="C61" s="7"/>
      <c r="D61" s="31" t="s">
        <v>33</v>
      </c>
      <c r="E61" s="32"/>
      <c r="F61" s="33" t="s">
        <v>34</v>
      </c>
      <c r="G61" s="31" t="s">
        <v>33</v>
      </c>
      <c r="H61" s="32"/>
      <c r="I61" s="32"/>
      <c r="J61" s="34" t="s">
        <v>34</v>
      </c>
      <c r="K61" s="32"/>
      <c r="L61" s="28"/>
    </row>
    <row r="62" spans="2:12" ht="15">
      <c r="B62" s="4"/>
      <c r="L62" s="4"/>
    </row>
    <row r="63" spans="2:12" ht="15">
      <c r="B63" s="4"/>
      <c r="L63" s="4"/>
    </row>
    <row r="64" spans="2:12" ht="15">
      <c r="B64" s="4"/>
      <c r="L64" s="4"/>
    </row>
    <row r="65" spans="1:12" s="27" customFormat="1" ht="15">
      <c r="A65" s="7"/>
      <c r="B65" s="8"/>
      <c r="C65" s="7"/>
      <c r="D65" s="29" t="s">
        <v>35</v>
      </c>
      <c r="E65" s="35"/>
      <c r="F65" s="35"/>
      <c r="G65" s="29" t="s">
        <v>36</v>
      </c>
      <c r="H65" s="35"/>
      <c r="I65" s="35"/>
      <c r="J65" s="35"/>
      <c r="K65" s="35"/>
      <c r="L65" s="28"/>
    </row>
    <row r="66" spans="2:12" ht="15">
      <c r="B66" s="4"/>
      <c r="L66" s="4"/>
    </row>
    <row r="67" spans="2:12" ht="15">
      <c r="B67" s="4"/>
      <c r="L67" s="4"/>
    </row>
    <row r="68" spans="2:12" ht="15">
      <c r="B68" s="4"/>
      <c r="L68" s="4"/>
    </row>
    <row r="69" spans="2:12" ht="15">
      <c r="B69" s="4"/>
      <c r="L69" s="4"/>
    </row>
    <row r="70" spans="2:12" ht="15">
      <c r="B70" s="4"/>
      <c r="L70" s="4"/>
    </row>
    <row r="71" spans="2:12" ht="15">
      <c r="B71" s="4"/>
      <c r="L71" s="4"/>
    </row>
    <row r="72" spans="2:12" ht="15">
      <c r="B72" s="4"/>
      <c r="L72" s="4"/>
    </row>
    <row r="73" spans="2:12" ht="15">
      <c r="B73" s="4"/>
      <c r="L73" s="4"/>
    </row>
    <row r="74" spans="2:12" ht="15">
      <c r="B74" s="4"/>
      <c r="L74" s="4"/>
    </row>
    <row r="75" spans="2:12" ht="15">
      <c r="B75" s="4"/>
      <c r="L75" s="4"/>
    </row>
    <row r="76" spans="1:12" s="27" customFormat="1" ht="15">
      <c r="A76" s="7"/>
      <c r="B76" s="8"/>
      <c r="C76" s="7"/>
      <c r="D76" s="31" t="s">
        <v>33</v>
      </c>
      <c r="E76" s="32"/>
      <c r="F76" s="33" t="s">
        <v>34</v>
      </c>
      <c r="G76" s="31" t="s">
        <v>33</v>
      </c>
      <c r="H76" s="32"/>
      <c r="I76" s="32"/>
      <c r="J76" s="34" t="s">
        <v>34</v>
      </c>
      <c r="K76" s="32"/>
      <c r="L76" s="28"/>
    </row>
    <row r="77" spans="1:12" s="27" customFormat="1" ht="14.45" customHeight="1">
      <c r="A77" s="7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28"/>
    </row>
    <row r="81" spans="1:12" s="27" customFormat="1" ht="15">
      <c r="A81" s="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28"/>
    </row>
    <row r="82" spans="1:12" s="27" customFormat="1" ht="18">
      <c r="A82" s="7"/>
      <c r="B82" s="40"/>
      <c r="C82" s="41" t="s">
        <v>37</v>
      </c>
      <c r="D82" s="42"/>
      <c r="E82" s="42"/>
      <c r="F82" s="42"/>
      <c r="G82" s="42"/>
      <c r="H82" s="42"/>
      <c r="I82" s="42"/>
      <c r="J82" s="42"/>
      <c r="K82" s="42"/>
      <c r="L82" s="28"/>
    </row>
    <row r="83" spans="1:12" s="27" customFormat="1" ht="15">
      <c r="A83" s="7"/>
      <c r="B83" s="40"/>
      <c r="C83" s="42"/>
      <c r="D83" s="42"/>
      <c r="E83" s="42"/>
      <c r="F83" s="42"/>
      <c r="G83" s="42"/>
      <c r="H83" s="42"/>
      <c r="I83" s="42"/>
      <c r="J83" s="42"/>
      <c r="K83" s="42"/>
      <c r="L83" s="28"/>
    </row>
    <row r="84" spans="1:12" s="27" customFormat="1" ht="15">
      <c r="A84" s="7"/>
      <c r="B84" s="40"/>
      <c r="C84" s="43" t="s">
        <v>1</v>
      </c>
      <c r="D84" s="42"/>
      <c r="E84" s="42"/>
      <c r="F84" s="42"/>
      <c r="G84" s="42"/>
      <c r="H84" s="42"/>
      <c r="I84" s="42"/>
      <c r="J84" s="42"/>
      <c r="K84" s="42"/>
      <c r="L84" s="28"/>
    </row>
    <row r="85" spans="1:12" s="27" customFormat="1" ht="15">
      <c r="A85" s="7"/>
      <c r="B85" s="40"/>
      <c r="C85" s="42"/>
      <c r="D85" s="42"/>
      <c r="E85" s="116" t="str">
        <f>E7</f>
        <v>Ostravice, Paskov, rekonstrukce LB hráze, 15,400-16,755 - kácení</v>
      </c>
      <c r="F85" s="117"/>
      <c r="G85" s="117"/>
      <c r="H85" s="117"/>
      <c r="I85" s="42"/>
      <c r="J85" s="42"/>
      <c r="K85" s="42"/>
      <c r="L85" s="28"/>
    </row>
    <row r="86" spans="1:12" s="27" customFormat="1" ht="15">
      <c r="A86" s="7"/>
      <c r="B86" s="40"/>
      <c r="C86" s="43" t="s">
        <v>2</v>
      </c>
      <c r="D86" s="42"/>
      <c r="E86" s="42"/>
      <c r="F86" s="42"/>
      <c r="G86" s="42"/>
      <c r="H86" s="42"/>
      <c r="I86" s="42"/>
      <c r="J86" s="42"/>
      <c r="K86" s="42"/>
      <c r="L86" s="28"/>
    </row>
    <row r="87" spans="1:12" s="27" customFormat="1" ht="15">
      <c r="A87" s="7"/>
      <c r="B87" s="40"/>
      <c r="C87" s="42"/>
      <c r="D87" s="42"/>
      <c r="E87" s="114" t="str">
        <f>E9</f>
        <v>Kácení dřevin v úseku stavby km 0,0-0,5</v>
      </c>
      <c r="F87" s="115"/>
      <c r="G87" s="115"/>
      <c r="H87" s="115"/>
      <c r="I87" s="42"/>
      <c r="J87" s="42"/>
      <c r="K87" s="42"/>
      <c r="L87" s="28"/>
    </row>
    <row r="88" spans="1:12" s="27" customFormat="1" ht="15">
      <c r="A88" s="7"/>
      <c r="B88" s="40"/>
      <c r="C88" s="42"/>
      <c r="D88" s="42"/>
      <c r="E88" s="42"/>
      <c r="F88" s="42"/>
      <c r="G88" s="42"/>
      <c r="H88" s="42"/>
      <c r="I88" s="42"/>
      <c r="J88" s="42"/>
      <c r="K88" s="42"/>
      <c r="L88" s="28"/>
    </row>
    <row r="89" spans="1:12" s="27" customFormat="1" ht="15">
      <c r="A89" s="7"/>
      <c r="B89" s="40"/>
      <c r="C89" s="43" t="s">
        <v>6</v>
      </c>
      <c r="D89" s="42"/>
      <c r="E89" s="42"/>
      <c r="F89" s="45" t="str">
        <f>F12</f>
        <v>Paskov</v>
      </c>
      <c r="G89" s="42"/>
      <c r="H89" s="42"/>
      <c r="I89" s="43" t="s">
        <v>8</v>
      </c>
      <c r="J89" s="108" t="str">
        <f>IF(J12="","",J12)</f>
        <v/>
      </c>
      <c r="K89" s="42"/>
      <c r="L89" s="28"/>
    </row>
    <row r="90" spans="1:12" s="27" customFormat="1" ht="15">
      <c r="A90" s="7"/>
      <c r="B90" s="40"/>
      <c r="C90" s="42"/>
      <c r="D90" s="42"/>
      <c r="E90" s="42"/>
      <c r="F90" s="42"/>
      <c r="G90" s="42"/>
      <c r="H90" s="42"/>
      <c r="I90" s="42"/>
      <c r="J90" s="42"/>
      <c r="K90" s="42"/>
      <c r="L90" s="28"/>
    </row>
    <row r="91" spans="1:12" s="27" customFormat="1" ht="25.5">
      <c r="A91" s="7"/>
      <c r="B91" s="40"/>
      <c r="C91" s="43" t="s">
        <v>9</v>
      </c>
      <c r="D91" s="42"/>
      <c r="E91" s="42"/>
      <c r="F91" s="45" t="str">
        <f>E15</f>
        <v>Povodí Odry, státní podnik</v>
      </c>
      <c r="G91" s="42"/>
      <c r="H91" s="42"/>
      <c r="I91" s="43" t="s">
        <v>14</v>
      </c>
      <c r="J91" s="46" t="str">
        <f>E21</f>
        <v>Lesprojekt Krnov s.r.o</v>
      </c>
      <c r="K91" s="42"/>
      <c r="L91" s="28"/>
    </row>
    <row r="92" spans="1:12" s="27" customFormat="1" ht="15">
      <c r="A92" s="7"/>
      <c r="B92" s="40"/>
      <c r="C92" s="43" t="s">
        <v>13</v>
      </c>
      <c r="D92" s="42"/>
      <c r="E92" s="42"/>
      <c r="F92" s="109" t="str">
        <f>IF(E18="","",E18)</f>
        <v/>
      </c>
      <c r="G92" s="42"/>
      <c r="H92" s="42"/>
      <c r="I92" s="43" t="s">
        <v>16</v>
      </c>
      <c r="J92" s="46">
        <f>E24</f>
        <v>0</v>
      </c>
      <c r="K92" s="42"/>
      <c r="L92" s="28"/>
    </row>
    <row r="93" spans="1:12" s="27" customFormat="1" ht="15">
      <c r="A93" s="7"/>
      <c r="B93" s="40"/>
      <c r="C93" s="42"/>
      <c r="D93" s="42"/>
      <c r="E93" s="42"/>
      <c r="F93" s="42"/>
      <c r="G93" s="42"/>
      <c r="H93" s="42"/>
      <c r="I93" s="42"/>
      <c r="J93" s="42"/>
      <c r="K93" s="42"/>
      <c r="L93" s="28"/>
    </row>
    <row r="94" spans="1:12" s="27" customFormat="1" ht="15">
      <c r="A94" s="7"/>
      <c r="B94" s="40"/>
      <c r="C94" s="47" t="s">
        <v>38</v>
      </c>
      <c r="D94" s="48"/>
      <c r="E94" s="48"/>
      <c r="F94" s="48"/>
      <c r="G94" s="48"/>
      <c r="H94" s="48"/>
      <c r="I94" s="48"/>
      <c r="J94" s="49" t="s">
        <v>39</v>
      </c>
      <c r="K94" s="48"/>
      <c r="L94" s="28"/>
    </row>
    <row r="95" spans="1:12" s="27" customFormat="1" ht="15">
      <c r="A95" s="7"/>
      <c r="B95" s="40"/>
      <c r="C95" s="42"/>
      <c r="D95" s="42"/>
      <c r="E95" s="42"/>
      <c r="F95" s="42"/>
      <c r="G95" s="42"/>
      <c r="H95" s="42"/>
      <c r="I95" s="42"/>
      <c r="J95" s="42"/>
      <c r="K95" s="42"/>
      <c r="L95" s="28"/>
    </row>
    <row r="96" spans="1:12" s="27" customFormat="1" ht="15.75">
      <c r="A96" s="7"/>
      <c r="B96" s="40"/>
      <c r="C96" s="50" t="s">
        <v>40</v>
      </c>
      <c r="D96" s="42"/>
      <c r="E96" s="42"/>
      <c r="F96" s="42"/>
      <c r="G96" s="42"/>
      <c r="H96" s="42"/>
      <c r="I96" s="42"/>
      <c r="J96" s="51">
        <f>J118</f>
        <v>0</v>
      </c>
      <c r="K96" s="42"/>
      <c r="L96" s="28"/>
    </row>
    <row r="97" spans="2:12" s="52" customFormat="1" ht="15">
      <c r="B97" s="53"/>
      <c r="C97" s="54"/>
      <c r="D97" s="55" t="s">
        <v>41</v>
      </c>
      <c r="E97" s="56"/>
      <c r="F97" s="56"/>
      <c r="G97" s="56"/>
      <c r="H97" s="56"/>
      <c r="I97" s="56"/>
      <c r="J97" s="57">
        <f>J119</f>
        <v>0</v>
      </c>
      <c r="K97" s="54"/>
      <c r="L97" s="99"/>
    </row>
    <row r="98" spans="2:12" s="58" customFormat="1" ht="12.75">
      <c r="B98" s="59"/>
      <c r="C98" s="60"/>
      <c r="D98" s="61" t="s">
        <v>42</v>
      </c>
      <c r="E98" s="62"/>
      <c r="F98" s="62"/>
      <c r="G98" s="62"/>
      <c r="H98" s="62"/>
      <c r="I98" s="62"/>
      <c r="J98" s="63">
        <f>J120</f>
        <v>0</v>
      </c>
      <c r="K98" s="60"/>
      <c r="L98" s="100"/>
    </row>
    <row r="99" spans="1:12" s="27" customFormat="1" ht="15">
      <c r="A99" s="7"/>
      <c r="B99" s="40"/>
      <c r="C99" s="42"/>
      <c r="D99" s="42"/>
      <c r="E99" s="42"/>
      <c r="F99" s="42"/>
      <c r="G99" s="42"/>
      <c r="H99" s="42"/>
      <c r="I99" s="42"/>
      <c r="J99" s="42"/>
      <c r="K99" s="42"/>
      <c r="L99" s="28"/>
    </row>
    <row r="100" spans="1:12" s="27" customFormat="1" ht="15">
      <c r="A100" s="7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28"/>
    </row>
    <row r="104" spans="1:12" s="27" customFormat="1" ht="15">
      <c r="A104" s="7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28"/>
    </row>
    <row r="105" spans="1:12" s="27" customFormat="1" ht="18">
      <c r="A105" s="7"/>
      <c r="B105" s="40"/>
      <c r="C105" s="41" t="s">
        <v>43</v>
      </c>
      <c r="D105" s="42"/>
      <c r="E105" s="42"/>
      <c r="F105" s="42"/>
      <c r="G105" s="42"/>
      <c r="H105" s="42"/>
      <c r="I105" s="42"/>
      <c r="J105" s="42"/>
      <c r="K105" s="42"/>
      <c r="L105" s="28"/>
    </row>
    <row r="106" spans="1:12" s="27" customFormat="1" ht="15">
      <c r="A106" s="7"/>
      <c r="B106" s="40"/>
      <c r="C106" s="42"/>
      <c r="D106" s="42"/>
      <c r="E106" s="42"/>
      <c r="F106" s="42"/>
      <c r="G106" s="42"/>
      <c r="H106" s="42"/>
      <c r="I106" s="42"/>
      <c r="J106" s="42"/>
      <c r="K106" s="42"/>
      <c r="L106" s="28"/>
    </row>
    <row r="107" spans="1:12" s="27" customFormat="1" ht="15">
      <c r="A107" s="7"/>
      <c r="B107" s="40"/>
      <c r="C107" s="43" t="s">
        <v>1</v>
      </c>
      <c r="D107" s="42"/>
      <c r="E107" s="42"/>
      <c r="F107" s="42"/>
      <c r="G107" s="42"/>
      <c r="H107" s="42"/>
      <c r="I107" s="42"/>
      <c r="J107" s="42"/>
      <c r="K107" s="42"/>
      <c r="L107" s="28"/>
    </row>
    <row r="108" spans="1:12" s="27" customFormat="1" ht="15">
      <c r="A108" s="7"/>
      <c r="B108" s="40"/>
      <c r="C108" s="42"/>
      <c r="D108" s="42"/>
      <c r="E108" s="116" t="str">
        <f>E7</f>
        <v>Ostravice, Paskov, rekonstrukce LB hráze, 15,400-16,755 - kácení</v>
      </c>
      <c r="F108" s="117"/>
      <c r="G108" s="117"/>
      <c r="H108" s="117"/>
      <c r="I108" s="42"/>
      <c r="J108" s="42"/>
      <c r="K108" s="42"/>
      <c r="L108" s="28"/>
    </row>
    <row r="109" spans="1:12" s="27" customFormat="1" ht="15">
      <c r="A109" s="7"/>
      <c r="B109" s="40"/>
      <c r="C109" s="43" t="s">
        <v>2</v>
      </c>
      <c r="D109" s="42"/>
      <c r="E109" s="42"/>
      <c r="F109" s="42"/>
      <c r="G109" s="42"/>
      <c r="H109" s="42"/>
      <c r="I109" s="42"/>
      <c r="J109" s="42"/>
      <c r="K109" s="42"/>
      <c r="L109" s="28"/>
    </row>
    <row r="110" spans="1:12" s="27" customFormat="1" ht="15">
      <c r="A110" s="7"/>
      <c r="B110" s="40"/>
      <c r="C110" s="42"/>
      <c r="D110" s="42"/>
      <c r="E110" s="114" t="str">
        <f>E9</f>
        <v>Kácení dřevin v úseku stavby km 0,0-0,5</v>
      </c>
      <c r="F110" s="115"/>
      <c r="G110" s="115"/>
      <c r="H110" s="115"/>
      <c r="I110" s="42"/>
      <c r="J110" s="42"/>
      <c r="K110" s="42"/>
      <c r="L110" s="28"/>
    </row>
    <row r="111" spans="1:12" s="27" customFormat="1" ht="15">
      <c r="A111" s="7"/>
      <c r="B111" s="40"/>
      <c r="C111" s="42"/>
      <c r="D111" s="42"/>
      <c r="E111" s="42"/>
      <c r="F111" s="42"/>
      <c r="G111" s="42"/>
      <c r="H111" s="42"/>
      <c r="I111" s="42"/>
      <c r="J111" s="42"/>
      <c r="K111" s="42"/>
      <c r="L111" s="28"/>
    </row>
    <row r="112" spans="1:12" s="27" customFormat="1" ht="15">
      <c r="A112" s="7"/>
      <c r="B112" s="40"/>
      <c r="C112" s="43" t="s">
        <v>6</v>
      </c>
      <c r="D112" s="42"/>
      <c r="E112" s="42"/>
      <c r="F112" s="45" t="str">
        <f>F12</f>
        <v>Paskov</v>
      </c>
      <c r="G112" s="42"/>
      <c r="H112" s="42"/>
      <c r="I112" s="43" t="s">
        <v>8</v>
      </c>
      <c r="J112" s="108" t="str">
        <f>IF(J12="","",J12)</f>
        <v/>
      </c>
      <c r="K112" s="42"/>
      <c r="L112" s="28"/>
    </row>
    <row r="113" spans="1:12" s="27" customFormat="1" ht="6.95" customHeight="1">
      <c r="A113" s="7"/>
      <c r="B113" s="40"/>
      <c r="C113" s="42"/>
      <c r="D113" s="42"/>
      <c r="E113" s="42"/>
      <c r="F113" s="42"/>
      <c r="G113" s="42"/>
      <c r="H113" s="42"/>
      <c r="I113" s="42"/>
      <c r="J113" s="42"/>
      <c r="K113" s="42"/>
      <c r="L113" s="28"/>
    </row>
    <row r="114" spans="1:12" s="27" customFormat="1" ht="25.7" customHeight="1">
      <c r="A114" s="7"/>
      <c r="B114" s="40"/>
      <c r="C114" s="43" t="s">
        <v>9</v>
      </c>
      <c r="D114" s="42"/>
      <c r="E114" s="42"/>
      <c r="F114" s="45" t="str">
        <f>E15</f>
        <v>Povodí Odry, státní podnik</v>
      </c>
      <c r="G114" s="42"/>
      <c r="H114" s="42"/>
      <c r="I114" s="43" t="s">
        <v>14</v>
      </c>
      <c r="J114" s="46" t="str">
        <f>E21</f>
        <v>Lesprojekt Krnov s.r.o</v>
      </c>
      <c r="K114" s="42"/>
      <c r="L114" s="28"/>
    </row>
    <row r="115" spans="1:12" s="27" customFormat="1" ht="25.7" customHeight="1">
      <c r="A115" s="7"/>
      <c r="B115" s="40"/>
      <c r="C115" s="43" t="s">
        <v>13</v>
      </c>
      <c r="D115" s="42"/>
      <c r="E115" s="42"/>
      <c r="F115" s="45" t="str">
        <f>IF(E18="","",E18)</f>
        <v/>
      </c>
      <c r="G115" s="42"/>
      <c r="H115" s="42"/>
      <c r="I115" s="43" t="s">
        <v>16</v>
      </c>
      <c r="J115" s="46">
        <f>E24</f>
        <v>0</v>
      </c>
      <c r="K115" s="42"/>
      <c r="L115" s="28"/>
    </row>
    <row r="116" spans="1:12" s="27" customFormat="1" ht="10.35" customHeight="1">
      <c r="A116" s="7"/>
      <c r="B116" s="40"/>
      <c r="C116" s="42"/>
      <c r="D116" s="42"/>
      <c r="E116" s="42"/>
      <c r="F116" s="42"/>
      <c r="G116" s="42"/>
      <c r="H116" s="42"/>
      <c r="I116" s="42"/>
      <c r="J116" s="42"/>
      <c r="K116" s="42"/>
      <c r="L116" s="28"/>
    </row>
    <row r="117" spans="1:12" s="102" customFormat="1" ht="29.25" customHeight="1">
      <c r="A117" s="68"/>
      <c r="B117" s="69"/>
      <c r="C117" s="70" t="s">
        <v>44</v>
      </c>
      <c r="D117" s="71" t="s">
        <v>45</v>
      </c>
      <c r="E117" s="71" t="s">
        <v>46</v>
      </c>
      <c r="F117" s="71" t="s">
        <v>47</v>
      </c>
      <c r="G117" s="71" t="s">
        <v>48</v>
      </c>
      <c r="H117" s="71" t="s">
        <v>49</v>
      </c>
      <c r="I117" s="71" t="s">
        <v>50</v>
      </c>
      <c r="J117" s="71" t="s">
        <v>39</v>
      </c>
      <c r="K117" s="72" t="s">
        <v>51</v>
      </c>
      <c r="L117" s="101"/>
    </row>
    <row r="118" spans="1:12" s="27" customFormat="1" ht="22.9" customHeight="1">
      <c r="A118" s="7"/>
      <c r="B118" s="40"/>
      <c r="C118" s="73" t="s">
        <v>52</v>
      </c>
      <c r="D118" s="42"/>
      <c r="E118" s="42"/>
      <c r="F118" s="42"/>
      <c r="G118" s="42"/>
      <c r="H118" s="42"/>
      <c r="I118" s="42"/>
      <c r="J118" s="74">
        <f>J119</f>
        <v>0</v>
      </c>
      <c r="K118" s="42"/>
      <c r="L118" s="8"/>
    </row>
    <row r="119" spans="2:12" s="75" customFormat="1" ht="25.9" customHeight="1">
      <c r="B119" s="76"/>
      <c r="C119" s="77"/>
      <c r="D119" s="78" t="s">
        <v>53</v>
      </c>
      <c r="E119" s="79" t="s">
        <v>54</v>
      </c>
      <c r="F119" s="79" t="s">
        <v>55</v>
      </c>
      <c r="G119" s="77"/>
      <c r="H119" s="77"/>
      <c r="I119" s="77"/>
      <c r="J119" s="80">
        <f>J120</f>
        <v>0</v>
      </c>
      <c r="K119" s="77"/>
      <c r="L119" s="103"/>
    </row>
    <row r="120" spans="2:12" s="75" customFormat="1" ht="22.9" customHeight="1">
      <c r="B120" s="76"/>
      <c r="C120" s="77"/>
      <c r="D120" s="78" t="s">
        <v>53</v>
      </c>
      <c r="E120" s="81" t="s">
        <v>56</v>
      </c>
      <c r="F120" s="81" t="s">
        <v>57</v>
      </c>
      <c r="G120" s="77"/>
      <c r="H120" s="77"/>
      <c r="I120" s="77"/>
      <c r="J120" s="82">
        <f>J121+J124+J126+J128+J130+J132+J134+J136+J138+J140+J142+J144+J146+J148+J150</f>
        <v>0</v>
      </c>
      <c r="K120" s="77"/>
      <c r="L120" s="103"/>
    </row>
    <row r="121" spans="1:12" s="27" customFormat="1" ht="37.9" customHeight="1">
      <c r="A121" s="7"/>
      <c r="B121" s="40"/>
      <c r="C121" s="83" t="s">
        <v>56</v>
      </c>
      <c r="D121" s="83" t="s">
        <v>58</v>
      </c>
      <c r="E121" s="84" t="s">
        <v>59</v>
      </c>
      <c r="F121" s="85" t="s">
        <v>60</v>
      </c>
      <c r="G121" s="86" t="s">
        <v>61</v>
      </c>
      <c r="H121" s="87">
        <v>3065</v>
      </c>
      <c r="I121" s="112"/>
      <c r="J121" s="88">
        <f>ROUND(I121*H121,2)</f>
        <v>0</v>
      </c>
      <c r="K121" s="85" t="s">
        <v>62</v>
      </c>
      <c r="L121" s="8"/>
    </row>
    <row r="122" spans="1:12" s="27" customFormat="1" ht="29.25">
      <c r="A122" s="7"/>
      <c r="B122" s="40"/>
      <c r="C122" s="42"/>
      <c r="D122" s="89" t="s">
        <v>63</v>
      </c>
      <c r="E122" s="42"/>
      <c r="F122" s="90" t="s">
        <v>64</v>
      </c>
      <c r="G122" s="42"/>
      <c r="H122" s="42"/>
      <c r="I122" s="42"/>
      <c r="J122" s="42"/>
      <c r="K122" s="42"/>
      <c r="L122" s="8"/>
    </row>
    <row r="123" spans="2:12" s="91" customFormat="1" ht="11.25">
      <c r="B123" s="92"/>
      <c r="C123" s="93"/>
      <c r="D123" s="89" t="s">
        <v>65</v>
      </c>
      <c r="E123" s="94" t="s">
        <v>4</v>
      </c>
      <c r="F123" s="95" t="s">
        <v>113</v>
      </c>
      <c r="G123" s="93"/>
      <c r="H123" s="96">
        <v>3065</v>
      </c>
      <c r="I123" s="93"/>
      <c r="J123" s="93"/>
      <c r="K123" s="93"/>
      <c r="L123" s="104"/>
    </row>
    <row r="124" spans="1:12" s="27" customFormat="1" ht="24.2" customHeight="1">
      <c r="A124" s="7"/>
      <c r="B124" s="40"/>
      <c r="C124" s="83" t="s">
        <v>66</v>
      </c>
      <c r="D124" s="83" t="s">
        <v>58</v>
      </c>
      <c r="E124" s="84" t="s">
        <v>67</v>
      </c>
      <c r="F124" s="85" t="s">
        <v>68</v>
      </c>
      <c r="G124" s="86" t="s">
        <v>69</v>
      </c>
      <c r="H124" s="87">
        <v>78</v>
      </c>
      <c r="I124" s="112"/>
      <c r="J124" s="88">
        <f>ROUND(I124*H124,2)</f>
        <v>0</v>
      </c>
      <c r="K124" s="85" t="s">
        <v>62</v>
      </c>
      <c r="L124" s="8"/>
    </row>
    <row r="125" spans="1:12" s="27" customFormat="1" ht="19.5">
      <c r="A125" s="7"/>
      <c r="B125" s="40"/>
      <c r="C125" s="42"/>
      <c r="D125" s="89" t="s">
        <v>63</v>
      </c>
      <c r="E125" s="42"/>
      <c r="F125" s="90" t="s">
        <v>70</v>
      </c>
      <c r="G125" s="42"/>
      <c r="H125" s="42"/>
      <c r="I125" s="42"/>
      <c r="J125" s="42"/>
      <c r="K125" s="42"/>
      <c r="L125" s="8"/>
    </row>
    <row r="126" spans="1:12" s="27" customFormat="1" ht="24.2" customHeight="1">
      <c r="A126" s="7"/>
      <c r="B126" s="40"/>
      <c r="C126" s="83" t="s">
        <v>71</v>
      </c>
      <c r="D126" s="83" t="s">
        <v>58</v>
      </c>
      <c r="E126" s="84" t="s">
        <v>72</v>
      </c>
      <c r="F126" s="85" t="s">
        <v>73</v>
      </c>
      <c r="G126" s="86" t="s">
        <v>69</v>
      </c>
      <c r="H126" s="87">
        <v>18</v>
      </c>
      <c r="I126" s="112"/>
      <c r="J126" s="88">
        <f>ROUND(I126*H126,2)</f>
        <v>0</v>
      </c>
      <c r="K126" s="85" t="s">
        <v>62</v>
      </c>
      <c r="L126" s="8"/>
    </row>
    <row r="127" spans="1:12" s="27" customFormat="1" ht="19.5">
      <c r="A127" s="7"/>
      <c r="B127" s="40"/>
      <c r="C127" s="42"/>
      <c r="D127" s="89" t="s">
        <v>63</v>
      </c>
      <c r="E127" s="42"/>
      <c r="F127" s="90" t="s">
        <v>74</v>
      </c>
      <c r="G127" s="42"/>
      <c r="H127" s="42"/>
      <c r="I127" s="42"/>
      <c r="J127" s="42"/>
      <c r="K127" s="42"/>
      <c r="L127" s="8"/>
    </row>
    <row r="128" spans="1:12" s="27" customFormat="1" ht="24.2" customHeight="1">
      <c r="A128" s="7"/>
      <c r="B128" s="40"/>
      <c r="C128" s="83" t="s">
        <v>75</v>
      </c>
      <c r="D128" s="83" t="s">
        <v>58</v>
      </c>
      <c r="E128" s="84" t="s">
        <v>76</v>
      </c>
      <c r="F128" s="85" t="s">
        <v>77</v>
      </c>
      <c r="G128" s="86" t="s">
        <v>69</v>
      </c>
      <c r="H128" s="87">
        <v>17</v>
      </c>
      <c r="I128" s="112"/>
      <c r="J128" s="88">
        <f>ROUND(I128*H128,2)</f>
        <v>0</v>
      </c>
      <c r="K128" s="85" t="s">
        <v>62</v>
      </c>
      <c r="L128" s="8"/>
    </row>
    <row r="129" spans="1:12" s="27" customFormat="1" ht="19.5">
      <c r="A129" s="7"/>
      <c r="B129" s="40"/>
      <c r="C129" s="42"/>
      <c r="D129" s="89" t="s">
        <v>63</v>
      </c>
      <c r="E129" s="42"/>
      <c r="F129" s="90" t="s">
        <v>78</v>
      </c>
      <c r="G129" s="42"/>
      <c r="H129" s="42"/>
      <c r="I129" s="42"/>
      <c r="J129" s="42"/>
      <c r="K129" s="42"/>
      <c r="L129" s="8"/>
    </row>
    <row r="130" spans="1:12" s="27" customFormat="1" ht="24.2" customHeight="1">
      <c r="A130" s="7"/>
      <c r="B130" s="40"/>
      <c r="C130" s="83" t="s">
        <v>79</v>
      </c>
      <c r="D130" s="83" t="s">
        <v>58</v>
      </c>
      <c r="E130" s="84" t="s">
        <v>80</v>
      </c>
      <c r="F130" s="85" t="s">
        <v>81</v>
      </c>
      <c r="G130" s="86" t="s">
        <v>69</v>
      </c>
      <c r="H130" s="87">
        <v>7</v>
      </c>
      <c r="I130" s="112"/>
      <c r="J130" s="88">
        <f>ROUND(I130*H130,2)</f>
        <v>0</v>
      </c>
      <c r="K130" s="85" t="s">
        <v>62</v>
      </c>
      <c r="L130" s="8"/>
    </row>
    <row r="131" spans="1:12" s="27" customFormat="1" ht="19.5">
      <c r="A131" s="7"/>
      <c r="B131" s="40"/>
      <c r="C131" s="42"/>
      <c r="D131" s="89" t="s">
        <v>63</v>
      </c>
      <c r="E131" s="42"/>
      <c r="F131" s="90" t="s">
        <v>82</v>
      </c>
      <c r="G131" s="42"/>
      <c r="H131" s="42"/>
      <c r="I131" s="42"/>
      <c r="J131" s="42"/>
      <c r="K131" s="42"/>
      <c r="L131" s="8"/>
    </row>
    <row r="132" spans="1:12" s="27" customFormat="1" ht="24.2" customHeight="1">
      <c r="A132" s="7"/>
      <c r="B132" s="40"/>
      <c r="C132" s="83">
        <v>6</v>
      </c>
      <c r="D132" s="83" t="s">
        <v>58</v>
      </c>
      <c r="E132" s="84" t="s">
        <v>83</v>
      </c>
      <c r="F132" s="85" t="s">
        <v>84</v>
      </c>
      <c r="G132" s="86" t="s">
        <v>69</v>
      </c>
      <c r="H132" s="87">
        <v>78</v>
      </c>
      <c r="I132" s="112"/>
      <c r="J132" s="88">
        <f>ROUND(I132*H132,2)</f>
        <v>0</v>
      </c>
      <c r="K132" s="85" t="s">
        <v>62</v>
      </c>
      <c r="L132" s="8"/>
    </row>
    <row r="133" spans="1:12" s="27" customFormat="1" ht="29.25">
      <c r="A133" s="7"/>
      <c r="B133" s="40"/>
      <c r="C133" s="42"/>
      <c r="D133" s="89" t="s">
        <v>63</v>
      </c>
      <c r="E133" s="42"/>
      <c r="F133" s="90" t="s">
        <v>85</v>
      </c>
      <c r="G133" s="42"/>
      <c r="H133" s="42"/>
      <c r="I133" s="42"/>
      <c r="J133" s="42"/>
      <c r="K133" s="42"/>
      <c r="L133" s="8"/>
    </row>
    <row r="134" spans="1:12" s="27" customFormat="1" ht="24.2" customHeight="1">
      <c r="A134" s="7"/>
      <c r="B134" s="40"/>
      <c r="C134" s="83">
        <v>7</v>
      </c>
      <c r="D134" s="83" t="s">
        <v>58</v>
      </c>
      <c r="E134" s="84" t="s">
        <v>86</v>
      </c>
      <c r="F134" s="85" t="s">
        <v>87</v>
      </c>
      <c r="G134" s="86" t="s">
        <v>69</v>
      </c>
      <c r="H134" s="87">
        <v>18</v>
      </c>
      <c r="I134" s="112"/>
      <c r="J134" s="88">
        <f>ROUND(I134*H134,2)</f>
        <v>0</v>
      </c>
      <c r="K134" s="85" t="s">
        <v>62</v>
      </c>
      <c r="L134" s="8"/>
    </row>
    <row r="135" spans="1:12" s="27" customFormat="1" ht="29.25">
      <c r="A135" s="7"/>
      <c r="B135" s="40"/>
      <c r="C135" s="42"/>
      <c r="D135" s="89" t="s">
        <v>63</v>
      </c>
      <c r="E135" s="42"/>
      <c r="F135" s="90" t="s">
        <v>88</v>
      </c>
      <c r="G135" s="42"/>
      <c r="H135" s="42"/>
      <c r="I135" s="42"/>
      <c r="J135" s="42"/>
      <c r="K135" s="42"/>
      <c r="L135" s="8"/>
    </row>
    <row r="136" spans="1:12" s="27" customFormat="1" ht="24.2" customHeight="1">
      <c r="A136" s="7"/>
      <c r="B136" s="40"/>
      <c r="C136" s="83">
        <v>8</v>
      </c>
      <c r="D136" s="83" t="s">
        <v>58</v>
      </c>
      <c r="E136" s="84" t="s">
        <v>89</v>
      </c>
      <c r="F136" s="85" t="s">
        <v>90</v>
      </c>
      <c r="G136" s="86" t="s">
        <v>69</v>
      </c>
      <c r="H136" s="87">
        <v>17</v>
      </c>
      <c r="I136" s="112"/>
      <c r="J136" s="88">
        <f>ROUND(I136*H136,2)</f>
        <v>0</v>
      </c>
      <c r="K136" s="85" t="s">
        <v>62</v>
      </c>
      <c r="L136" s="8"/>
    </row>
    <row r="137" spans="1:12" s="27" customFormat="1" ht="29.25">
      <c r="A137" s="7"/>
      <c r="B137" s="40"/>
      <c r="C137" s="42"/>
      <c r="D137" s="89" t="s">
        <v>63</v>
      </c>
      <c r="E137" s="42"/>
      <c r="F137" s="90" t="s">
        <v>91</v>
      </c>
      <c r="G137" s="42"/>
      <c r="H137" s="42"/>
      <c r="I137" s="42"/>
      <c r="J137" s="42"/>
      <c r="K137" s="42"/>
      <c r="L137" s="8"/>
    </row>
    <row r="138" spans="1:12" s="27" customFormat="1" ht="24.2" customHeight="1">
      <c r="A138" s="7"/>
      <c r="B138" s="40"/>
      <c r="C138" s="83">
        <v>9</v>
      </c>
      <c r="D138" s="83" t="s">
        <v>58</v>
      </c>
      <c r="E138" s="84" t="s">
        <v>107</v>
      </c>
      <c r="F138" s="85" t="s">
        <v>102</v>
      </c>
      <c r="G138" s="86" t="s">
        <v>69</v>
      </c>
      <c r="H138" s="87">
        <v>7</v>
      </c>
      <c r="I138" s="112"/>
      <c r="J138" s="88">
        <f>ROUND(I138*H138,2)</f>
        <v>0</v>
      </c>
      <c r="K138" s="85"/>
      <c r="L138" s="8"/>
    </row>
    <row r="139" spans="1:12" s="27" customFormat="1" ht="29.25">
      <c r="A139" s="7"/>
      <c r="B139" s="40"/>
      <c r="C139" s="42"/>
      <c r="D139" s="89" t="s">
        <v>63</v>
      </c>
      <c r="E139" s="42"/>
      <c r="F139" s="90" t="s">
        <v>103</v>
      </c>
      <c r="G139" s="42"/>
      <c r="H139" s="42"/>
      <c r="I139" s="42"/>
      <c r="J139" s="42"/>
      <c r="K139" s="42"/>
      <c r="L139" s="8"/>
    </row>
    <row r="140" spans="1:12" s="27" customFormat="1" ht="24.2" customHeight="1">
      <c r="A140" s="7"/>
      <c r="B140" s="40"/>
      <c r="C140" s="83">
        <v>10</v>
      </c>
      <c r="D140" s="83" t="s">
        <v>58</v>
      </c>
      <c r="E140" s="84" t="s">
        <v>92</v>
      </c>
      <c r="F140" s="85" t="s">
        <v>93</v>
      </c>
      <c r="G140" s="86" t="s">
        <v>69</v>
      </c>
      <c r="H140" s="87">
        <v>78</v>
      </c>
      <c r="I140" s="112"/>
      <c r="J140" s="88">
        <f>ROUND(I140*H140,2)</f>
        <v>0</v>
      </c>
      <c r="K140" s="85" t="s">
        <v>62</v>
      </c>
      <c r="L140" s="8"/>
    </row>
    <row r="141" spans="1:12" s="27" customFormat="1" ht="29.25">
      <c r="A141" s="7"/>
      <c r="B141" s="40"/>
      <c r="C141" s="42"/>
      <c r="D141" s="89" t="s">
        <v>63</v>
      </c>
      <c r="E141" s="42"/>
      <c r="F141" s="90" t="s">
        <v>94</v>
      </c>
      <c r="G141" s="42"/>
      <c r="H141" s="42"/>
      <c r="I141" s="42"/>
      <c r="J141" s="42"/>
      <c r="K141" s="42"/>
      <c r="L141" s="8"/>
    </row>
    <row r="142" spans="1:12" s="27" customFormat="1" ht="24.2" customHeight="1">
      <c r="A142" s="7"/>
      <c r="B142" s="40"/>
      <c r="C142" s="83">
        <v>11</v>
      </c>
      <c r="D142" s="83" t="s">
        <v>58</v>
      </c>
      <c r="E142" s="84" t="s">
        <v>95</v>
      </c>
      <c r="F142" s="85" t="s">
        <v>96</v>
      </c>
      <c r="G142" s="86" t="s">
        <v>69</v>
      </c>
      <c r="H142" s="87">
        <v>18</v>
      </c>
      <c r="I142" s="112"/>
      <c r="J142" s="88">
        <f>ROUND(I142*H142,2)</f>
        <v>0</v>
      </c>
      <c r="K142" s="85" t="s">
        <v>62</v>
      </c>
      <c r="L142" s="8"/>
    </row>
    <row r="143" spans="1:12" s="27" customFormat="1" ht="29.25">
      <c r="A143" s="7"/>
      <c r="B143" s="40"/>
      <c r="C143" s="42"/>
      <c r="D143" s="89" t="s">
        <v>63</v>
      </c>
      <c r="E143" s="42"/>
      <c r="F143" s="90" t="s">
        <v>97</v>
      </c>
      <c r="G143" s="42"/>
      <c r="H143" s="42"/>
      <c r="I143" s="42"/>
      <c r="J143" s="42"/>
      <c r="K143" s="42"/>
      <c r="L143" s="8"/>
    </row>
    <row r="144" spans="1:12" s="27" customFormat="1" ht="24.2" customHeight="1">
      <c r="A144" s="7"/>
      <c r="B144" s="40"/>
      <c r="C144" s="83">
        <v>12</v>
      </c>
      <c r="D144" s="83" t="s">
        <v>58</v>
      </c>
      <c r="E144" s="84" t="s">
        <v>98</v>
      </c>
      <c r="F144" s="85" t="s">
        <v>99</v>
      </c>
      <c r="G144" s="86" t="s">
        <v>69</v>
      </c>
      <c r="H144" s="87">
        <v>17</v>
      </c>
      <c r="I144" s="112"/>
      <c r="J144" s="88">
        <f>ROUND(I144*H144,2)</f>
        <v>0</v>
      </c>
      <c r="K144" s="85" t="s">
        <v>62</v>
      </c>
      <c r="L144" s="8"/>
    </row>
    <row r="145" spans="1:12" s="27" customFormat="1" ht="29.25">
      <c r="A145" s="7"/>
      <c r="B145" s="40"/>
      <c r="C145" s="42"/>
      <c r="D145" s="89" t="s">
        <v>63</v>
      </c>
      <c r="E145" s="42"/>
      <c r="F145" s="90" t="s">
        <v>100</v>
      </c>
      <c r="G145" s="42"/>
      <c r="H145" s="42"/>
      <c r="I145" s="42"/>
      <c r="J145" s="42"/>
      <c r="K145" s="42"/>
      <c r="L145" s="8"/>
    </row>
    <row r="146" spans="1:12" s="27" customFormat="1" ht="24.2" customHeight="1">
      <c r="A146" s="7"/>
      <c r="B146" s="40"/>
      <c r="C146" s="83">
        <v>13</v>
      </c>
      <c r="D146" s="83" t="s">
        <v>58</v>
      </c>
      <c r="E146" s="84" t="s">
        <v>106</v>
      </c>
      <c r="F146" s="85" t="s">
        <v>104</v>
      </c>
      <c r="G146" s="86" t="s">
        <v>69</v>
      </c>
      <c r="H146" s="87">
        <v>7</v>
      </c>
      <c r="I146" s="112"/>
      <c r="J146" s="88">
        <f>ROUND(I146*H146,2)</f>
        <v>0</v>
      </c>
      <c r="K146" s="85"/>
      <c r="L146" s="8"/>
    </row>
    <row r="147" spans="1:12" s="27" customFormat="1" ht="29.25">
      <c r="A147" s="7"/>
      <c r="B147" s="40"/>
      <c r="C147" s="42"/>
      <c r="D147" s="89" t="s">
        <v>63</v>
      </c>
      <c r="E147" s="42"/>
      <c r="F147" s="90" t="s">
        <v>105</v>
      </c>
      <c r="G147" s="42"/>
      <c r="H147" s="42"/>
      <c r="I147" s="42"/>
      <c r="J147" s="42"/>
      <c r="K147" s="42"/>
      <c r="L147" s="8"/>
    </row>
    <row r="148" spans="1:12" s="27" customFormat="1" ht="26.25" customHeight="1">
      <c r="A148" s="9"/>
      <c r="B148" s="40"/>
      <c r="C148" s="83">
        <v>14</v>
      </c>
      <c r="D148" s="83" t="s">
        <v>58</v>
      </c>
      <c r="E148" s="84" t="s">
        <v>108</v>
      </c>
      <c r="F148" s="85" t="s">
        <v>110</v>
      </c>
      <c r="G148" s="86" t="s">
        <v>101</v>
      </c>
      <c r="H148" s="87">
        <v>1</v>
      </c>
      <c r="I148" s="112"/>
      <c r="J148" s="88">
        <f>ROUND(I148*H148,2)</f>
        <v>0</v>
      </c>
      <c r="K148" s="85" t="s">
        <v>4</v>
      </c>
      <c r="L148" s="8"/>
    </row>
    <row r="149" spans="1:12" s="27" customFormat="1" ht="29.25">
      <c r="A149" s="9"/>
      <c r="B149" s="40"/>
      <c r="C149" s="44"/>
      <c r="D149" s="89" t="s">
        <v>63</v>
      </c>
      <c r="E149" s="44"/>
      <c r="F149" s="90" t="s">
        <v>111</v>
      </c>
      <c r="G149" s="44"/>
      <c r="H149" s="44"/>
      <c r="I149" s="44"/>
      <c r="J149" s="44"/>
      <c r="K149" s="44"/>
      <c r="L149" s="8"/>
    </row>
    <row r="150" spans="1:12" s="27" customFormat="1" ht="27.75" customHeight="1">
      <c r="A150" s="9"/>
      <c r="B150" s="40"/>
      <c r="C150" s="83">
        <v>15</v>
      </c>
      <c r="D150" s="83" t="s">
        <v>58</v>
      </c>
      <c r="E150" s="84" t="s">
        <v>109</v>
      </c>
      <c r="F150" s="85" t="s">
        <v>114</v>
      </c>
      <c r="G150" s="86" t="s">
        <v>101</v>
      </c>
      <c r="H150" s="87">
        <v>1</v>
      </c>
      <c r="I150" s="112"/>
      <c r="J150" s="88">
        <f>ROUND(I150*H150,2)</f>
        <v>0</v>
      </c>
      <c r="K150" s="85" t="s">
        <v>4</v>
      </c>
      <c r="L150" s="8"/>
    </row>
    <row r="151" spans="1:12" s="27" customFormat="1" ht="19.5">
      <c r="A151" s="9"/>
      <c r="B151" s="40"/>
      <c r="C151" s="44"/>
      <c r="D151" s="89" t="s">
        <v>63</v>
      </c>
      <c r="E151" s="44"/>
      <c r="F151" s="90" t="s">
        <v>115</v>
      </c>
      <c r="G151" s="44"/>
      <c r="H151" s="44"/>
      <c r="I151" s="44"/>
      <c r="J151" s="44"/>
      <c r="K151" s="44"/>
      <c r="L151" s="8"/>
    </row>
    <row r="152" spans="1:12" s="27" customFormat="1" ht="6.95" customHeight="1">
      <c r="A152" s="7"/>
      <c r="B152" s="64"/>
      <c r="C152" s="65"/>
      <c r="D152" s="65"/>
      <c r="E152" s="65"/>
      <c r="F152" s="65"/>
      <c r="G152" s="65"/>
      <c r="H152" s="65"/>
      <c r="I152" s="65"/>
      <c r="J152" s="65"/>
      <c r="K152" s="65"/>
      <c r="L152" s="8"/>
    </row>
  </sheetData>
  <sheetProtection password="CBF1" sheet="1" objects="1" scenarios="1"/>
  <mergeCells count="8">
    <mergeCell ref="E87:H87"/>
    <mergeCell ref="E108:H108"/>
    <mergeCell ref="E110:H110"/>
    <mergeCell ref="E7:H7"/>
    <mergeCell ref="E9:H9"/>
    <mergeCell ref="E18:H18"/>
    <mergeCell ref="E27:H27"/>
    <mergeCell ref="E85:H8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</dc:creator>
  <cp:keywords/>
  <dc:description/>
  <cp:lastModifiedBy>Doležel</cp:lastModifiedBy>
  <cp:lastPrinted>2021-03-11T14:23:40Z</cp:lastPrinted>
  <dcterms:created xsi:type="dcterms:W3CDTF">2021-02-23T12:52:05Z</dcterms:created>
  <dcterms:modified xsi:type="dcterms:W3CDTF">2021-03-26T15:09:43Z</dcterms:modified>
  <cp:category/>
  <cp:version/>
  <cp:contentType/>
  <cp:contentStatus/>
</cp:coreProperties>
</file>