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Údržba koryta vodníh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'01 - Údržba koryta vodníh...'!$C$86:$K$151</definedName>
    <definedName name="_xlnm.Print_Area" localSheetId="1">'01 - Údržba koryta vodníh...'!$C$4:$J$39,'01 - Údržba koryta vodníh...'!$C$45:$J$68,'01 - Údržba koryta vodníh...'!$C$74:$K$151</definedName>
    <definedName name="_xlnm.Print_Titles" localSheetId="1">'01 - Údržba koryta vodníh...'!$86:$86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19"/>
  <c r="BH119"/>
  <c r="BG119"/>
  <c r="BF119"/>
  <c r="T119"/>
  <c r="R119"/>
  <c r="P119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1"/>
  <c r="E79"/>
  <c r="J55"/>
  <c r="J54"/>
  <c r="F52"/>
  <c r="E50"/>
  <c r="J18"/>
  <c r="E18"/>
  <c r="F55"/>
  <c r="J17"/>
  <c r="J15"/>
  <c r="E15"/>
  <c r="F83"/>
  <c r="J14"/>
  <c r="J12"/>
  <c r="J52"/>
  <c r="E7"/>
  <c r="E48"/>
  <c i="1" r="L50"/>
  <c r="AM50"/>
  <c r="AM49"/>
  <c r="L49"/>
  <c r="AM47"/>
  <c r="L47"/>
  <c r="L45"/>
  <c r="L44"/>
  <c i="2" r="BK146"/>
  <c r="J145"/>
  <c r="J133"/>
  <c r="BK127"/>
  <c r="BK114"/>
  <c r="J101"/>
  <c r="J94"/>
  <c r="J146"/>
  <c r="BK137"/>
  <c r="J125"/>
  <c r="J113"/>
  <c r="BK103"/>
  <c r="BK92"/>
  <c r="J151"/>
  <c r="BK143"/>
  <c r="J127"/>
  <c r="J111"/>
  <c r="J103"/>
  <c r="J92"/>
  <c r="BK147"/>
  <c r="J143"/>
  <c r="J134"/>
  <c r="BK125"/>
  <c r="BK104"/>
  <c r="BK99"/>
  <c r="J90"/>
  <c r="BK148"/>
  <c r="J140"/>
  <c r="BK119"/>
  <c r="BK111"/>
  <c r="BK106"/>
  <c r="BK94"/>
  <c r="J150"/>
  <c r="BK140"/>
  <c r="BK131"/>
  <c r="BK113"/>
  <c r="J104"/>
  <c r="J97"/>
  <c r="J149"/>
  <c r="J144"/>
  <c r="J135"/>
  <c r="BK128"/>
  <c r="BK123"/>
  <c r="J106"/>
  <c r="BK97"/>
  <c r="BK151"/>
  <c r="BK145"/>
  <c r="BK133"/>
  <c r="J117"/>
  <c r="BK110"/>
  <c r="BK102"/>
  <c r="BK90"/>
  <c r="BK149"/>
  <c r="BK144"/>
  <c r="BK134"/>
  <c r="J123"/>
  <c r="BK108"/>
  <c r="J96"/>
  <c r="J148"/>
  <c r="BK141"/>
  <c r="J137"/>
  <c r="J131"/>
  <c r="J119"/>
  <c r="J102"/>
  <c r="BK96"/>
  <c r="BK150"/>
  <c r="J141"/>
  <c r="J128"/>
  <c r="J114"/>
  <c r="J108"/>
  <c r="BK101"/>
  <c i="1" r="AS54"/>
  <c i="2" r="J147"/>
  <c r="BK135"/>
  <c r="BK117"/>
  <c r="J110"/>
  <c r="J99"/>
  <c l="1" r="P142"/>
  <c r="R109"/>
  <c r="R89"/>
  <c r="T122"/>
  <c r="BK109"/>
  <c r="J109"/>
  <c r="J62"/>
  <c r="P109"/>
  <c r="P89"/>
  <c r="T109"/>
  <c r="T89"/>
  <c r="BK116"/>
  <c r="J116"/>
  <c r="J63"/>
  <c r="P116"/>
  <c r="R116"/>
  <c r="T116"/>
  <c r="BK122"/>
  <c r="J122"/>
  <c r="J64"/>
  <c r="P122"/>
  <c r="R122"/>
  <c r="BK130"/>
  <c r="J130"/>
  <c r="J65"/>
  <c r="P130"/>
  <c r="R130"/>
  <c r="T130"/>
  <c r="BK139"/>
  <c r="J139"/>
  <c r="J66"/>
  <c r="P139"/>
  <c r="R139"/>
  <c r="T139"/>
  <c r="BK142"/>
  <c r="J142"/>
  <c r="J67"/>
  <c r="R142"/>
  <c r="T142"/>
  <c r="J81"/>
  <c r="F84"/>
  <c r="BE90"/>
  <c r="BE106"/>
  <c r="BE108"/>
  <c r="BE111"/>
  <c r="BE119"/>
  <c r="BE123"/>
  <c r="BE125"/>
  <c r="BE134"/>
  <c r="BE146"/>
  <c r="BE147"/>
  <c r="BE148"/>
  <c r="BE151"/>
  <c r="E77"/>
  <c r="BE92"/>
  <c r="BE99"/>
  <c r="BE101"/>
  <c r="BE102"/>
  <c r="BE104"/>
  <c r="BE110"/>
  <c r="BE113"/>
  <c r="BE114"/>
  <c r="BE117"/>
  <c r="BE141"/>
  <c r="BE143"/>
  <c r="BE144"/>
  <c r="BE145"/>
  <c r="BE150"/>
  <c r="F54"/>
  <c r="BE94"/>
  <c r="BE96"/>
  <c r="BE97"/>
  <c r="BE103"/>
  <c r="BE127"/>
  <c r="BE128"/>
  <c r="BE131"/>
  <c r="BE133"/>
  <c r="BE135"/>
  <c r="BE137"/>
  <c r="BE140"/>
  <c r="BE149"/>
  <c r="BK89"/>
  <c r="J89"/>
  <c r="J61"/>
  <c r="F37"/>
  <c i="1" r="BD55"/>
  <c r="BD54"/>
  <c r="W33"/>
  <c i="2" r="F34"/>
  <c i="1" r="BA55"/>
  <c r="BA54"/>
  <c r="AW54"/>
  <c r="AK30"/>
  <c i="2" r="F35"/>
  <c i="1" r="BB55"/>
  <c r="BB54"/>
  <c r="W31"/>
  <c i="2" r="F36"/>
  <c i="1" r="BC55"/>
  <c r="BC54"/>
  <c r="W32"/>
  <c i="2" r="J34"/>
  <c i="1" r="AW55"/>
  <c i="2" l="1" r="T88"/>
  <c r="T87"/>
  <c r="R88"/>
  <c r="R87"/>
  <c r="P88"/>
  <c r="P87"/>
  <c i="1" r="AU55"/>
  <c i="2" r="BK88"/>
  <c r="J88"/>
  <c r="J60"/>
  <c i="1" r="AU54"/>
  <c r="W30"/>
  <c i="2" r="F33"/>
  <c i="1" r="AZ55"/>
  <c r="AZ54"/>
  <c r="AV54"/>
  <c r="AK29"/>
  <c r="AX54"/>
  <c r="AY54"/>
  <c i="2" r="J33"/>
  <c i="1" r="AV55"/>
  <c r="AT55"/>
  <c i="2" l="1" r="BK87"/>
  <c r="J87"/>
  <c r="J59"/>
  <c i="1" r="W29"/>
  <c r="AT54"/>
  <c i="2" l="1" r="J30"/>
  <c i="1" r="AG55"/>
  <c r="AG54"/>
  <c r="AK26"/>
  <c r="AK35"/>
  <c l="1" r="AN54"/>
  <c r="AN55"/>
  <c i="2" r="J3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<sst xmlns="http://schemas.openxmlformats.org/spreadsheetml/2006/main">
  <si>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</si>
  <si>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</si>
  <si>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</si>
  <si>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</si>
  <si>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</si>
  <si>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{cba793b0-cdb4-4521-98d1-9a8deaca282b}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</si>
  <si>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</si>
  <si>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</si>
  <si>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</si>
  <si>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</si>
  <si>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</si>
  <si>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</si>
  <si>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</si>
  <si>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</si>
  <si>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322077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</si>
  <si>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</si>
  <si>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</si>
  <si>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Morava, Napajedla, LB řkm 161,950–162,350, oprava nátrží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</si>
  <si>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</si>
  <si>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</si>
  <si>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</si>
  <si>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</si>
  <si>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</si>
  <si>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</si>
  <si>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</si>
  <si>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</si>
  <si>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22. 4. 2021</t>
  </si>
  <si>
    <t>10</t>
  </si>
  <si>
    <t>100</t>
  </si>
  <si>
    <t>Zadavatel:</t>
  </si>
  <si>
    <t>IČ:</t>
  </si>
  <si>
    <t>70890013</t>
  </si>
  <si>
    <t xml:space="preserve">Povodí Moravy, s.p., Brno,  Dřevařská 11</t>
  </si>
  <si>
    <t>DIČ:</t>
  </si>
  <si>
    <t>CZ70890013</t>
  </si>
  <si>
    <t>Uchazeč:</t>
  </si>
  <si>
    <t>Vyplň údaj</t>
  </si>
  <si>
    <t>Projektant:</t>
  </si>
  <si>
    <t>Povodí Moravy, s.p., závod Uh. Hradiště - projekce</t>
  </si>
  <si>
    <t>True</t>
  </si>
  <si>
    <t>Zpracovatel:</t>
  </si>
  <si>
    <t>Ing. Otépka Miroslav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</si>
  <si>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</si>
  <si>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</si>
  <si>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</si>
  <si>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</si>
  <si>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</si>
  <si>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</si>
  <si>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</si>
  <si>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</si>
  <si>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</si>
  <si>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</si>
  <si>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</si>
  <si>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</si>
  <si>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</si>
  <si>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</si>
  <si>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</si>
  <si>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</si>
  <si>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</si>
  <si>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</si>
  <si>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</si>
  <si>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</si>
  <si>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</si>
  <si>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</si>
  <si>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</si>
  <si>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</si>
  <si>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</si>
  <si>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</si>
  <si>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</si>
  <si>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</si>
  <si>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</si>
  <si>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</si>
  <si>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</si>
  <si>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</si>
  <si>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</si>
  <si>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</si>
  <si>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</si>
  <si>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</si>
  <si>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</si>
  <si>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</si>
  <si>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</si>
  <si>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</si>
  <si>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</si>
  <si>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</si>
  <si>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Údržba koryta vodního toku</t>
  </si>
  <si>
    <t>STA</t>
  </si>
  <si>
    <t>{8c7d1dae-92e7-4bbe-bcf6-216db19eb4a7}</t>
  </si>
  <si>
    <t>2</t>
  </si>
  <si>
    <t>KRYCÍ LIST SOUPISU PRACÍ</t>
  </si>
  <si>
    <t>Objekt:</t>
  </si>
  <si>
    <t>01 - Údržba koryta vodního toku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</si>
  <si>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</si>
  <si>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</si>
  <si>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</si>
  <si>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</si>
  <si>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</si>
  <si>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</si>
  <si>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</si>
  <si>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2 - Zakládání</t>
  </si>
  <si>
    <t xml:space="preserve">    4 - Vodorovné konstrukce</t>
  </si>
  <si>
    <t xml:space="preserve">    5 - Komunikace pozemní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</si>
  <si>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</si>
  <si>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</si>
  <si>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</si>
  <si>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</si>
  <si>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</si>
  <si>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</si>
  <si>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</si>
  <si>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</si>
  <si>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</si>
  <si>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</si>
  <si>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</si>
  <si>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</si>
  <si>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</si>
  <si>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</si>
  <si>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</si>
  <si>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</si>
  <si>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</si>
  <si>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</si>
  <si>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</si>
  <si>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</si>
  <si>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111111101</t>
  </si>
  <si>
    <t>Odstranění travin a rákosu ručně travin pro jakoukoli plochu v rovině nebo ve svahu sklonu do 1:5</t>
  </si>
  <si>
    <t>m2</t>
  </si>
  <si>
    <t>CS ÚRS 2021 01</t>
  </si>
  <si>
    <t>4</t>
  </si>
  <si>
    <t>2066719312</t>
  </si>
  <si>
    <t>VV</t>
  </si>
  <si>
    <t>3*350</t>
  </si>
  <si>
    <t>111251202</t>
  </si>
  <si>
    <t>Odstranění křovin a stromů s odstraněním kořenů strojně průměru kmene do 100 mm v rovině nebo ve svahu sklonu terénu přes 1:5, při celkové ploše přes 100 do 500 m2</t>
  </si>
  <si>
    <t>1857561916</t>
  </si>
  <si>
    <t>3*250</t>
  </si>
  <si>
    <t>3</t>
  </si>
  <si>
    <t>113106241</t>
  </si>
  <si>
    <t>Rozebrání dlažeb a dílců vozovek a ploch s přemístěním hmot na skládku na vzdálenost do 3 m nebo s naložením na dopravní prostředek, s jakoukoliv výplní spár strojně plochy jednotlivě přes 200 m2 ze silničních dílců jakýchkoliv rozměrů, s ložem z kameniva nebo živice se spárami zalitými živicí</t>
  </si>
  <si>
    <t>1026940672</t>
  </si>
  <si>
    <t>3*300 " provizorní panelová cesta na hrázi</t>
  </si>
  <si>
    <t>113151111</t>
  </si>
  <si>
    <t>Rozebírání zpevněných ploch s přemístěním na skládku na vzdálenost do 20 m nebo s naložením na dopravní prostředek ze silničních panelů</t>
  </si>
  <si>
    <t>-1664585770</t>
  </si>
  <si>
    <t>5</t>
  </si>
  <si>
    <t>113152111</t>
  </si>
  <si>
    <t>Odstranění podkladů zpevněných ploch s přemístěním na skládku na vzdálenost do 20 m nebo s naložením na dopravní prostředek z kameniva těženého</t>
  </si>
  <si>
    <t>m3</t>
  </si>
  <si>
    <t>571394595</t>
  </si>
  <si>
    <t>0,1*3*300</t>
  </si>
  <si>
    <t>6</t>
  </si>
  <si>
    <t>124253101</t>
  </si>
  <si>
    <t>Vykopávky pro koryta vodotečí strojně v hornině třídy těžitelnosti I skupiny 3 přes 100 do 1 000 m3</t>
  </si>
  <si>
    <t>-169072537</t>
  </si>
  <si>
    <t>131 "viz. kubaturový list</t>
  </si>
  <si>
    <t>7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</si>
  <si>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</si>
  <si>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</si>
  <si>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1336911293</t>
  </si>
  <si>
    <t>8</t>
  </si>
  <si>
    <t>166151101</t>
  </si>
  <si>
    <t>Přehození neulehlého výkopku strojně z horniny třídy těžitelnosti I, skupiny 1 až 3</t>
  </si>
  <si>
    <t>-485984913</t>
  </si>
  <si>
    <t>9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</si>
  <si>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</si>
  <si>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</si>
  <si>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-833555490</t>
  </si>
  <si>
    <t>181951111</t>
  </si>
  <si>
    <t>Úprava pláně vyrovnáním výškových rozdílů strojně v hornině třídy těžitelnosti I, skupiny 1 až 3 bez zhutnění</t>
  </si>
  <si>
    <t>953843017</t>
  </si>
  <si>
    <t>875 "viz. kubaturový list</t>
  </si>
  <si>
    <t>11</t>
  </si>
  <si>
    <t>182151111</t>
  </si>
  <si>
    <t>Svahování trvalých svahů do projektovaných profilů strojně s potřebným přemístěním výkopku při svahování v zářezech v hornině třídy těžitelnosti I, skupiny 1 až 3</t>
  </si>
  <si>
    <t>-890571338</t>
  </si>
  <si>
    <t>478 "viz. kubaturový list</t>
  </si>
  <si>
    <t>12</t>
  </si>
  <si>
    <t>R 103</t>
  </si>
  <si>
    <t>Ekologická likvidace odstraněných křovin, kořenů a pařezů včetně potřebného odvozu a uložení</t>
  </si>
  <si>
    <t>1108384193</t>
  </si>
  <si>
    <t>18</t>
  </si>
  <si>
    <t>Zemní práce - povrchové úpravy terénu</t>
  </si>
  <si>
    <t>13</t>
  </si>
  <si>
    <t>181451121</t>
  </si>
  <si>
    <t>Založení trávníku na půdě předem připravené plochy přes 1000 m2 výsevem včetně utažení lučního v rovině nebo na svahu do 1:5</t>
  </si>
  <si>
    <t>1682844924</t>
  </si>
  <si>
    <t>14</t>
  </si>
  <si>
    <t>M</t>
  </si>
  <si>
    <t>005724720</t>
  </si>
  <si>
    <t>osivo směs travní krajinná-rovinná</t>
  </si>
  <si>
    <t>kg</t>
  </si>
  <si>
    <t>1841797921</t>
  </si>
  <si>
    <t>800*0,015 'Přepočtené koeficientem množství</t>
  </si>
  <si>
    <t>181451122</t>
  </si>
  <si>
    <t>Založení trávníku na půdě předem připravené plochy přes 1000 m2 výsevem včetně utažení lučního na svahu přes 1:5 do 1:2</t>
  </si>
  <si>
    <t>1920632592</t>
  </si>
  <si>
    <t>16</t>
  </si>
  <si>
    <t>005724740</t>
  </si>
  <si>
    <t>osivo směs travní krajinná-svahová</t>
  </si>
  <si>
    <t>1170703340</t>
  </si>
  <si>
    <t>1200*0,01586 'Přepočtené koeficientem množství</t>
  </si>
  <si>
    <t>Zakládání</t>
  </si>
  <si>
    <t>17</t>
  </si>
  <si>
    <t>213141112</t>
  </si>
  <si>
    <t>Zřízení vrstvy z geotextilie filtrační, separační, odvodňovací, ochranné, výztužné nebo protierozní v rovině nebo ve sklonu do 1:5, šířky přes 3 do 6 m</t>
  </si>
  <si>
    <t>-376956322</t>
  </si>
  <si>
    <t>4*300</t>
  </si>
  <si>
    <t>69311200</t>
  </si>
  <si>
    <t>geotextilie netkaná separační, ochranná, filtrační, drenážní PES(70%)+PP(30%) 350g/m2</t>
  </si>
  <si>
    <t>1450135293</t>
  </si>
  <si>
    <t>1200*1,05</t>
  </si>
  <si>
    <t>1260*1,1845 'Přepočtené koeficientem množství</t>
  </si>
  <si>
    <t>Vodorovné konstrukce</t>
  </si>
  <si>
    <t>19</t>
  </si>
  <si>
    <t>462511370</t>
  </si>
  <si>
    <t>Zához z lomového kamene neupraveného záhozového bez proštěrkování z terénu, hmotnosti jednotlivých kamenů přes 200 do 500 kg</t>
  </si>
  <si>
    <t>595706079</t>
  </si>
  <si>
    <t>1172 "Viz kubaturový list</t>
  </si>
  <si>
    <t>20</t>
  </si>
  <si>
    <t>462519003</t>
  </si>
  <si>
    <t>Zához z lomového kamene neupraveného záhozového Příplatek k cenám za urovnání viditelných ploch záhozu z kamene, hmotnosti jednotlivých kamenů přes 200 do 500 kg</t>
  </si>
  <si>
    <t>823170660</t>
  </si>
  <si>
    <t xml:space="preserve">1779 "Viz kubaturový list </t>
  </si>
  <si>
    <t>R 401</t>
  </si>
  <si>
    <t>Příplatek za stísněné podmínky a provádění záhozu většinou pod hladinou vody</t>
  </si>
  <si>
    <t>-248165568</t>
  </si>
  <si>
    <t>39</t>
  </si>
  <si>
    <t>R 402</t>
  </si>
  <si>
    <t>Příplatek za vyklínování viditelných ploch záhozu menšími kameny</t>
  </si>
  <si>
    <t>-1609819165</t>
  </si>
  <si>
    <t>1*350</t>
  </si>
  <si>
    <t>Komunikace pozemní</t>
  </si>
  <si>
    <t>22</t>
  </si>
  <si>
    <t>564211112</t>
  </si>
  <si>
    <t>Podklad nebo podsyp ze štěrkopísku ŠP s rozprostřením, vlhčením a zhutněním, po zhutnění tl. 60 mm</t>
  </si>
  <si>
    <t>331481934</t>
  </si>
  <si>
    <t>3*300 " podsyp panelové cesty</t>
  </si>
  <si>
    <t>23</t>
  </si>
  <si>
    <t>572211111</t>
  </si>
  <si>
    <t>Vyspravení výtluků a propadlých míst na krajnicích a komunikacích s rozprostřením a zhutněním kamenivem hrubým drceným</t>
  </si>
  <si>
    <t>587233208</t>
  </si>
  <si>
    <t>24</t>
  </si>
  <si>
    <t>572221112</t>
  </si>
  <si>
    <t>Vyspravení výtluků tryskovou metodou směsí kameniva a asfaltové emulze při spotřebě na 1 km komunikace přes 1 t</t>
  </si>
  <si>
    <t>t</t>
  </si>
  <si>
    <t>774973238</t>
  </si>
  <si>
    <t>25</t>
  </si>
  <si>
    <t>584121112</t>
  </si>
  <si>
    <t>Osazení silničních dílců ze železového betonu s podkladem z kameniva těženého do tl. 40 mm jakéhokoliv druhu a velikosti, na plochu jednotlivě přes 200 m2</t>
  </si>
  <si>
    <t>-69616238</t>
  </si>
  <si>
    <t>3*300 " provizorní panelová cesta</t>
  </si>
  <si>
    <t>26</t>
  </si>
  <si>
    <t>59381004</t>
  </si>
  <si>
    <t>panel silniční 3,00x2,00x0,15m</t>
  </si>
  <si>
    <t>kus</t>
  </si>
  <si>
    <t>1388462282</t>
  </si>
  <si>
    <t xml:space="preserve">300/2/3"opakované použit panelů </t>
  </si>
  <si>
    <t>998</t>
  </si>
  <si>
    <t>Přesun hmot</t>
  </si>
  <si>
    <t>27</t>
  </si>
  <si>
    <t>998332011</t>
  </si>
  <si>
    <t>Přesun hmot pro úpravy vodních toků a kanály, hráze rybníků apod. dopravní vzdálenost do 500 m</t>
  </si>
  <si>
    <t>-1477386323</t>
  </si>
  <si>
    <t>41</t>
  </si>
  <si>
    <t>998332091</t>
  </si>
  <si>
    <t>Přesun hmot pro úpravy vodních toků a kanály, hráze rybníků apod. Příplatek k ceně za zvětšený přesun přes vymezenou největší dopravní vzdálenost do 1 000 m</t>
  </si>
  <si>
    <t>99109613</t>
  </si>
  <si>
    <t>VRN</t>
  </si>
  <si>
    <t>Vedlejší rozpočtové náklady</t>
  </si>
  <si>
    <t>28</t>
  </si>
  <si>
    <t>R V01</t>
  </si>
  <si>
    <t>Zařízení staveniště - všechny náklady spojené s vybudováním, provozem a odstraněním zařízení staveniště</t>
  </si>
  <si>
    <t>obj.</t>
  </si>
  <si>
    <t>1024</t>
  </si>
  <si>
    <t>-1632168505</t>
  </si>
  <si>
    <t>29</t>
  </si>
  <si>
    <t>R V02</t>
  </si>
  <si>
    <t>Geodetické práce během výstavby, dokumentace skutečného provedení včetně geodetického zaměření apod.</t>
  </si>
  <si>
    <t>977645528</t>
  </si>
  <si>
    <t>30</t>
  </si>
  <si>
    <t>R V03</t>
  </si>
  <si>
    <t>Vytyčení a zajištění ochrany inženýrských sítí dle pokynů správců sítí, případné použití sil. panelů v místech křížení apod., v příp. nutnosti zajištění vypnutí el. vedení VN</t>
  </si>
  <si>
    <t>498510721</t>
  </si>
  <si>
    <t>31</t>
  </si>
  <si>
    <t>R V04</t>
  </si>
  <si>
    <t>Zajištění plnění povinností BOZP dle platných zákonů, vyhlášek a nařízení ( z. č. 309/2006 Sb., NV 591/2006 Sb., z. č. 251/2005 Sb., z. č. 88/2016 Sb. apod.)</t>
  </si>
  <si>
    <t>940709526</t>
  </si>
  <si>
    <t>32</t>
  </si>
  <si>
    <t>R V05</t>
  </si>
  <si>
    <t>Uvedení stavbou dotčených pozemků a komunikací do původního stavu a jejich protokolární předání zpět vlastníkům</t>
  </si>
  <si>
    <t>-381085674</t>
  </si>
  <si>
    <t>40</t>
  </si>
  <si>
    <t>R V06</t>
  </si>
  <si>
    <t>Čištění používaných komunikací během stavby</t>
  </si>
  <si>
    <t>měs.</t>
  </si>
  <si>
    <t>1124051582</t>
  </si>
  <si>
    <t>34</t>
  </si>
  <si>
    <t>R V07</t>
  </si>
  <si>
    <t>Zajištění odpovídajícího dopravního značení včetně značení objízdné trasy cyklostezky a příp. povolení od Policie ČR</t>
  </si>
  <si>
    <t>1953540198</t>
  </si>
  <si>
    <t>35</t>
  </si>
  <si>
    <t>R V08</t>
  </si>
  <si>
    <t>Zpracování povodňového a havarijního plánu</t>
  </si>
  <si>
    <t>-1841979080</t>
  </si>
  <si>
    <t>37</t>
  </si>
  <si>
    <t>R V09</t>
  </si>
  <si>
    <t>Uvedení používaných sjízdných ramp do původního stavu</t>
  </si>
  <si>
    <t>344023458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</si>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</sst>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18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20</v>
      </c>
      <c r="AO7" s="21"/>
      <c r="AP7" s="21"/>
      <c r="AQ7" s="21"/>
      <c r="AR7" s="19"/>
      <c r="BE7" s="30"/>
      <c r="BS7" s="16" t="s">
        <v>22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E8" s="30"/>
      <c r="BS8" s="16" t="s">
        <v>27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28</v>
      </c>
    </row>
    <row r="10" s="1" customFormat="1" ht="12" customHeight="1">
      <c r="B10" s="20"/>
      <c r="C10" s="21"/>
      <c r="D10" s="31" t="s">
        <v>29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30</v>
      </c>
      <c r="AL10" s="21"/>
      <c r="AM10" s="21"/>
      <c r="AN10" s="26" t="s">
        <v>31</v>
      </c>
      <c r="AO10" s="21"/>
      <c r="AP10" s="21"/>
      <c r="AQ10" s="21"/>
      <c r="AR10" s="19"/>
      <c r="BE10" s="30"/>
      <c r="BS10" s="16" t="s">
        <v>18</v>
      </c>
    </row>
    <row r="11" s="1" customFormat="1" ht="18.48" customHeight="1">
      <c r="B11" s="20"/>
      <c r="C11" s="21"/>
      <c r="D11" s="21"/>
      <c r="E11" s="26" t="s">
        <v>32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33</v>
      </c>
      <c r="AL11" s="21"/>
      <c r="AM11" s="21"/>
      <c r="AN11" s="26" t="s">
        <v>34</v>
      </c>
      <c r="AO11" s="21"/>
      <c r="AP11" s="21"/>
      <c r="AQ11" s="21"/>
      <c r="AR11" s="19"/>
      <c r="BE11" s="30"/>
      <c r="BS11" s="16" t="s">
        <v>18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18</v>
      </c>
    </row>
    <row r="13" s="1" customFormat="1" ht="12" customHeight="1">
      <c r="B13" s="20"/>
      <c r="C13" s="21"/>
      <c r="D13" s="31" t="s">
        <v>35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30</v>
      </c>
      <c r="AL13" s="21"/>
      <c r="AM13" s="21"/>
      <c r="AN13" s="33" t="s">
        <v>36</v>
      </c>
      <c r="AO13" s="21"/>
      <c r="AP13" s="21"/>
      <c r="AQ13" s="21"/>
      <c r="AR13" s="19"/>
      <c r="BE13" s="30"/>
      <c r="BS13" s="16" t="s">
        <v>18</v>
      </c>
    </row>
    <row r="14">
      <c r="B14" s="20"/>
      <c r="C14" s="21"/>
      <c r="D14" s="21"/>
      <c r="E14" s="33" t="s">
        <v>36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33</v>
      </c>
      <c r="AL14" s="21"/>
      <c r="AM14" s="21"/>
      <c r="AN14" s="33" t="s">
        <v>36</v>
      </c>
      <c r="AO14" s="21"/>
      <c r="AP14" s="21"/>
      <c r="AQ14" s="21"/>
      <c r="AR14" s="19"/>
      <c r="BE14" s="30"/>
      <c r="BS14" s="16" t="s">
        <v>18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37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30</v>
      </c>
      <c r="AL16" s="21"/>
      <c r="AM16" s="21"/>
      <c r="AN16" s="26" t="s">
        <v>20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33</v>
      </c>
      <c r="AL17" s="21"/>
      <c r="AM17" s="21"/>
      <c r="AN17" s="26" t="s">
        <v>20</v>
      </c>
      <c r="AO17" s="21"/>
      <c r="AP17" s="21"/>
      <c r="AQ17" s="21"/>
      <c r="AR17" s="19"/>
      <c r="BE17" s="30"/>
      <c r="BS17" s="16" t="s">
        <v>39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30</v>
      </c>
      <c r="AL19" s="21"/>
      <c r="AM19" s="21"/>
      <c r="AN19" s="26" t="s">
        <v>20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33</v>
      </c>
      <c r="AL20" s="21"/>
      <c r="AM20" s="21"/>
      <c r="AN20" s="26" t="s">
        <v>20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43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47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48</v>
      </c>
      <c r="E29" s="46"/>
      <c r="F29" s="31" t="s">
        <v>49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50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51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54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55</v>
      </c>
      <c r="U35" s="53"/>
      <c r="V35" s="53"/>
      <c r="W35" s="53"/>
      <c r="X35" s="55" t="s">
        <v>56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322077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Morava, Napajedla, LB řkm 161,950–162,350, oprava nátrží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23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25</v>
      </c>
      <c r="AJ47" s="39"/>
      <c r="AK47" s="39"/>
      <c r="AL47" s="39"/>
      <c r="AM47" s="71" t="str">
        <f>IF(AN8= "","",AN8)</f>
        <v>22. 4. 2021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25.65" customHeight="1">
      <c r="A49" s="37"/>
      <c r="B49" s="38"/>
      <c r="C49" s="31" t="s">
        <v>29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Povodí Moravy, s.p., Brno,  Dřevařská 11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37</v>
      </c>
      <c r="AJ49" s="39"/>
      <c r="AK49" s="39"/>
      <c r="AL49" s="39"/>
      <c r="AM49" s="72" t="str">
        <f>IF(E17="","",E17)</f>
        <v>Povodí Moravy, s.p., závod Uh. Hradiště - projekce</v>
      </c>
      <c r="AN49" s="63"/>
      <c r="AO49" s="63"/>
      <c r="AP49" s="63"/>
      <c r="AQ49" s="39"/>
      <c r="AR49" s="43"/>
      <c r="AS49" s="73" t="s">
        <v>58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35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40</v>
      </c>
      <c r="AJ50" s="39"/>
      <c r="AK50" s="39"/>
      <c r="AL50" s="39"/>
      <c r="AM50" s="72" t="str">
        <f>IF(E20="","",E20)</f>
        <v>Ing. Otépka Miroslav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59</v>
      </c>
      <c r="D52" s="86"/>
      <c r="E52" s="86"/>
      <c r="F52" s="86"/>
      <c r="G52" s="86"/>
      <c r="H52" s="87"/>
      <c r="I52" s="88" t="s">
        <v>60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61</v>
      </c>
      <c r="AH52" s="86"/>
      <c r="AI52" s="86"/>
      <c r="AJ52" s="86"/>
      <c r="AK52" s="86"/>
      <c r="AL52" s="86"/>
      <c r="AM52" s="86"/>
      <c r="AN52" s="88" t="s">
        <v>62</v>
      </c>
      <c r="AO52" s="86"/>
      <c r="AP52" s="86"/>
      <c r="AQ52" s="90" t="s">
        <v>63</v>
      </c>
      <c r="AR52" s="43"/>
      <c r="AS52" s="91" t="s">
        <v>64</v>
      </c>
      <c r="AT52" s="92" t="s">
        <v>65</v>
      </c>
      <c r="AU52" s="92" t="s">
        <v>66</v>
      </c>
      <c r="AV52" s="92" t="s">
        <v>67</v>
      </c>
      <c r="AW52" s="92" t="s">
        <v>68</v>
      </c>
      <c r="AX52" s="92" t="s">
        <v>69</v>
      </c>
      <c r="AY52" s="92" t="s">
        <v>70</v>
      </c>
      <c r="AZ52" s="92" t="s">
        <v>71</v>
      </c>
      <c r="BA52" s="92" t="s">
        <v>72</v>
      </c>
      <c r="BB52" s="92" t="s">
        <v>73</v>
      </c>
      <c r="BC52" s="92" t="s">
        <v>74</v>
      </c>
      <c r="BD52" s="93" t="s">
        <v>75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76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20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77</v>
      </c>
      <c r="BT54" s="108" t="s">
        <v>78</v>
      </c>
      <c r="BU54" s="109" t="s">
        <v>79</v>
      </c>
      <c r="BV54" s="108" t="s">
        <v>80</v>
      </c>
      <c r="BW54" s="108" t="s">
        <v>5</v>
      </c>
      <c r="BX54" s="108" t="s">
        <v>81</v>
      </c>
      <c r="CL54" s="108" t="s">
        <v>20</v>
      </c>
    </row>
    <row r="55" s="7" customFormat="1" ht="16.5" customHeight="1">
      <c r="A55" s="110" t="s">
        <v>82</v>
      </c>
      <c r="B55" s="111"/>
      <c r="C55" s="112"/>
      <c r="D55" s="113" t="s">
        <v>83</v>
      </c>
      <c r="E55" s="113"/>
      <c r="F55" s="113"/>
      <c r="G55" s="113"/>
      <c r="H55" s="113"/>
      <c r="I55" s="114"/>
      <c r="J55" s="113" t="s">
        <v>84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Údržba koryta vodníh...'!J30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85</v>
      </c>
      <c r="AR55" s="117"/>
      <c r="AS55" s="118">
        <v>0</v>
      </c>
      <c r="AT55" s="119">
        <f>ROUND(SUM(AV55:AW55),2)</f>
        <v>0</v>
      </c>
      <c r="AU55" s="120">
        <f>'01 - Údržba koryta vodníh...'!P87</f>
        <v>0</v>
      </c>
      <c r="AV55" s="119">
        <f>'01 - Údržba koryta vodníh...'!J33</f>
        <v>0</v>
      </c>
      <c r="AW55" s="119">
        <f>'01 - Údržba koryta vodníh...'!J34</f>
        <v>0</v>
      </c>
      <c r="AX55" s="119">
        <f>'01 - Údržba koryta vodníh...'!J35</f>
        <v>0</v>
      </c>
      <c r="AY55" s="119">
        <f>'01 - Údržba koryta vodníh...'!J36</f>
        <v>0</v>
      </c>
      <c r="AZ55" s="119">
        <f>'01 - Údržba koryta vodníh...'!F33</f>
        <v>0</v>
      </c>
      <c r="BA55" s="119">
        <f>'01 - Údržba koryta vodníh...'!F34</f>
        <v>0</v>
      </c>
      <c r="BB55" s="119">
        <f>'01 - Údržba koryta vodníh...'!F35</f>
        <v>0</v>
      </c>
      <c r="BC55" s="119">
        <f>'01 - Údržba koryta vodníh...'!F36</f>
        <v>0</v>
      </c>
      <c r="BD55" s="121">
        <f>'01 - Údržba koryta vodníh...'!F37</f>
        <v>0</v>
      </c>
      <c r="BE55" s="7"/>
      <c r="BT55" s="122" t="s">
        <v>22</v>
      </c>
      <c r="BV55" s="122" t="s">
        <v>80</v>
      </c>
      <c r="BW55" s="122" t="s">
        <v>86</v>
      </c>
      <c r="BX55" s="122" t="s">
        <v>5</v>
      </c>
      <c r="CL55" s="122" t="s">
        <v>20</v>
      </c>
      <c r="CM55" s="122" t="s">
        <v>87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tHKYYJnDemtOgwo5Gmp818Phaq9fIiGlH4Js+fIZSwtrmLDiSctZZN/9VyGv+gKJfWJ7AmI3RIZJrnNee2y+LA==" hashValue="XXfcuzUKDsbb99E3IWp6VeBS99QRvUr2Tv0DYi9FcHC50c4D1IBgfO/9HB45LLaIlZpmoKh2gA/VgqaZuCO/W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Údržba koryta vodníh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87</v>
      </c>
    </row>
    <row r="4" s="1" customFormat="1" ht="24.96" customHeight="1">
      <c r="B4" s="19"/>
      <c r="D4" s="125" t="s">
        <v>88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Morava, Napajedla, LB řkm 161,950–162,350, oprava nátrží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89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90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19</v>
      </c>
      <c r="E11" s="37"/>
      <c r="F11" s="131" t="s">
        <v>20</v>
      </c>
      <c r="G11" s="37"/>
      <c r="H11" s="37"/>
      <c r="I11" s="127" t="s">
        <v>21</v>
      </c>
      <c r="J11" s="131" t="s">
        <v>20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23</v>
      </c>
      <c r="E12" s="37"/>
      <c r="F12" s="131" t="s">
        <v>24</v>
      </c>
      <c r="G12" s="37"/>
      <c r="H12" s="37"/>
      <c r="I12" s="127" t="s">
        <v>25</v>
      </c>
      <c r="J12" s="132" t="str">
        <f>'Rekapitulace stavby'!AN8</f>
        <v>22. 4. 2021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29</v>
      </c>
      <c r="E14" s="37"/>
      <c r="F14" s="37"/>
      <c r="G14" s="37"/>
      <c r="H14" s="37"/>
      <c r="I14" s="127" t="s">
        <v>30</v>
      </c>
      <c r="J14" s="131" t="str">
        <f>IF('Rekapitulace stavby'!AN10="","",'Rekapitulace stavby'!AN10)</f>
        <v>70890013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Povodí Moravy, s.p., Brno,  Dřevařská 11</v>
      </c>
      <c r="F15" s="37"/>
      <c r="G15" s="37"/>
      <c r="H15" s="37"/>
      <c r="I15" s="127" t="s">
        <v>33</v>
      </c>
      <c r="J15" s="131" t="str">
        <f>IF('Rekapitulace stavby'!AN11="","",'Rekapitulace stavby'!AN11)</f>
        <v>CZ70890013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35</v>
      </c>
      <c r="E17" s="37"/>
      <c r="F17" s="37"/>
      <c r="G17" s="37"/>
      <c r="H17" s="37"/>
      <c r="I17" s="127" t="s">
        <v>30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33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37</v>
      </c>
      <c r="E20" s="37"/>
      <c r="F20" s="37"/>
      <c r="G20" s="37"/>
      <c r="H20" s="37"/>
      <c r="I20" s="127" t="s">
        <v>30</v>
      </c>
      <c r="J20" s="131" t="s">
        <v>20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38</v>
      </c>
      <c r="F21" s="37"/>
      <c r="G21" s="37"/>
      <c r="H21" s="37"/>
      <c r="I21" s="127" t="s">
        <v>33</v>
      </c>
      <c r="J21" s="131" t="s">
        <v>20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40</v>
      </c>
      <c r="E23" s="37"/>
      <c r="F23" s="37"/>
      <c r="G23" s="37"/>
      <c r="H23" s="37"/>
      <c r="I23" s="127" t="s">
        <v>30</v>
      </c>
      <c r="J23" s="131" t="s">
        <v>20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41</v>
      </c>
      <c r="F24" s="37"/>
      <c r="G24" s="37"/>
      <c r="H24" s="37"/>
      <c r="I24" s="127" t="s">
        <v>33</v>
      </c>
      <c r="J24" s="131" t="s">
        <v>20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42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20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44</v>
      </c>
      <c r="E30" s="37"/>
      <c r="F30" s="37"/>
      <c r="G30" s="37"/>
      <c r="H30" s="37"/>
      <c r="I30" s="37"/>
      <c r="J30" s="139">
        <f>ROUND(J87,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46</v>
      </c>
      <c r="G32" s="37"/>
      <c r="H32" s="37"/>
      <c r="I32" s="140" t="s">
        <v>45</v>
      </c>
      <c r="J32" s="140" t="s">
        <v>47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48</v>
      </c>
      <c r="E33" s="127" t="s">
        <v>49</v>
      </c>
      <c r="F33" s="142">
        <f>ROUND((SUM(BE87:BE151)),  2)</f>
        <v>0</v>
      </c>
      <c r="G33" s="37"/>
      <c r="H33" s="37"/>
      <c r="I33" s="143">
        <v>0.20999999999999999</v>
      </c>
      <c r="J33" s="142">
        <f>ROUND(((SUM(BE87:BE151))*I33),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50</v>
      </c>
      <c r="F34" s="142">
        <f>ROUND((SUM(BF87:BF151)),  2)</f>
        <v>0</v>
      </c>
      <c r="G34" s="37"/>
      <c r="H34" s="37"/>
      <c r="I34" s="143">
        <v>0.14999999999999999</v>
      </c>
      <c r="J34" s="142">
        <f>ROUND(((SUM(BF87:BF151))*I34),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51</v>
      </c>
      <c r="F35" s="142">
        <f>ROUND((SUM(BG87:BG151)),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52</v>
      </c>
      <c r="F36" s="142">
        <f>ROUND((SUM(BH87:BH151)),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53</v>
      </c>
      <c r="F37" s="142">
        <f>ROUND((SUM(BI87:BI151)),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54</v>
      </c>
      <c r="E39" s="146"/>
      <c r="F39" s="146"/>
      <c r="G39" s="147" t="s">
        <v>55</v>
      </c>
      <c r="H39" s="148" t="s">
        <v>56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91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Morava, Napajedla, LB řkm 161,950–162,350, oprava nátrží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89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Údržba koryta vodního toku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23</v>
      </c>
      <c r="D52" s="39"/>
      <c r="E52" s="39"/>
      <c r="F52" s="26" t="str">
        <f>F12</f>
        <v xml:space="preserve"> </v>
      </c>
      <c r="G52" s="39"/>
      <c r="H52" s="39"/>
      <c r="I52" s="31" t="s">
        <v>25</v>
      </c>
      <c r="J52" s="71" t="str">
        <f>IF(J12="","",J12)</f>
        <v>22. 4. 2021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40.05" customHeight="1">
      <c r="A54" s="37"/>
      <c r="B54" s="38"/>
      <c r="C54" s="31" t="s">
        <v>29</v>
      </c>
      <c r="D54" s="39"/>
      <c r="E54" s="39"/>
      <c r="F54" s="26" t="str">
        <f>E15</f>
        <v xml:space="preserve">Povodí Moravy, s.p., Brno,  Dřevařská 11</v>
      </c>
      <c r="G54" s="39"/>
      <c r="H54" s="39"/>
      <c r="I54" s="31" t="s">
        <v>37</v>
      </c>
      <c r="J54" s="35" t="str">
        <f>E21</f>
        <v>Povodí Moravy, s.p., závod Uh. Hradiště - projekce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35</v>
      </c>
      <c r="D55" s="39"/>
      <c r="E55" s="39"/>
      <c r="F55" s="26" t="str">
        <f>IF(E18="","",E18)</f>
        <v>Vyplň údaj</v>
      </c>
      <c r="G55" s="39"/>
      <c r="H55" s="39"/>
      <c r="I55" s="31" t="s">
        <v>40</v>
      </c>
      <c r="J55" s="35" t="str">
        <f>E24</f>
        <v>Ing. Otépka Miroslav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92</v>
      </c>
      <c r="D57" s="157"/>
      <c r="E57" s="157"/>
      <c r="F57" s="157"/>
      <c r="G57" s="157"/>
      <c r="H57" s="157"/>
      <c r="I57" s="157"/>
      <c r="J57" s="158" t="s">
        <v>93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76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94</v>
      </c>
    </row>
    <row r="60" s="9" customFormat="1" ht="24.96" customHeight="1">
      <c r="A60" s="9"/>
      <c r="B60" s="160"/>
      <c r="C60" s="161"/>
      <c r="D60" s="162" t="s">
        <v>95</v>
      </c>
      <c r="E60" s="163"/>
      <c r="F60" s="163"/>
      <c r="G60" s="163"/>
      <c r="H60" s="163"/>
      <c r="I60" s="163"/>
      <c r="J60" s="164">
        <f>J88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96</v>
      </c>
      <c r="E61" s="169"/>
      <c r="F61" s="169"/>
      <c r="G61" s="169"/>
      <c r="H61" s="169"/>
      <c r="I61" s="169"/>
      <c r="J61" s="170">
        <f>J89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66"/>
      <c r="C62" s="167"/>
      <c r="D62" s="168" t="s">
        <v>97</v>
      </c>
      <c r="E62" s="169"/>
      <c r="F62" s="169"/>
      <c r="G62" s="169"/>
      <c r="H62" s="169"/>
      <c r="I62" s="169"/>
      <c r="J62" s="170">
        <f>J109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98</v>
      </c>
      <c r="E63" s="169"/>
      <c r="F63" s="169"/>
      <c r="G63" s="169"/>
      <c r="H63" s="169"/>
      <c r="I63" s="169"/>
      <c r="J63" s="170">
        <f>J116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99</v>
      </c>
      <c r="E64" s="169"/>
      <c r="F64" s="169"/>
      <c r="G64" s="169"/>
      <c r="H64" s="169"/>
      <c r="I64" s="169"/>
      <c r="J64" s="170">
        <f>J122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100</v>
      </c>
      <c r="E65" s="169"/>
      <c r="F65" s="169"/>
      <c r="G65" s="169"/>
      <c r="H65" s="169"/>
      <c r="I65" s="169"/>
      <c r="J65" s="170">
        <f>J130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101</v>
      </c>
      <c r="E66" s="169"/>
      <c r="F66" s="169"/>
      <c r="G66" s="169"/>
      <c r="H66" s="169"/>
      <c r="I66" s="169"/>
      <c r="J66" s="170">
        <f>J139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0"/>
      <c r="C67" s="161"/>
      <c r="D67" s="162" t="s">
        <v>102</v>
      </c>
      <c r="E67" s="163"/>
      <c r="F67" s="163"/>
      <c r="G67" s="163"/>
      <c r="H67" s="163"/>
      <c r="I67" s="163"/>
      <c r="J67" s="164">
        <f>J142</f>
        <v>0</v>
      </c>
      <c r="K67" s="161"/>
      <c r="L67" s="165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103</v>
      </c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5" t="str">
        <f>E7</f>
        <v>Morava, Napajedla, LB řkm 161,950–162,350, oprava nátrží</v>
      </c>
      <c r="F77" s="31"/>
      <c r="G77" s="31"/>
      <c r="H77" s="31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89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01 - Údržba koryta vodního toku</v>
      </c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23</v>
      </c>
      <c r="D81" s="39"/>
      <c r="E81" s="39"/>
      <c r="F81" s="26" t="str">
        <f>F12</f>
        <v xml:space="preserve"> </v>
      </c>
      <c r="G81" s="39"/>
      <c r="H81" s="39"/>
      <c r="I81" s="31" t="s">
        <v>25</v>
      </c>
      <c r="J81" s="71" t="str">
        <f>IF(J12="","",J12)</f>
        <v>22. 4. 2021</v>
      </c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40.05" customHeight="1">
      <c r="A83" s="37"/>
      <c r="B83" s="38"/>
      <c r="C83" s="31" t="s">
        <v>29</v>
      </c>
      <c r="D83" s="39"/>
      <c r="E83" s="39"/>
      <c r="F83" s="26" t="str">
        <f>E15</f>
        <v xml:space="preserve">Povodí Moravy, s.p., Brno,  Dřevařská 11</v>
      </c>
      <c r="G83" s="39"/>
      <c r="H83" s="39"/>
      <c r="I83" s="31" t="s">
        <v>37</v>
      </c>
      <c r="J83" s="35" t="str">
        <f>E21</f>
        <v>Povodí Moravy, s.p., závod Uh. Hradiště - projekce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35</v>
      </c>
      <c r="D84" s="39"/>
      <c r="E84" s="39"/>
      <c r="F84" s="26" t="str">
        <f>IF(E18="","",E18)</f>
        <v>Vyplň údaj</v>
      </c>
      <c r="G84" s="39"/>
      <c r="H84" s="39"/>
      <c r="I84" s="31" t="s">
        <v>40</v>
      </c>
      <c r="J84" s="35" t="str">
        <f>E24</f>
        <v>Ing. Otépka Miroslav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2"/>
      <c r="B86" s="173"/>
      <c r="C86" s="174" t="s">
        <v>104</v>
      </c>
      <c r="D86" s="175" t="s">
        <v>63</v>
      </c>
      <c r="E86" s="175" t="s">
        <v>59</v>
      </c>
      <c r="F86" s="175" t="s">
        <v>60</v>
      </c>
      <c r="G86" s="175" t="s">
        <v>105</v>
      </c>
      <c r="H86" s="175" t="s">
        <v>106</v>
      </c>
      <c r="I86" s="175" t="s">
        <v>107</v>
      </c>
      <c r="J86" s="175" t="s">
        <v>93</v>
      </c>
      <c r="K86" s="176" t="s">
        <v>108</v>
      </c>
      <c r="L86" s="177"/>
      <c r="M86" s="91" t="s">
        <v>20</v>
      </c>
      <c r="N86" s="92" t="s">
        <v>48</v>
      </c>
      <c r="O86" s="92" t="s">
        <v>109</v>
      </c>
      <c r="P86" s="92" t="s">
        <v>110</v>
      </c>
      <c r="Q86" s="92" t="s">
        <v>111</v>
      </c>
      <c r="R86" s="92" t="s">
        <v>112</v>
      </c>
      <c r="S86" s="92" t="s">
        <v>113</v>
      </c>
      <c r="T86" s="93" t="s">
        <v>114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7"/>
      <c r="B87" s="38"/>
      <c r="C87" s="98" t="s">
        <v>115</v>
      </c>
      <c r="D87" s="39"/>
      <c r="E87" s="39"/>
      <c r="F87" s="39"/>
      <c r="G87" s="39"/>
      <c r="H87" s="39"/>
      <c r="I87" s="39"/>
      <c r="J87" s="178">
        <f>BK87</f>
        <v>0</v>
      </c>
      <c r="K87" s="39"/>
      <c r="L87" s="43"/>
      <c r="M87" s="94"/>
      <c r="N87" s="179"/>
      <c r="O87" s="95"/>
      <c r="P87" s="180">
        <f>P88+P142</f>
        <v>0</v>
      </c>
      <c r="Q87" s="95"/>
      <c r="R87" s="180">
        <f>R88+R142</f>
        <v>2700.5231564999999</v>
      </c>
      <c r="S87" s="95"/>
      <c r="T87" s="181">
        <f>T88+T142</f>
        <v>830.70000000000005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77</v>
      </c>
      <c r="AU87" s="16" t="s">
        <v>94</v>
      </c>
      <c r="BK87" s="182">
        <f>BK88+BK142</f>
        <v>0</v>
      </c>
    </row>
    <row r="88" s="12" customFormat="1" ht="25.92" customHeight="1">
      <c r="A88" s="12"/>
      <c r="B88" s="183"/>
      <c r="C88" s="184"/>
      <c r="D88" s="185" t="s">
        <v>77</v>
      </c>
      <c r="E88" s="186" t="s">
        <v>116</v>
      </c>
      <c r="F88" s="186" t="s">
        <v>117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P89+P116+P122+P130+P139</f>
        <v>0</v>
      </c>
      <c r="Q88" s="191"/>
      <c r="R88" s="192">
        <f>R89+R116+R122+R130+R139</f>
        <v>2700.5231564999999</v>
      </c>
      <c r="S88" s="191"/>
      <c r="T88" s="193">
        <f>T89+T116+T122+T130+T139</f>
        <v>830.70000000000005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22</v>
      </c>
      <c r="AT88" s="195" t="s">
        <v>77</v>
      </c>
      <c r="AU88" s="195" t="s">
        <v>78</v>
      </c>
      <c r="AY88" s="194" t="s">
        <v>118</v>
      </c>
      <c r="BK88" s="196">
        <f>BK89+BK116+BK122+BK130+BK139</f>
        <v>0</v>
      </c>
    </row>
    <row r="89" s="12" customFormat="1" ht="22.8" customHeight="1">
      <c r="A89" s="12"/>
      <c r="B89" s="183"/>
      <c r="C89" s="184"/>
      <c r="D89" s="185" t="s">
        <v>77</v>
      </c>
      <c r="E89" s="197" t="s">
        <v>22</v>
      </c>
      <c r="F89" s="197" t="s">
        <v>119</v>
      </c>
      <c r="G89" s="184"/>
      <c r="H89" s="184"/>
      <c r="I89" s="187"/>
      <c r="J89" s="198">
        <f>BK89</f>
        <v>0</v>
      </c>
      <c r="K89" s="184"/>
      <c r="L89" s="189"/>
      <c r="M89" s="190"/>
      <c r="N89" s="191"/>
      <c r="O89" s="191"/>
      <c r="P89" s="192">
        <f>P90+SUM(P91:P109)</f>
        <v>0</v>
      </c>
      <c r="Q89" s="191"/>
      <c r="R89" s="192">
        <f>R90+SUM(R91:R109)</f>
        <v>0.031032000000000001</v>
      </c>
      <c r="S89" s="191"/>
      <c r="T89" s="193">
        <f>T90+SUM(T91:T109)</f>
        <v>830.70000000000005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22</v>
      </c>
      <c r="AT89" s="195" t="s">
        <v>77</v>
      </c>
      <c r="AU89" s="195" t="s">
        <v>22</v>
      </c>
      <c r="AY89" s="194" t="s">
        <v>118</v>
      </c>
      <c r="BK89" s="196">
        <f>BK90+SUM(BK91:BK109)</f>
        <v>0</v>
      </c>
    </row>
    <row r="90" s="2" customFormat="1" ht="21.75" customHeight="1">
      <c r="A90" s="37"/>
      <c r="B90" s="38"/>
      <c r="C90" s="199" t="s">
        <v>22</v>
      </c>
      <c r="D90" s="199" t="s">
        <v>120</v>
      </c>
      <c r="E90" s="200" t="s">
        <v>121</v>
      </c>
      <c r="F90" s="201" t="s">
        <v>122</v>
      </c>
      <c r="G90" s="202" t="s">
        <v>123</v>
      </c>
      <c r="H90" s="203">
        <v>1050</v>
      </c>
      <c r="I90" s="204"/>
      <c r="J90" s="205">
        <f>ROUND(I90*H90,2)</f>
        <v>0</v>
      </c>
      <c r="K90" s="201" t="s">
        <v>124</v>
      </c>
      <c r="L90" s="43"/>
      <c r="M90" s="206" t="s">
        <v>20</v>
      </c>
      <c r="N90" s="207" t="s">
        <v>49</v>
      </c>
      <c r="O90" s="83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0" t="s">
        <v>125</v>
      </c>
      <c r="AT90" s="210" t="s">
        <v>120</v>
      </c>
      <c r="AU90" s="210" t="s">
        <v>87</v>
      </c>
      <c r="AY90" s="16" t="s">
        <v>118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6" t="s">
        <v>22</v>
      </c>
      <c r="BK90" s="211">
        <f>ROUND(I90*H90,2)</f>
        <v>0</v>
      </c>
      <c r="BL90" s="16" t="s">
        <v>125</v>
      </c>
      <c r="BM90" s="210" t="s">
        <v>126</v>
      </c>
    </row>
    <row r="91" s="13" customFormat="1">
      <c r="A91" s="13"/>
      <c r="B91" s="212"/>
      <c r="C91" s="213"/>
      <c r="D91" s="214" t="s">
        <v>127</v>
      </c>
      <c r="E91" s="215" t="s">
        <v>20</v>
      </c>
      <c r="F91" s="216" t="s">
        <v>128</v>
      </c>
      <c r="G91" s="213"/>
      <c r="H91" s="217">
        <v>1050</v>
      </c>
      <c r="I91" s="218"/>
      <c r="J91" s="213"/>
      <c r="K91" s="213"/>
      <c r="L91" s="219"/>
      <c r="M91" s="220"/>
      <c r="N91" s="221"/>
      <c r="O91" s="221"/>
      <c r="P91" s="221"/>
      <c r="Q91" s="221"/>
      <c r="R91" s="221"/>
      <c r="S91" s="221"/>
      <c r="T91" s="22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23" t="s">
        <v>127</v>
      </c>
      <c r="AU91" s="223" t="s">
        <v>87</v>
      </c>
      <c r="AV91" s="13" t="s">
        <v>87</v>
      </c>
      <c r="AW91" s="13" t="s">
        <v>39</v>
      </c>
      <c r="AX91" s="13" t="s">
        <v>22</v>
      </c>
      <c r="AY91" s="223" t="s">
        <v>118</v>
      </c>
    </row>
    <row r="92" s="2" customFormat="1">
      <c r="A92" s="37"/>
      <c r="B92" s="38"/>
      <c r="C92" s="199" t="s">
        <v>87</v>
      </c>
      <c r="D92" s="199" t="s">
        <v>120</v>
      </c>
      <c r="E92" s="200" t="s">
        <v>129</v>
      </c>
      <c r="F92" s="201" t="s">
        <v>130</v>
      </c>
      <c r="G92" s="202" t="s">
        <v>123</v>
      </c>
      <c r="H92" s="203">
        <v>750</v>
      </c>
      <c r="I92" s="204"/>
      <c r="J92" s="205">
        <f>ROUND(I92*H92,2)</f>
        <v>0</v>
      </c>
      <c r="K92" s="201" t="s">
        <v>124</v>
      </c>
      <c r="L92" s="43"/>
      <c r="M92" s="206" t="s">
        <v>20</v>
      </c>
      <c r="N92" s="207" t="s">
        <v>49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125</v>
      </c>
      <c r="AT92" s="210" t="s">
        <v>120</v>
      </c>
      <c r="AU92" s="210" t="s">
        <v>87</v>
      </c>
      <c r="AY92" s="16" t="s">
        <v>118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22</v>
      </c>
      <c r="BK92" s="211">
        <f>ROUND(I92*H92,2)</f>
        <v>0</v>
      </c>
      <c r="BL92" s="16" t="s">
        <v>125</v>
      </c>
      <c r="BM92" s="210" t="s">
        <v>131</v>
      </c>
    </row>
    <row r="93" s="13" customFormat="1">
      <c r="A93" s="13"/>
      <c r="B93" s="212"/>
      <c r="C93" s="213"/>
      <c r="D93" s="214" t="s">
        <v>127</v>
      </c>
      <c r="E93" s="215" t="s">
        <v>20</v>
      </c>
      <c r="F93" s="216" t="s">
        <v>132</v>
      </c>
      <c r="G93" s="213"/>
      <c r="H93" s="217">
        <v>750</v>
      </c>
      <c r="I93" s="218"/>
      <c r="J93" s="213"/>
      <c r="K93" s="213"/>
      <c r="L93" s="219"/>
      <c r="M93" s="220"/>
      <c r="N93" s="221"/>
      <c r="O93" s="221"/>
      <c r="P93" s="221"/>
      <c r="Q93" s="221"/>
      <c r="R93" s="221"/>
      <c r="S93" s="221"/>
      <c r="T93" s="22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3" t="s">
        <v>127</v>
      </c>
      <c r="AU93" s="223" t="s">
        <v>87</v>
      </c>
      <c r="AV93" s="13" t="s">
        <v>87</v>
      </c>
      <c r="AW93" s="13" t="s">
        <v>39</v>
      </c>
      <c r="AX93" s="13" t="s">
        <v>22</v>
      </c>
      <c r="AY93" s="223" t="s">
        <v>118</v>
      </c>
    </row>
    <row r="94" s="2" customFormat="1" ht="44.25" customHeight="1">
      <c r="A94" s="37"/>
      <c r="B94" s="38"/>
      <c r="C94" s="199" t="s">
        <v>133</v>
      </c>
      <c r="D94" s="199" t="s">
        <v>120</v>
      </c>
      <c r="E94" s="200" t="s">
        <v>134</v>
      </c>
      <c r="F94" s="201" t="s">
        <v>135</v>
      </c>
      <c r="G94" s="202" t="s">
        <v>123</v>
      </c>
      <c r="H94" s="203">
        <v>900</v>
      </c>
      <c r="I94" s="204"/>
      <c r="J94" s="205">
        <f>ROUND(I94*H94,2)</f>
        <v>0</v>
      </c>
      <c r="K94" s="201" t="s">
        <v>124</v>
      </c>
      <c r="L94" s="43"/>
      <c r="M94" s="206" t="s">
        <v>20</v>
      </c>
      <c r="N94" s="207" t="s">
        <v>49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0.40799999999999997</v>
      </c>
      <c r="T94" s="209">
        <f>S94*H94</f>
        <v>367.19999999999999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125</v>
      </c>
      <c r="AT94" s="210" t="s">
        <v>120</v>
      </c>
      <c r="AU94" s="210" t="s">
        <v>87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22</v>
      </c>
      <c r="BK94" s="211">
        <f>ROUND(I94*H94,2)</f>
        <v>0</v>
      </c>
      <c r="BL94" s="16" t="s">
        <v>125</v>
      </c>
      <c r="BM94" s="210" t="s">
        <v>136</v>
      </c>
    </row>
    <row r="95" s="13" customFormat="1">
      <c r="A95" s="13"/>
      <c r="B95" s="212"/>
      <c r="C95" s="213"/>
      <c r="D95" s="214" t="s">
        <v>127</v>
      </c>
      <c r="E95" s="215" t="s">
        <v>20</v>
      </c>
      <c r="F95" s="216" t="s">
        <v>137</v>
      </c>
      <c r="G95" s="213"/>
      <c r="H95" s="217">
        <v>900</v>
      </c>
      <c r="I95" s="218"/>
      <c r="J95" s="213"/>
      <c r="K95" s="213"/>
      <c r="L95" s="219"/>
      <c r="M95" s="220"/>
      <c r="N95" s="221"/>
      <c r="O95" s="221"/>
      <c r="P95" s="221"/>
      <c r="Q95" s="221"/>
      <c r="R95" s="221"/>
      <c r="S95" s="221"/>
      <c r="T95" s="222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3" t="s">
        <v>127</v>
      </c>
      <c r="AU95" s="223" t="s">
        <v>87</v>
      </c>
      <c r="AV95" s="13" t="s">
        <v>87</v>
      </c>
      <c r="AW95" s="13" t="s">
        <v>39</v>
      </c>
      <c r="AX95" s="13" t="s">
        <v>22</v>
      </c>
      <c r="AY95" s="223" t="s">
        <v>118</v>
      </c>
    </row>
    <row r="96" s="2" customFormat="1">
      <c r="A96" s="37"/>
      <c r="B96" s="38"/>
      <c r="C96" s="199" t="s">
        <v>125</v>
      </c>
      <c r="D96" s="199" t="s">
        <v>120</v>
      </c>
      <c r="E96" s="200" t="s">
        <v>138</v>
      </c>
      <c r="F96" s="201" t="s">
        <v>139</v>
      </c>
      <c r="G96" s="202" t="s">
        <v>123</v>
      </c>
      <c r="H96" s="203">
        <v>900</v>
      </c>
      <c r="I96" s="204"/>
      <c r="J96" s="205">
        <f>ROUND(I96*H96,2)</f>
        <v>0</v>
      </c>
      <c r="K96" s="201" t="s">
        <v>124</v>
      </c>
      <c r="L96" s="43"/>
      <c r="M96" s="206" t="s">
        <v>20</v>
      </c>
      <c r="N96" s="207" t="s">
        <v>49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0.35499999999999998</v>
      </c>
      <c r="T96" s="209">
        <f>S96*H96</f>
        <v>319.5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125</v>
      </c>
      <c r="AT96" s="210" t="s">
        <v>120</v>
      </c>
      <c r="AU96" s="210" t="s">
        <v>87</v>
      </c>
      <c r="AY96" s="16" t="s">
        <v>118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22</v>
      </c>
      <c r="BK96" s="211">
        <f>ROUND(I96*H96,2)</f>
        <v>0</v>
      </c>
      <c r="BL96" s="16" t="s">
        <v>125</v>
      </c>
      <c r="BM96" s="210" t="s">
        <v>140</v>
      </c>
    </row>
    <row r="97" s="2" customFormat="1">
      <c r="A97" s="37"/>
      <c r="B97" s="38"/>
      <c r="C97" s="199" t="s">
        <v>141</v>
      </c>
      <c r="D97" s="199" t="s">
        <v>120</v>
      </c>
      <c r="E97" s="200" t="s">
        <v>142</v>
      </c>
      <c r="F97" s="201" t="s">
        <v>143</v>
      </c>
      <c r="G97" s="202" t="s">
        <v>144</v>
      </c>
      <c r="H97" s="203">
        <v>90</v>
      </c>
      <c r="I97" s="204"/>
      <c r="J97" s="205">
        <f>ROUND(I97*H97,2)</f>
        <v>0</v>
      </c>
      <c r="K97" s="201" t="s">
        <v>124</v>
      </c>
      <c r="L97" s="43"/>
      <c r="M97" s="206" t="s">
        <v>20</v>
      </c>
      <c r="N97" s="207" t="s">
        <v>49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1.6000000000000001</v>
      </c>
      <c r="T97" s="209">
        <f>S97*H97</f>
        <v>144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125</v>
      </c>
      <c r="AT97" s="210" t="s">
        <v>120</v>
      </c>
      <c r="AU97" s="210" t="s">
        <v>87</v>
      </c>
      <c r="AY97" s="16" t="s">
        <v>118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22</v>
      </c>
      <c r="BK97" s="211">
        <f>ROUND(I97*H97,2)</f>
        <v>0</v>
      </c>
      <c r="BL97" s="16" t="s">
        <v>125</v>
      </c>
      <c r="BM97" s="210" t="s">
        <v>145</v>
      </c>
    </row>
    <row r="98" s="13" customFormat="1">
      <c r="A98" s="13"/>
      <c r="B98" s="212"/>
      <c r="C98" s="213"/>
      <c r="D98" s="214" t="s">
        <v>127</v>
      </c>
      <c r="E98" s="215" t="s">
        <v>20</v>
      </c>
      <c r="F98" s="216" t="s">
        <v>146</v>
      </c>
      <c r="G98" s="213"/>
      <c r="H98" s="217">
        <v>90</v>
      </c>
      <c r="I98" s="218"/>
      <c r="J98" s="213"/>
      <c r="K98" s="213"/>
      <c r="L98" s="219"/>
      <c r="M98" s="220"/>
      <c r="N98" s="221"/>
      <c r="O98" s="221"/>
      <c r="P98" s="221"/>
      <c r="Q98" s="221"/>
      <c r="R98" s="221"/>
      <c r="S98" s="221"/>
      <c r="T98" s="222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3" t="s">
        <v>127</v>
      </c>
      <c r="AU98" s="223" t="s">
        <v>87</v>
      </c>
      <c r="AV98" s="13" t="s">
        <v>87</v>
      </c>
      <c r="AW98" s="13" t="s">
        <v>39</v>
      </c>
      <c r="AX98" s="13" t="s">
        <v>22</v>
      </c>
      <c r="AY98" s="223" t="s">
        <v>118</v>
      </c>
    </row>
    <row r="99" s="2" customFormat="1" ht="21.75" customHeight="1">
      <c r="A99" s="37"/>
      <c r="B99" s="38"/>
      <c r="C99" s="199" t="s">
        <v>147</v>
      </c>
      <c r="D99" s="199" t="s">
        <v>120</v>
      </c>
      <c r="E99" s="200" t="s">
        <v>148</v>
      </c>
      <c r="F99" s="201" t="s">
        <v>149</v>
      </c>
      <c r="G99" s="202" t="s">
        <v>144</v>
      </c>
      <c r="H99" s="203">
        <v>131</v>
      </c>
      <c r="I99" s="204"/>
      <c r="J99" s="205">
        <f>ROUND(I99*H99,2)</f>
        <v>0</v>
      </c>
      <c r="K99" s="201" t="s">
        <v>124</v>
      </c>
      <c r="L99" s="43"/>
      <c r="M99" s="206" t="s">
        <v>20</v>
      </c>
      <c r="N99" s="207" t="s">
        <v>49</v>
      </c>
      <c r="O99" s="83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125</v>
      </c>
      <c r="AT99" s="210" t="s">
        <v>120</v>
      </c>
      <c r="AU99" s="210" t="s">
        <v>87</v>
      </c>
      <c r="AY99" s="16" t="s">
        <v>118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22</v>
      </c>
      <c r="BK99" s="211">
        <f>ROUND(I99*H99,2)</f>
        <v>0</v>
      </c>
      <c r="BL99" s="16" t="s">
        <v>125</v>
      </c>
      <c r="BM99" s="210" t="s">
        <v>150</v>
      </c>
    </row>
    <row r="100" s="13" customFormat="1">
      <c r="A100" s="13"/>
      <c r="B100" s="212"/>
      <c r="C100" s="213"/>
      <c r="D100" s="214" t="s">
        <v>127</v>
      </c>
      <c r="E100" s="215" t="s">
        <v>20</v>
      </c>
      <c r="F100" s="216" t="s">
        <v>151</v>
      </c>
      <c r="G100" s="213"/>
      <c r="H100" s="217">
        <v>131</v>
      </c>
      <c r="I100" s="218"/>
      <c r="J100" s="213"/>
      <c r="K100" s="213"/>
      <c r="L100" s="219"/>
      <c r="M100" s="220"/>
      <c r="N100" s="221"/>
      <c r="O100" s="221"/>
      <c r="P100" s="221"/>
      <c r="Q100" s="221"/>
      <c r="R100" s="221"/>
      <c r="S100" s="221"/>
      <c r="T100" s="22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3" t="s">
        <v>127</v>
      </c>
      <c r="AU100" s="223" t="s">
        <v>87</v>
      </c>
      <c r="AV100" s="13" t="s">
        <v>87</v>
      </c>
      <c r="AW100" s="13" t="s">
        <v>39</v>
      </c>
      <c r="AX100" s="13" t="s">
        <v>22</v>
      </c>
      <c r="AY100" s="223" t="s">
        <v>118</v>
      </c>
    </row>
    <row r="101" s="2" customFormat="1">
      <c r="A101" s="37"/>
      <c r="B101" s="38"/>
      <c r="C101" s="199" t="s">
        <v>152</v>
      </c>
      <c r="D101" s="199" t="s">
        <v>120</v>
      </c>
      <c r="E101" s="200" t="s">
        <v>153</v>
      </c>
      <c r="F101" s="201" t="s">
        <v>154</v>
      </c>
      <c r="G101" s="202" t="s">
        <v>144</v>
      </c>
      <c r="H101" s="203">
        <v>131</v>
      </c>
      <c r="I101" s="204"/>
      <c r="J101" s="205">
        <f>ROUND(I101*H101,2)</f>
        <v>0</v>
      </c>
      <c r="K101" s="201" t="s">
        <v>124</v>
      </c>
      <c r="L101" s="43"/>
      <c r="M101" s="206" t="s">
        <v>20</v>
      </c>
      <c r="N101" s="207" t="s">
        <v>49</v>
      </c>
      <c r="O101" s="83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0" t="s">
        <v>125</v>
      </c>
      <c r="AT101" s="210" t="s">
        <v>120</v>
      </c>
      <c r="AU101" s="210" t="s">
        <v>87</v>
      </c>
      <c r="AY101" s="16" t="s">
        <v>118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6" t="s">
        <v>22</v>
      </c>
      <c r="BK101" s="211">
        <f>ROUND(I101*H101,2)</f>
        <v>0</v>
      </c>
      <c r="BL101" s="16" t="s">
        <v>125</v>
      </c>
      <c r="BM101" s="210" t="s">
        <v>155</v>
      </c>
    </row>
    <row r="102" s="2" customFormat="1" ht="16.5" customHeight="1">
      <c r="A102" s="37"/>
      <c r="B102" s="38"/>
      <c r="C102" s="199" t="s">
        <v>156</v>
      </c>
      <c r="D102" s="199" t="s">
        <v>120</v>
      </c>
      <c r="E102" s="200" t="s">
        <v>157</v>
      </c>
      <c r="F102" s="201" t="s">
        <v>158</v>
      </c>
      <c r="G102" s="202" t="s">
        <v>144</v>
      </c>
      <c r="H102" s="203">
        <v>131</v>
      </c>
      <c r="I102" s="204"/>
      <c r="J102" s="205">
        <f>ROUND(I102*H102,2)</f>
        <v>0</v>
      </c>
      <c r="K102" s="201" t="s">
        <v>124</v>
      </c>
      <c r="L102" s="43"/>
      <c r="M102" s="206" t="s">
        <v>20</v>
      </c>
      <c r="N102" s="207" t="s">
        <v>49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125</v>
      </c>
      <c r="AT102" s="210" t="s">
        <v>120</v>
      </c>
      <c r="AU102" s="210" t="s">
        <v>87</v>
      </c>
      <c r="AY102" s="16" t="s">
        <v>118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22</v>
      </c>
      <c r="BK102" s="211">
        <f>ROUND(I102*H102,2)</f>
        <v>0</v>
      </c>
      <c r="BL102" s="16" t="s">
        <v>125</v>
      </c>
      <c r="BM102" s="210" t="s">
        <v>159</v>
      </c>
    </row>
    <row r="103" s="2" customFormat="1">
      <c r="A103" s="37"/>
      <c r="B103" s="38"/>
      <c r="C103" s="199" t="s">
        <v>160</v>
      </c>
      <c r="D103" s="199" t="s">
        <v>120</v>
      </c>
      <c r="E103" s="200" t="s">
        <v>161</v>
      </c>
      <c r="F103" s="201" t="s">
        <v>162</v>
      </c>
      <c r="G103" s="202" t="s">
        <v>144</v>
      </c>
      <c r="H103" s="203">
        <v>131</v>
      </c>
      <c r="I103" s="204"/>
      <c r="J103" s="205">
        <f>ROUND(I103*H103,2)</f>
        <v>0</v>
      </c>
      <c r="K103" s="201" t="s">
        <v>124</v>
      </c>
      <c r="L103" s="43"/>
      <c r="M103" s="206" t="s">
        <v>20</v>
      </c>
      <c r="N103" s="207" t="s">
        <v>49</v>
      </c>
      <c r="O103" s="83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125</v>
      </c>
      <c r="AT103" s="210" t="s">
        <v>120</v>
      </c>
      <c r="AU103" s="210" t="s">
        <v>87</v>
      </c>
      <c r="AY103" s="16" t="s">
        <v>118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22</v>
      </c>
      <c r="BK103" s="211">
        <f>ROUND(I103*H103,2)</f>
        <v>0</v>
      </c>
      <c r="BL103" s="16" t="s">
        <v>125</v>
      </c>
      <c r="BM103" s="210" t="s">
        <v>163</v>
      </c>
    </row>
    <row r="104" s="2" customFormat="1" ht="21.75" customHeight="1">
      <c r="A104" s="37"/>
      <c r="B104" s="38"/>
      <c r="C104" s="199" t="s">
        <v>27</v>
      </c>
      <c r="D104" s="199" t="s">
        <v>120</v>
      </c>
      <c r="E104" s="200" t="s">
        <v>164</v>
      </c>
      <c r="F104" s="201" t="s">
        <v>165</v>
      </c>
      <c r="G104" s="202" t="s">
        <v>123</v>
      </c>
      <c r="H104" s="203">
        <v>875</v>
      </c>
      <c r="I104" s="204"/>
      <c r="J104" s="205">
        <f>ROUND(I104*H104,2)</f>
        <v>0</v>
      </c>
      <c r="K104" s="201" t="s">
        <v>124</v>
      </c>
      <c r="L104" s="43"/>
      <c r="M104" s="206" t="s">
        <v>20</v>
      </c>
      <c r="N104" s="207" t="s">
        <v>49</v>
      </c>
      <c r="O104" s="83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125</v>
      </c>
      <c r="AT104" s="210" t="s">
        <v>120</v>
      </c>
      <c r="AU104" s="210" t="s">
        <v>87</v>
      </c>
      <c r="AY104" s="16" t="s">
        <v>118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22</v>
      </c>
      <c r="BK104" s="211">
        <f>ROUND(I104*H104,2)</f>
        <v>0</v>
      </c>
      <c r="BL104" s="16" t="s">
        <v>125</v>
      </c>
      <c r="BM104" s="210" t="s">
        <v>166</v>
      </c>
    </row>
    <row r="105" s="13" customFormat="1">
      <c r="A105" s="13"/>
      <c r="B105" s="212"/>
      <c r="C105" s="213"/>
      <c r="D105" s="214" t="s">
        <v>127</v>
      </c>
      <c r="E105" s="215" t="s">
        <v>20</v>
      </c>
      <c r="F105" s="216" t="s">
        <v>167</v>
      </c>
      <c r="G105" s="213"/>
      <c r="H105" s="217">
        <v>875</v>
      </c>
      <c r="I105" s="218"/>
      <c r="J105" s="213"/>
      <c r="K105" s="213"/>
      <c r="L105" s="219"/>
      <c r="M105" s="220"/>
      <c r="N105" s="221"/>
      <c r="O105" s="221"/>
      <c r="P105" s="221"/>
      <c r="Q105" s="221"/>
      <c r="R105" s="221"/>
      <c r="S105" s="221"/>
      <c r="T105" s="22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3" t="s">
        <v>127</v>
      </c>
      <c r="AU105" s="223" t="s">
        <v>87</v>
      </c>
      <c r="AV105" s="13" t="s">
        <v>87</v>
      </c>
      <c r="AW105" s="13" t="s">
        <v>39</v>
      </c>
      <c r="AX105" s="13" t="s">
        <v>22</v>
      </c>
      <c r="AY105" s="223" t="s">
        <v>118</v>
      </c>
    </row>
    <row r="106" s="2" customFormat="1">
      <c r="A106" s="37"/>
      <c r="B106" s="38"/>
      <c r="C106" s="199" t="s">
        <v>168</v>
      </c>
      <c r="D106" s="199" t="s">
        <v>120</v>
      </c>
      <c r="E106" s="200" t="s">
        <v>169</v>
      </c>
      <c r="F106" s="201" t="s">
        <v>170</v>
      </c>
      <c r="G106" s="202" t="s">
        <v>123</v>
      </c>
      <c r="H106" s="203">
        <v>478</v>
      </c>
      <c r="I106" s="204"/>
      <c r="J106" s="205">
        <f>ROUND(I106*H106,2)</f>
        <v>0</v>
      </c>
      <c r="K106" s="201" t="s">
        <v>124</v>
      </c>
      <c r="L106" s="43"/>
      <c r="M106" s="206" t="s">
        <v>20</v>
      </c>
      <c r="N106" s="207" t="s">
        <v>49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125</v>
      </c>
      <c r="AT106" s="210" t="s">
        <v>120</v>
      </c>
      <c r="AU106" s="210" t="s">
        <v>87</v>
      </c>
      <c r="AY106" s="16" t="s">
        <v>118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22</v>
      </c>
      <c r="BK106" s="211">
        <f>ROUND(I106*H106,2)</f>
        <v>0</v>
      </c>
      <c r="BL106" s="16" t="s">
        <v>125</v>
      </c>
      <c r="BM106" s="210" t="s">
        <v>171</v>
      </c>
    </row>
    <row r="107" s="13" customFormat="1">
      <c r="A107" s="13"/>
      <c r="B107" s="212"/>
      <c r="C107" s="213"/>
      <c r="D107" s="214" t="s">
        <v>127</v>
      </c>
      <c r="E107" s="215" t="s">
        <v>20</v>
      </c>
      <c r="F107" s="216" t="s">
        <v>172</v>
      </c>
      <c r="G107" s="213"/>
      <c r="H107" s="217">
        <v>478</v>
      </c>
      <c r="I107" s="218"/>
      <c r="J107" s="213"/>
      <c r="K107" s="213"/>
      <c r="L107" s="219"/>
      <c r="M107" s="220"/>
      <c r="N107" s="221"/>
      <c r="O107" s="221"/>
      <c r="P107" s="221"/>
      <c r="Q107" s="221"/>
      <c r="R107" s="221"/>
      <c r="S107" s="221"/>
      <c r="T107" s="22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3" t="s">
        <v>127</v>
      </c>
      <c r="AU107" s="223" t="s">
        <v>87</v>
      </c>
      <c r="AV107" s="13" t="s">
        <v>87</v>
      </c>
      <c r="AW107" s="13" t="s">
        <v>39</v>
      </c>
      <c r="AX107" s="13" t="s">
        <v>22</v>
      </c>
      <c r="AY107" s="223" t="s">
        <v>118</v>
      </c>
    </row>
    <row r="108" s="2" customFormat="1" ht="16.5" customHeight="1">
      <c r="A108" s="37"/>
      <c r="B108" s="38"/>
      <c r="C108" s="199" t="s">
        <v>173</v>
      </c>
      <c r="D108" s="199" t="s">
        <v>120</v>
      </c>
      <c r="E108" s="200" t="s">
        <v>174</v>
      </c>
      <c r="F108" s="201" t="s">
        <v>175</v>
      </c>
      <c r="G108" s="202" t="s">
        <v>123</v>
      </c>
      <c r="H108" s="203">
        <v>140</v>
      </c>
      <c r="I108" s="204"/>
      <c r="J108" s="205">
        <f>ROUND(I108*H108,2)</f>
        <v>0</v>
      </c>
      <c r="K108" s="201" t="s">
        <v>20</v>
      </c>
      <c r="L108" s="43"/>
      <c r="M108" s="206" t="s">
        <v>20</v>
      </c>
      <c r="N108" s="207" t="s">
        <v>49</v>
      </c>
      <c r="O108" s="83"/>
      <c r="P108" s="208">
        <f>O108*H108</f>
        <v>0</v>
      </c>
      <c r="Q108" s="208">
        <v>0</v>
      </c>
      <c r="R108" s="208">
        <f>Q108*H108</f>
        <v>0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125</v>
      </c>
      <c r="AT108" s="210" t="s">
        <v>120</v>
      </c>
      <c r="AU108" s="210" t="s">
        <v>87</v>
      </c>
      <c r="AY108" s="16" t="s">
        <v>118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22</v>
      </c>
      <c r="BK108" s="211">
        <f>ROUND(I108*H108,2)</f>
        <v>0</v>
      </c>
      <c r="BL108" s="16" t="s">
        <v>125</v>
      </c>
      <c r="BM108" s="210" t="s">
        <v>176</v>
      </c>
    </row>
    <row r="109" s="12" customFormat="1" ht="20.88" customHeight="1">
      <c r="A109" s="12"/>
      <c r="B109" s="183"/>
      <c r="C109" s="184"/>
      <c r="D109" s="185" t="s">
        <v>77</v>
      </c>
      <c r="E109" s="197" t="s">
        <v>177</v>
      </c>
      <c r="F109" s="197" t="s">
        <v>178</v>
      </c>
      <c r="G109" s="184"/>
      <c r="H109" s="184"/>
      <c r="I109" s="187"/>
      <c r="J109" s="198">
        <f>BK109</f>
        <v>0</v>
      </c>
      <c r="K109" s="184"/>
      <c r="L109" s="189"/>
      <c r="M109" s="190"/>
      <c r="N109" s="191"/>
      <c r="O109" s="191"/>
      <c r="P109" s="192">
        <f>SUM(P110:P115)</f>
        <v>0</v>
      </c>
      <c r="Q109" s="191"/>
      <c r="R109" s="192">
        <f>SUM(R110:R115)</f>
        <v>0.031032000000000001</v>
      </c>
      <c r="S109" s="191"/>
      <c r="T109" s="193">
        <f>SUM(T110:T115)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4" t="s">
        <v>22</v>
      </c>
      <c r="AT109" s="195" t="s">
        <v>77</v>
      </c>
      <c r="AU109" s="195" t="s">
        <v>87</v>
      </c>
      <c r="AY109" s="194" t="s">
        <v>118</v>
      </c>
      <c r="BK109" s="196">
        <f>SUM(BK110:BK115)</f>
        <v>0</v>
      </c>
    </row>
    <row r="110" s="2" customFormat="1">
      <c r="A110" s="37"/>
      <c r="B110" s="38"/>
      <c r="C110" s="199" t="s">
        <v>179</v>
      </c>
      <c r="D110" s="199" t="s">
        <v>120</v>
      </c>
      <c r="E110" s="200" t="s">
        <v>180</v>
      </c>
      <c r="F110" s="201" t="s">
        <v>181</v>
      </c>
      <c r="G110" s="202" t="s">
        <v>123</v>
      </c>
      <c r="H110" s="203">
        <v>875</v>
      </c>
      <c r="I110" s="204"/>
      <c r="J110" s="205">
        <f>ROUND(I110*H110,2)</f>
        <v>0</v>
      </c>
      <c r="K110" s="201" t="s">
        <v>124</v>
      </c>
      <c r="L110" s="43"/>
      <c r="M110" s="206" t="s">
        <v>20</v>
      </c>
      <c r="N110" s="207" t="s">
        <v>49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125</v>
      </c>
      <c r="AT110" s="210" t="s">
        <v>120</v>
      </c>
      <c r="AU110" s="210" t="s">
        <v>133</v>
      </c>
      <c r="AY110" s="16" t="s">
        <v>118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22</v>
      </c>
      <c r="BK110" s="211">
        <f>ROUND(I110*H110,2)</f>
        <v>0</v>
      </c>
      <c r="BL110" s="16" t="s">
        <v>125</v>
      </c>
      <c r="BM110" s="210" t="s">
        <v>182</v>
      </c>
    </row>
    <row r="111" s="2" customFormat="1" ht="16.5" customHeight="1">
      <c r="A111" s="37"/>
      <c r="B111" s="38"/>
      <c r="C111" s="224" t="s">
        <v>183</v>
      </c>
      <c r="D111" s="224" t="s">
        <v>184</v>
      </c>
      <c r="E111" s="225" t="s">
        <v>185</v>
      </c>
      <c r="F111" s="226" t="s">
        <v>186</v>
      </c>
      <c r="G111" s="227" t="s">
        <v>187</v>
      </c>
      <c r="H111" s="228">
        <v>12</v>
      </c>
      <c r="I111" s="229"/>
      <c r="J111" s="230">
        <f>ROUND(I111*H111,2)</f>
        <v>0</v>
      </c>
      <c r="K111" s="226" t="s">
        <v>124</v>
      </c>
      <c r="L111" s="231"/>
      <c r="M111" s="232" t="s">
        <v>20</v>
      </c>
      <c r="N111" s="233" t="s">
        <v>49</v>
      </c>
      <c r="O111" s="83"/>
      <c r="P111" s="208">
        <f>O111*H111</f>
        <v>0</v>
      </c>
      <c r="Q111" s="208">
        <v>0.001</v>
      </c>
      <c r="R111" s="208">
        <f>Q111*H111</f>
        <v>0.012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156</v>
      </c>
      <c r="AT111" s="210" t="s">
        <v>184</v>
      </c>
      <c r="AU111" s="210" t="s">
        <v>133</v>
      </c>
      <c r="AY111" s="16" t="s">
        <v>118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22</v>
      </c>
      <c r="BK111" s="211">
        <f>ROUND(I111*H111,2)</f>
        <v>0</v>
      </c>
      <c r="BL111" s="16" t="s">
        <v>125</v>
      </c>
      <c r="BM111" s="210" t="s">
        <v>188</v>
      </c>
    </row>
    <row r="112" s="13" customFormat="1">
      <c r="A112" s="13"/>
      <c r="B112" s="212"/>
      <c r="C112" s="213"/>
      <c r="D112" s="214" t="s">
        <v>127</v>
      </c>
      <c r="E112" s="213"/>
      <c r="F112" s="216" t="s">
        <v>189</v>
      </c>
      <c r="G112" s="213"/>
      <c r="H112" s="217">
        <v>12</v>
      </c>
      <c r="I112" s="218"/>
      <c r="J112" s="213"/>
      <c r="K112" s="213"/>
      <c r="L112" s="219"/>
      <c r="M112" s="220"/>
      <c r="N112" s="221"/>
      <c r="O112" s="221"/>
      <c r="P112" s="221"/>
      <c r="Q112" s="221"/>
      <c r="R112" s="221"/>
      <c r="S112" s="221"/>
      <c r="T112" s="22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3" t="s">
        <v>127</v>
      </c>
      <c r="AU112" s="223" t="s">
        <v>133</v>
      </c>
      <c r="AV112" s="13" t="s">
        <v>87</v>
      </c>
      <c r="AW112" s="13" t="s">
        <v>4</v>
      </c>
      <c r="AX112" s="13" t="s">
        <v>22</v>
      </c>
      <c r="AY112" s="223" t="s">
        <v>118</v>
      </c>
    </row>
    <row r="113" s="2" customFormat="1">
      <c r="A113" s="37"/>
      <c r="B113" s="38"/>
      <c r="C113" s="199" t="s">
        <v>8</v>
      </c>
      <c r="D113" s="199" t="s">
        <v>120</v>
      </c>
      <c r="E113" s="200" t="s">
        <v>190</v>
      </c>
      <c r="F113" s="201" t="s">
        <v>191</v>
      </c>
      <c r="G113" s="202" t="s">
        <v>123</v>
      </c>
      <c r="H113" s="203">
        <v>478</v>
      </c>
      <c r="I113" s="204"/>
      <c r="J113" s="205">
        <f>ROUND(I113*H113,2)</f>
        <v>0</v>
      </c>
      <c r="K113" s="201" t="s">
        <v>124</v>
      </c>
      <c r="L113" s="43"/>
      <c r="M113" s="206" t="s">
        <v>20</v>
      </c>
      <c r="N113" s="207" t="s">
        <v>49</v>
      </c>
      <c r="O113" s="83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125</v>
      </c>
      <c r="AT113" s="210" t="s">
        <v>120</v>
      </c>
      <c r="AU113" s="210" t="s">
        <v>133</v>
      </c>
      <c r="AY113" s="16" t="s">
        <v>118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22</v>
      </c>
      <c r="BK113" s="211">
        <f>ROUND(I113*H113,2)</f>
        <v>0</v>
      </c>
      <c r="BL113" s="16" t="s">
        <v>125</v>
      </c>
      <c r="BM113" s="210" t="s">
        <v>192</v>
      </c>
    </row>
    <row r="114" s="2" customFormat="1" ht="16.5" customHeight="1">
      <c r="A114" s="37"/>
      <c r="B114" s="38"/>
      <c r="C114" s="224" t="s">
        <v>193</v>
      </c>
      <c r="D114" s="224" t="s">
        <v>184</v>
      </c>
      <c r="E114" s="225" t="s">
        <v>194</v>
      </c>
      <c r="F114" s="226" t="s">
        <v>195</v>
      </c>
      <c r="G114" s="227" t="s">
        <v>187</v>
      </c>
      <c r="H114" s="228">
        <v>19.032</v>
      </c>
      <c r="I114" s="229"/>
      <c r="J114" s="230">
        <f>ROUND(I114*H114,2)</f>
        <v>0</v>
      </c>
      <c r="K114" s="226" t="s">
        <v>124</v>
      </c>
      <c r="L114" s="231"/>
      <c r="M114" s="232" t="s">
        <v>20</v>
      </c>
      <c r="N114" s="233" t="s">
        <v>49</v>
      </c>
      <c r="O114" s="83"/>
      <c r="P114" s="208">
        <f>O114*H114</f>
        <v>0</v>
      </c>
      <c r="Q114" s="208">
        <v>0.001</v>
      </c>
      <c r="R114" s="208">
        <f>Q114*H114</f>
        <v>0.019032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156</v>
      </c>
      <c r="AT114" s="210" t="s">
        <v>184</v>
      </c>
      <c r="AU114" s="210" t="s">
        <v>133</v>
      </c>
      <c r="AY114" s="16" t="s">
        <v>118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22</v>
      </c>
      <c r="BK114" s="211">
        <f>ROUND(I114*H114,2)</f>
        <v>0</v>
      </c>
      <c r="BL114" s="16" t="s">
        <v>125</v>
      </c>
      <c r="BM114" s="210" t="s">
        <v>196</v>
      </c>
    </row>
    <row r="115" s="13" customFormat="1">
      <c r="A115" s="13"/>
      <c r="B115" s="212"/>
      <c r="C115" s="213"/>
      <c r="D115" s="214" t="s">
        <v>127</v>
      </c>
      <c r="E115" s="213"/>
      <c r="F115" s="216" t="s">
        <v>197</v>
      </c>
      <c r="G115" s="213"/>
      <c r="H115" s="217">
        <v>19.032</v>
      </c>
      <c r="I115" s="218"/>
      <c r="J115" s="213"/>
      <c r="K115" s="213"/>
      <c r="L115" s="219"/>
      <c r="M115" s="220"/>
      <c r="N115" s="221"/>
      <c r="O115" s="221"/>
      <c r="P115" s="221"/>
      <c r="Q115" s="221"/>
      <c r="R115" s="221"/>
      <c r="S115" s="221"/>
      <c r="T115" s="22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3" t="s">
        <v>127</v>
      </c>
      <c r="AU115" s="223" t="s">
        <v>133</v>
      </c>
      <c r="AV115" s="13" t="s">
        <v>87</v>
      </c>
      <c r="AW115" s="13" t="s">
        <v>4</v>
      </c>
      <c r="AX115" s="13" t="s">
        <v>22</v>
      </c>
      <c r="AY115" s="223" t="s">
        <v>118</v>
      </c>
    </row>
    <row r="116" s="12" customFormat="1" ht="22.8" customHeight="1">
      <c r="A116" s="12"/>
      <c r="B116" s="183"/>
      <c r="C116" s="184"/>
      <c r="D116" s="185" t="s">
        <v>77</v>
      </c>
      <c r="E116" s="197" t="s">
        <v>87</v>
      </c>
      <c r="F116" s="197" t="s">
        <v>198</v>
      </c>
      <c r="G116" s="184"/>
      <c r="H116" s="184"/>
      <c r="I116" s="187"/>
      <c r="J116" s="198">
        <f>BK116</f>
        <v>0</v>
      </c>
      <c r="K116" s="184"/>
      <c r="L116" s="189"/>
      <c r="M116" s="190"/>
      <c r="N116" s="191"/>
      <c r="O116" s="191"/>
      <c r="P116" s="192">
        <f>SUM(P117:P121)</f>
        <v>0</v>
      </c>
      <c r="Q116" s="191"/>
      <c r="R116" s="192">
        <f>SUM(R117:R121)</f>
        <v>0.69036450000000005</v>
      </c>
      <c r="S116" s="191"/>
      <c r="T116" s="193">
        <f>SUM(T117:T121)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4" t="s">
        <v>22</v>
      </c>
      <c r="AT116" s="195" t="s">
        <v>77</v>
      </c>
      <c r="AU116" s="195" t="s">
        <v>22</v>
      </c>
      <c r="AY116" s="194" t="s">
        <v>118</v>
      </c>
      <c r="BK116" s="196">
        <f>SUM(BK117:BK121)</f>
        <v>0</v>
      </c>
    </row>
    <row r="117" s="2" customFormat="1">
      <c r="A117" s="37"/>
      <c r="B117" s="38"/>
      <c r="C117" s="199" t="s">
        <v>199</v>
      </c>
      <c r="D117" s="199" t="s">
        <v>120</v>
      </c>
      <c r="E117" s="200" t="s">
        <v>200</v>
      </c>
      <c r="F117" s="201" t="s">
        <v>201</v>
      </c>
      <c r="G117" s="202" t="s">
        <v>123</v>
      </c>
      <c r="H117" s="203">
        <v>1200</v>
      </c>
      <c r="I117" s="204"/>
      <c r="J117" s="205">
        <f>ROUND(I117*H117,2)</f>
        <v>0</v>
      </c>
      <c r="K117" s="201" t="s">
        <v>124</v>
      </c>
      <c r="L117" s="43"/>
      <c r="M117" s="206" t="s">
        <v>20</v>
      </c>
      <c r="N117" s="207" t="s">
        <v>49</v>
      </c>
      <c r="O117" s="83"/>
      <c r="P117" s="208">
        <f>O117*H117</f>
        <v>0</v>
      </c>
      <c r="Q117" s="208">
        <v>0.00013999999999999999</v>
      </c>
      <c r="R117" s="208">
        <f>Q117*H117</f>
        <v>0.16799999999999998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125</v>
      </c>
      <c r="AT117" s="210" t="s">
        <v>120</v>
      </c>
      <c r="AU117" s="210" t="s">
        <v>87</v>
      </c>
      <c r="AY117" s="16" t="s">
        <v>118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22</v>
      </c>
      <c r="BK117" s="211">
        <f>ROUND(I117*H117,2)</f>
        <v>0</v>
      </c>
      <c r="BL117" s="16" t="s">
        <v>125</v>
      </c>
      <c r="BM117" s="210" t="s">
        <v>202</v>
      </c>
    </row>
    <row r="118" s="13" customFormat="1">
      <c r="A118" s="13"/>
      <c r="B118" s="212"/>
      <c r="C118" s="213"/>
      <c r="D118" s="214" t="s">
        <v>127</v>
      </c>
      <c r="E118" s="215" t="s">
        <v>20</v>
      </c>
      <c r="F118" s="216" t="s">
        <v>203</v>
      </c>
      <c r="G118" s="213"/>
      <c r="H118" s="217">
        <v>1200</v>
      </c>
      <c r="I118" s="218"/>
      <c r="J118" s="213"/>
      <c r="K118" s="213"/>
      <c r="L118" s="219"/>
      <c r="M118" s="220"/>
      <c r="N118" s="221"/>
      <c r="O118" s="221"/>
      <c r="P118" s="221"/>
      <c r="Q118" s="221"/>
      <c r="R118" s="221"/>
      <c r="S118" s="221"/>
      <c r="T118" s="22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3" t="s">
        <v>127</v>
      </c>
      <c r="AU118" s="223" t="s">
        <v>87</v>
      </c>
      <c r="AV118" s="13" t="s">
        <v>87</v>
      </c>
      <c r="AW118" s="13" t="s">
        <v>39</v>
      </c>
      <c r="AX118" s="13" t="s">
        <v>22</v>
      </c>
      <c r="AY118" s="223" t="s">
        <v>118</v>
      </c>
    </row>
    <row r="119" s="2" customFormat="1" ht="16.5" customHeight="1">
      <c r="A119" s="37"/>
      <c r="B119" s="38"/>
      <c r="C119" s="224" t="s">
        <v>177</v>
      </c>
      <c r="D119" s="224" t="s">
        <v>184</v>
      </c>
      <c r="E119" s="225" t="s">
        <v>204</v>
      </c>
      <c r="F119" s="226" t="s">
        <v>205</v>
      </c>
      <c r="G119" s="227" t="s">
        <v>123</v>
      </c>
      <c r="H119" s="228">
        <v>1492.47</v>
      </c>
      <c r="I119" s="229"/>
      <c r="J119" s="230">
        <f>ROUND(I119*H119,2)</f>
        <v>0</v>
      </c>
      <c r="K119" s="226" t="s">
        <v>124</v>
      </c>
      <c r="L119" s="231"/>
      <c r="M119" s="232" t="s">
        <v>20</v>
      </c>
      <c r="N119" s="233" t="s">
        <v>49</v>
      </c>
      <c r="O119" s="83"/>
      <c r="P119" s="208">
        <f>O119*H119</f>
        <v>0</v>
      </c>
      <c r="Q119" s="208">
        <v>0.00035</v>
      </c>
      <c r="R119" s="208">
        <f>Q119*H119</f>
        <v>0.52236450000000001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156</v>
      </c>
      <c r="AT119" s="210" t="s">
        <v>184</v>
      </c>
      <c r="AU119" s="210" t="s">
        <v>87</v>
      </c>
      <c r="AY119" s="16" t="s">
        <v>118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22</v>
      </c>
      <c r="BK119" s="211">
        <f>ROUND(I119*H119,2)</f>
        <v>0</v>
      </c>
      <c r="BL119" s="16" t="s">
        <v>125</v>
      </c>
      <c r="BM119" s="210" t="s">
        <v>206</v>
      </c>
    </row>
    <row r="120" s="13" customFormat="1">
      <c r="A120" s="13"/>
      <c r="B120" s="212"/>
      <c r="C120" s="213"/>
      <c r="D120" s="214" t="s">
        <v>127</v>
      </c>
      <c r="E120" s="215" t="s">
        <v>20</v>
      </c>
      <c r="F120" s="216" t="s">
        <v>207</v>
      </c>
      <c r="G120" s="213"/>
      <c r="H120" s="217">
        <v>1260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3" t="s">
        <v>127</v>
      </c>
      <c r="AU120" s="223" t="s">
        <v>87</v>
      </c>
      <c r="AV120" s="13" t="s">
        <v>87</v>
      </c>
      <c r="AW120" s="13" t="s">
        <v>39</v>
      </c>
      <c r="AX120" s="13" t="s">
        <v>22</v>
      </c>
      <c r="AY120" s="223" t="s">
        <v>118</v>
      </c>
    </row>
    <row r="121" s="13" customFormat="1">
      <c r="A121" s="13"/>
      <c r="B121" s="212"/>
      <c r="C121" s="213"/>
      <c r="D121" s="214" t="s">
        <v>127</v>
      </c>
      <c r="E121" s="213"/>
      <c r="F121" s="216" t="s">
        <v>208</v>
      </c>
      <c r="G121" s="213"/>
      <c r="H121" s="217">
        <v>1492.47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3" t="s">
        <v>127</v>
      </c>
      <c r="AU121" s="223" t="s">
        <v>87</v>
      </c>
      <c r="AV121" s="13" t="s">
        <v>87</v>
      </c>
      <c r="AW121" s="13" t="s">
        <v>4</v>
      </c>
      <c r="AX121" s="13" t="s">
        <v>22</v>
      </c>
      <c r="AY121" s="223" t="s">
        <v>118</v>
      </c>
    </row>
    <row r="122" s="12" customFormat="1" ht="22.8" customHeight="1">
      <c r="A122" s="12"/>
      <c r="B122" s="183"/>
      <c r="C122" s="184"/>
      <c r="D122" s="185" t="s">
        <v>77</v>
      </c>
      <c r="E122" s="197" t="s">
        <v>125</v>
      </c>
      <c r="F122" s="197" t="s">
        <v>209</v>
      </c>
      <c r="G122" s="184"/>
      <c r="H122" s="184"/>
      <c r="I122" s="187"/>
      <c r="J122" s="198">
        <f>BK122</f>
        <v>0</v>
      </c>
      <c r="K122" s="184"/>
      <c r="L122" s="189"/>
      <c r="M122" s="190"/>
      <c r="N122" s="191"/>
      <c r="O122" s="191"/>
      <c r="P122" s="192">
        <f>SUM(P123:P129)</f>
        <v>0</v>
      </c>
      <c r="Q122" s="191"/>
      <c r="R122" s="192">
        <f>SUM(R123:R129)</f>
        <v>2501.14176</v>
      </c>
      <c r="S122" s="191"/>
      <c r="T122" s="193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4" t="s">
        <v>22</v>
      </c>
      <c r="AT122" s="195" t="s">
        <v>77</v>
      </c>
      <c r="AU122" s="195" t="s">
        <v>22</v>
      </c>
      <c r="AY122" s="194" t="s">
        <v>118</v>
      </c>
      <c r="BK122" s="196">
        <f>SUM(BK123:BK129)</f>
        <v>0</v>
      </c>
    </row>
    <row r="123" s="2" customFormat="1">
      <c r="A123" s="37"/>
      <c r="B123" s="38"/>
      <c r="C123" s="199" t="s">
        <v>210</v>
      </c>
      <c r="D123" s="199" t="s">
        <v>120</v>
      </c>
      <c r="E123" s="200" t="s">
        <v>211</v>
      </c>
      <c r="F123" s="201" t="s">
        <v>212</v>
      </c>
      <c r="G123" s="202" t="s">
        <v>144</v>
      </c>
      <c r="H123" s="203">
        <v>1172</v>
      </c>
      <c r="I123" s="204"/>
      <c r="J123" s="205">
        <f>ROUND(I123*H123,2)</f>
        <v>0</v>
      </c>
      <c r="K123" s="201" t="s">
        <v>124</v>
      </c>
      <c r="L123" s="43"/>
      <c r="M123" s="206" t="s">
        <v>20</v>
      </c>
      <c r="N123" s="207" t="s">
        <v>49</v>
      </c>
      <c r="O123" s="83"/>
      <c r="P123" s="208">
        <f>O123*H123</f>
        <v>0</v>
      </c>
      <c r="Q123" s="208">
        <v>2.13408</v>
      </c>
      <c r="R123" s="208">
        <f>Q123*H123</f>
        <v>2501.14176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125</v>
      </c>
      <c r="AT123" s="210" t="s">
        <v>120</v>
      </c>
      <c r="AU123" s="210" t="s">
        <v>87</v>
      </c>
      <c r="AY123" s="16" t="s">
        <v>118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22</v>
      </c>
      <c r="BK123" s="211">
        <f>ROUND(I123*H123,2)</f>
        <v>0</v>
      </c>
      <c r="BL123" s="16" t="s">
        <v>125</v>
      </c>
      <c r="BM123" s="210" t="s">
        <v>213</v>
      </c>
    </row>
    <row r="124" s="13" customFormat="1">
      <c r="A124" s="13"/>
      <c r="B124" s="212"/>
      <c r="C124" s="213"/>
      <c r="D124" s="214" t="s">
        <v>127</v>
      </c>
      <c r="E124" s="215" t="s">
        <v>20</v>
      </c>
      <c r="F124" s="216" t="s">
        <v>214</v>
      </c>
      <c r="G124" s="213"/>
      <c r="H124" s="217">
        <v>1172</v>
      </c>
      <c r="I124" s="218"/>
      <c r="J124" s="213"/>
      <c r="K124" s="213"/>
      <c r="L124" s="219"/>
      <c r="M124" s="220"/>
      <c r="N124" s="221"/>
      <c r="O124" s="221"/>
      <c r="P124" s="221"/>
      <c r="Q124" s="221"/>
      <c r="R124" s="221"/>
      <c r="S124" s="221"/>
      <c r="T124" s="222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3" t="s">
        <v>127</v>
      </c>
      <c r="AU124" s="223" t="s">
        <v>87</v>
      </c>
      <c r="AV124" s="13" t="s">
        <v>87</v>
      </c>
      <c r="AW124" s="13" t="s">
        <v>39</v>
      </c>
      <c r="AX124" s="13" t="s">
        <v>22</v>
      </c>
      <c r="AY124" s="223" t="s">
        <v>118</v>
      </c>
    </row>
    <row r="125" s="2" customFormat="1">
      <c r="A125" s="37"/>
      <c r="B125" s="38"/>
      <c r="C125" s="199" t="s">
        <v>215</v>
      </c>
      <c r="D125" s="199" t="s">
        <v>120</v>
      </c>
      <c r="E125" s="200" t="s">
        <v>216</v>
      </c>
      <c r="F125" s="201" t="s">
        <v>217</v>
      </c>
      <c r="G125" s="202" t="s">
        <v>123</v>
      </c>
      <c r="H125" s="203">
        <v>1779</v>
      </c>
      <c r="I125" s="204"/>
      <c r="J125" s="205">
        <f>ROUND(I125*H125,2)</f>
        <v>0</v>
      </c>
      <c r="K125" s="201" t="s">
        <v>124</v>
      </c>
      <c r="L125" s="43"/>
      <c r="M125" s="206" t="s">
        <v>20</v>
      </c>
      <c r="N125" s="207" t="s">
        <v>49</v>
      </c>
      <c r="O125" s="83"/>
      <c r="P125" s="208">
        <f>O125*H125</f>
        <v>0</v>
      </c>
      <c r="Q125" s="208">
        <v>0</v>
      </c>
      <c r="R125" s="208">
        <f>Q125*H125</f>
        <v>0</v>
      </c>
      <c r="S125" s="208">
        <v>0</v>
      </c>
      <c r="T125" s="209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10" t="s">
        <v>125</v>
      </c>
      <c r="AT125" s="210" t="s">
        <v>120</v>
      </c>
      <c r="AU125" s="210" t="s">
        <v>87</v>
      </c>
      <c r="AY125" s="16" t="s">
        <v>118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16" t="s">
        <v>22</v>
      </c>
      <c r="BK125" s="211">
        <f>ROUND(I125*H125,2)</f>
        <v>0</v>
      </c>
      <c r="BL125" s="16" t="s">
        <v>125</v>
      </c>
      <c r="BM125" s="210" t="s">
        <v>218</v>
      </c>
    </row>
    <row r="126" s="13" customFormat="1">
      <c r="A126" s="13"/>
      <c r="B126" s="212"/>
      <c r="C126" s="213"/>
      <c r="D126" s="214" t="s">
        <v>127</v>
      </c>
      <c r="E126" s="215" t="s">
        <v>20</v>
      </c>
      <c r="F126" s="216" t="s">
        <v>219</v>
      </c>
      <c r="G126" s="213"/>
      <c r="H126" s="217">
        <v>1779</v>
      </c>
      <c r="I126" s="218"/>
      <c r="J126" s="213"/>
      <c r="K126" s="213"/>
      <c r="L126" s="219"/>
      <c r="M126" s="220"/>
      <c r="N126" s="221"/>
      <c r="O126" s="221"/>
      <c r="P126" s="221"/>
      <c r="Q126" s="221"/>
      <c r="R126" s="221"/>
      <c r="S126" s="221"/>
      <c r="T126" s="22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3" t="s">
        <v>127</v>
      </c>
      <c r="AU126" s="223" t="s">
        <v>87</v>
      </c>
      <c r="AV126" s="13" t="s">
        <v>87</v>
      </c>
      <c r="AW126" s="13" t="s">
        <v>39</v>
      </c>
      <c r="AX126" s="13" t="s">
        <v>22</v>
      </c>
      <c r="AY126" s="223" t="s">
        <v>118</v>
      </c>
    </row>
    <row r="127" s="2" customFormat="1" ht="16.5" customHeight="1">
      <c r="A127" s="37"/>
      <c r="B127" s="38"/>
      <c r="C127" s="199" t="s">
        <v>7</v>
      </c>
      <c r="D127" s="199" t="s">
        <v>120</v>
      </c>
      <c r="E127" s="200" t="s">
        <v>220</v>
      </c>
      <c r="F127" s="201" t="s">
        <v>221</v>
      </c>
      <c r="G127" s="202" t="s">
        <v>144</v>
      </c>
      <c r="H127" s="203">
        <v>1172</v>
      </c>
      <c r="I127" s="204"/>
      <c r="J127" s="205">
        <f>ROUND(I127*H127,2)</f>
        <v>0</v>
      </c>
      <c r="K127" s="201" t="s">
        <v>20</v>
      </c>
      <c r="L127" s="43"/>
      <c r="M127" s="206" t="s">
        <v>20</v>
      </c>
      <c r="N127" s="207" t="s">
        <v>49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125</v>
      </c>
      <c r="AT127" s="210" t="s">
        <v>120</v>
      </c>
      <c r="AU127" s="210" t="s">
        <v>87</v>
      </c>
      <c r="AY127" s="16" t="s">
        <v>118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22</v>
      </c>
      <c r="BK127" s="211">
        <f>ROUND(I127*H127,2)</f>
        <v>0</v>
      </c>
      <c r="BL127" s="16" t="s">
        <v>125</v>
      </c>
      <c r="BM127" s="210" t="s">
        <v>222</v>
      </c>
    </row>
    <row r="128" s="2" customFormat="1" ht="16.5" customHeight="1">
      <c r="A128" s="37"/>
      <c r="B128" s="38"/>
      <c r="C128" s="199" t="s">
        <v>223</v>
      </c>
      <c r="D128" s="199" t="s">
        <v>120</v>
      </c>
      <c r="E128" s="200" t="s">
        <v>224</v>
      </c>
      <c r="F128" s="201" t="s">
        <v>225</v>
      </c>
      <c r="G128" s="202" t="s">
        <v>123</v>
      </c>
      <c r="H128" s="203">
        <v>350</v>
      </c>
      <c r="I128" s="204"/>
      <c r="J128" s="205">
        <f>ROUND(I128*H128,2)</f>
        <v>0</v>
      </c>
      <c r="K128" s="201" t="s">
        <v>20</v>
      </c>
      <c r="L128" s="43"/>
      <c r="M128" s="206" t="s">
        <v>20</v>
      </c>
      <c r="N128" s="207" t="s">
        <v>49</v>
      </c>
      <c r="O128" s="83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125</v>
      </c>
      <c r="AT128" s="210" t="s">
        <v>120</v>
      </c>
      <c r="AU128" s="210" t="s">
        <v>87</v>
      </c>
      <c r="AY128" s="16" t="s">
        <v>118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22</v>
      </c>
      <c r="BK128" s="211">
        <f>ROUND(I128*H128,2)</f>
        <v>0</v>
      </c>
      <c r="BL128" s="16" t="s">
        <v>125</v>
      </c>
      <c r="BM128" s="210" t="s">
        <v>226</v>
      </c>
    </row>
    <row r="129" s="13" customFormat="1">
      <c r="A129" s="13"/>
      <c r="B129" s="212"/>
      <c r="C129" s="213"/>
      <c r="D129" s="214" t="s">
        <v>127</v>
      </c>
      <c r="E129" s="215" t="s">
        <v>20</v>
      </c>
      <c r="F129" s="216" t="s">
        <v>227</v>
      </c>
      <c r="G129" s="213"/>
      <c r="H129" s="217">
        <v>350</v>
      </c>
      <c r="I129" s="218"/>
      <c r="J129" s="213"/>
      <c r="K129" s="213"/>
      <c r="L129" s="219"/>
      <c r="M129" s="220"/>
      <c r="N129" s="221"/>
      <c r="O129" s="221"/>
      <c r="P129" s="221"/>
      <c r="Q129" s="221"/>
      <c r="R129" s="221"/>
      <c r="S129" s="221"/>
      <c r="T129" s="22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3" t="s">
        <v>127</v>
      </c>
      <c r="AU129" s="223" t="s">
        <v>87</v>
      </c>
      <c r="AV129" s="13" t="s">
        <v>87</v>
      </c>
      <c r="AW129" s="13" t="s">
        <v>39</v>
      </c>
      <c r="AX129" s="13" t="s">
        <v>22</v>
      </c>
      <c r="AY129" s="223" t="s">
        <v>118</v>
      </c>
    </row>
    <row r="130" s="12" customFormat="1" ht="22.8" customHeight="1">
      <c r="A130" s="12"/>
      <c r="B130" s="183"/>
      <c r="C130" s="184"/>
      <c r="D130" s="185" t="s">
        <v>77</v>
      </c>
      <c r="E130" s="197" t="s">
        <v>141</v>
      </c>
      <c r="F130" s="197" t="s">
        <v>228</v>
      </c>
      <c r="G130" s="184"/>
      <c r="H130" s="184"/>
      <c r="I130" s="187"/>
      <c r="J130" s="198">
        <f>BK130</f>
        <v>0</v>
      </c>
      <c r="K130" s="184"/>
      <c r="L130" s="189"/>
      <c r="M130" s="190"/>
      <c r="N130" s="191"/>
      <c r="O130" s="191"/>
      <c r="P130" s="192">
        <f>SUM(P131:P138)</f>
        <v>0</v>
      </c>
      <c r="Q130" s="191"/>
      <c r="R130" s="192">
        <f>SUM(R131:R138)</f>
        <v>198.66000000000003</v>
      </c>
      <c r="S130" s="191"/>
      <c r="T130" s="193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4" t="s">
        <v>22</v>
      </c>
      <c r="AT130" s="195" t="s">
        <v>77</v>
      </c>
      <c r="AU130" s="195" t="s">
        <v>22</v>
      </c>
      <c r="AY130" s="194" t="s">
        <v>118</v>
      </c>
      <c r="BK130" s="196">
        <f>SUM(BK131:BK138)</f>
        <v>0</v>
      </c>
    </row>
    <row r="131" s="2" customFormat="1" ht="21.75" customHeight="1">
      <c r="A131" s="37"/>
      <c r="B131" s="38"/>
      <c r="C131" s="199" t="s">
        <v>229</v>
      </c>
      <c r="D131" s="199" t="s">
        <v>120</v>
      </c>
      <c r="E131" s="200" t="s">
        <v>230</v>
      </c>
      <c r="F131" s="201" t="s">
        <v>231</v>
      </c>
      <c r="G131" s="202" t="s">
        <v>123</v>
      </c>
      <c r="H131" s="203">
        <v>900</v>
      </c>
      <c r="I131" s="204"/>
      <c r="J131" s="205">
        <f>ROUND(I131*H131,2)</f>
        <v>0</v>
      </c>
      <c r="K131" s="201" t="s">
        <v>124</v>
      </c>
      <c r="L131" s="43"/>
      <c r="M131" s="206" t="s">
        <v>20</v>
      </c>
      <c r="N131" s="207" t="s">
        <v>49</v>
      </c>
      <c r="O131" s="83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0" t="s">
        <v>125</v>
      </c>
      <c r="AT131" s="210" t="s">
        <v>120</v>
      </c>
      <c r="AU131" s="210" t="s">
        <v>87</v>
      </c>
      <c r="AY131" s="16" t="s">
        <v>118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16" t="s">
        <v>22</v>
      </c>
      <c r="BK131" s="211">
        <f>ROUND(I131*H131,2)</f>
        <v>0</v>
      </c>
      <c r="BL131" s="16" t="s">
        <v>125</v>
      </c>
      <c r="BM131" s="210" t="s">
        <v>232</v>
      </c>
    </row>
    <row r="132" s="13" customFormat="1">
      <c r="A132" s="13"/>
      <c r="B132" s="212"/>
      <c r="C132" s="213"/>
      <c r="D132" s="214" t="s">
        <v>127</v>
      </c>
      <c r="E132" s="215" t="s">
        <v>20</v>
      </c>
      <c r="F132" s="216" t="s">
        <v>233</v>
      </c>
      <c r="G132" s="213"/>
      <c r="H132" s="217">
        <v>900</v>
      </c>
      <c r="I132" s="218"/>
      <c r="J132" s="213"/>
      <c r="K132" s="213"/>
      <c r="L132" s="219"/>
      <c r="M132" s="220"/>
      <c r="N132" s="221"/>
      <c r="O132" s="221"/>
      <c r="P132" s="221"/>
      <c r="Q132" s="221"/>
      <c r="R132" s="221"/>
      <c r="S132" s="221"/>
      <c r="T132" s="22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3" t="s">
        <v>127</v>
      </c>
      <c r="AU132" s="223" t="s">
        <v>87</v>
      </c>
      <c r="AV132" s="13" t="s">
        <v>87</v>
      </c>
      <c r="AW132" s="13" t="s">
        <v>39</v>
      </c>
      <c r="AX132" s="13" t="s">
        <v>22</v>
      </c>
      <c r="AY132" s="223" t="s">
        <v>118</v>
      </c>
    </row>
    <row r="133" s="2" customFormat="1">
      <c r="A133" s="37"/>
      <c r="B133" s="38"/>
      <c r="C133" s="199" t="s">
        <v>234</v>
      </c>
      <c r="D133" s="199" t="s">
        <v>120</v>
      </c>
      <c r="E133" s="200" t="s">
        <v>235</v>
      </c>
      <c r="F133" s="201" t="s">
        <v>236</v>
      </c>
      <c r="G133" s="202" t="s">
        <v>144</v>
      </c>
      <c r="H133" s="203">
        <v>12</v>
      </c>
      <c r="I133" s="204"/>
      <c r="J133" s="205">
        <f>ROUND(I133*H133,2)</f>
        <v>0</v>
      </c>
      <c r="K133" s="201" t="s">
        <v>124</v>
      </c>
      <c r="L133" s="43"/>
      <c r="M133" s="206" t="s">
        <v>20</v>
      </c>
      <c r="N133" s="207" t="s">
        <v>49</v>
      </c>
      <c r="O133" s="83"/>
      <c r="P133" s="208">
        <f>O133*H133</f>
        <v>0</v>
      </c>
      <c r="Q133" s="208">
        <v>1.48</v>
      </c>
      <c r="R133" s="208">
        <f>Q133*H133</f>
        <v>17.759999999999998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125</v>
      </c>
      <c r="AT133" s="210" t="s">
        <v>120</v>
      </c>
      <c r="AU133" s="210" t="s">
        <v>87</v>
      </c>
      <c r="AY133" s="16" t="s">
        <v>118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22</v>
      </c>
      <c r="BK133" s="211">
        <f>ROUND(I133*H133,2)</f>
        <v>0</v>
      </c>
      <c r="BL133" s="16" t="s">
        <v>125</v>
      </c>
      <c r="BM133" s="210" t="s">
        <v>237</v>
      </c>
    </row>
    <row r="134" s="2" customFormat="1">
      <c r="A134" s="37"/>
      <c r="B134" s="38"/>
      <c r="C134" s="199" t="s">
        <v>238</v>
      </c>
      <c r="D134" s="199" t="s">
        <v>120</v>
      </c>
      <c r="E134" s="200" t="s">
        <v>239</v>
      </c>
      <c r="F134" s="201" t="s">
        <v>240</v>
      </c>
      <c r="G134" s="202" t="s">
        <v>241</v>
      </c>
      <c r="H134" s="203">
        <v>2</v>
      </c>
      <c r="I134" s="204"/>
      <c r="J134" s="205">
        <f>ROUND(I134*H134,2)</f>
        <v>0</v>
      </c>
      <c r="K134" s="201" t="s">
        <v>124</v>
      </c>
      <c r="L134" s="43"/>
      <c r="M134" s="206" t="s">
        <v>20</v>
      </c>
      <c r="N134" s="207" t="s">
        <v>49</v>
      </c>
      <c r="O134" s="83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125</v>
      </c>
      <c r="AT134" s="210" t="s">
        <v>120</v>
      </c>
      <c r="AU134" s="210" t="s">
        <v>87</v>
      </c>
      <c r="AY134" s="16" t="s">
        <v>118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22</v>
      </c>
      <c r="BK134" s="211">
        <f>ROUND(I134*H134,2)</f>
        <v>0</v>
      </c>
      <c r="BL134" s="16" t="s">
        <v>125</v>
      </c>
      <c r="BM134" s="210" t="s">
        <v>242</v>
      </c>
    </row>
    <row r="135" s="2" customFormat="1">
      <c r="A135" s="37"/>
      <c r="B135" s="38"/>
      <c r="C135" s="199" t="s">
        <v>243</v>
      </c>
      <c r="D135" s="199" t="s">
        <v>120</v>
      </c>
      <c r="E135" s="200" t="s">
        <v>244</v>
      </c>
      <c r="F135" s="201" t="s">
        <v>245</v>
      </c>
      <c r="G135" s="202" t="s">
        <v>123</v>
      </c>
      <c r="H135" s="203">
        <v>900</v>
      </c>
      <c r="I135" s="204"/>
      <c r="J135" s="205">
        <f>ROUND(I135*H135,2)</f>
        <v>0</v>
      </c>
      <c r="K135" s="201" t="s">
        <v>124</v>
      </c>
      <c r="L135" s="43"/>
      <c r="M135" s="206" t="s">
        <v>20</v>
      </c>
      <c r="N135" s="207" t="s">
        <v>49</v>
      </c>
      <c r="O135" s="83"/>
      <c r="P135" s="208">
        <f>O135*H135</f>
        <v>0</v>
      </c>
      <c r="Q135" s="208">
        <v>0.083500000000000005</v>
      </c>
      <c r="R135" s="208">
        <f>Q135*H135</f>
        <v>75.150000000000006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125</v>
      </c>
      <c r="AT135" s="210" t="s">
        <v>120</v>
      </c>
      <c r="AU135" s="210" t="s">
        <v>87</v>
      </c>
      <c r="AY135" s="16" t="s">
        <v>118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22</v>
      </c>
      <c r="BK135" s="211">
        <f>ROUND(I135*H135,2)</f>
        <v>0</v>
      </c>
      <c r="BL135" s="16" t="s">
        <v>125</v>
      </c>
      <c r="BM135" s="210" t="s">
        <v>246</v>
      </c>
    </row>
    <row r="136" s="13" customFormat="1">
      <c r="A136" s="13"/>
      <c r="B136" s="212"/>
      <c r="C136" s="213"/>
      <c r="D136" s="214" t="s">
        <v>127</v>
      </c>
      <c r="E136" s="215" t="s">
        <v>20</v>
      </c>
      <c r="F136" s="216" t="s">
        <v>247</v>
      </c>
      <c r="G136" s="213"/>
      <c r="H136" s="217">
        <v>900</v>
      </c>
      <c r="I136" s="218"/>
      <c r="J136" s="213"/>
      <c r="K136" s="213"/>
      <c r="L136" s="219"/>
      <c r="M136" s="220"/>
      <c r="N136" s="221"/>
      <c r="O136" s="221"/>
      <c r="P136" s="221"/>
      <c r="Q136" s="221"/>
      <c r="R136" s="221"/>
      <c r="S136" s="221"/>
      <c r="T136" s="22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3" t="s">
        <v>127</v>
      </c>
      <c r="AU136" s="223" t="s">
        <v>87</v>
      </c>
      <c r="AV136" s="13" t="s">
        <v>87</v>
      </c>
      <c r="AW136" s="13" t="s">
        <v>39</v>
      </c>
      <c r="AX136" s="13" t="s">
        <v>22</v>
      </c>
      <c r="AY136" s="223" t="s">
        <v>118</v>
      </c>
    </row>
    <row r="137" s="2" customFormat="1" ht="16.5" customHeight="1">
      <c r="A137" s="37"/>
      <c r="B137" s="38"/>
      <c r="C137" s="224" t="s">
        <v>248</v>
      </c>
      <c r="D137" s="224" t="s">
        <v>184</v>
      </c>
      <c r="E137" s="225" t="s">
        <v>249</v>
      </c>
      <c r="F137" s="226" t="s">
        <v>250</v>
      </c>
      <c r="G137" s="227" t="s">
        <v>251</v>
      </c>
      <c r="H137" s="228">
        <v>50</v>
      </c>
      <c r="I137" s="229"/>
      <c r="J137" s="230">
        <f>ROUND(I137*H137,2)</f>
        <v>0</v>
      </c>
      <c r="K137" s="226" t="s">
        <v>124</v>
      </c>
      <c r="L137" s="231"/>
      <c r="M137" s="232" t="s">
        <v>20</v>
      </c>
      <c r="N137" s="233" t="s">
        <v>49</v>
      </c>
      <c r="O137" s="83"/>
      <c r="P137" s="208">
        <f>O137*H137</f>
        <v>0</v>
      </c>
      <c r="Q137" s="208">
        <v>2.1150000000000002</v>
      </c>
      <c r="R137" s="208">
        <f>Q137*H137</f>
        <v>105.75000000000001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156</v>
      </c>
      <c r="AT137" s="210" t="s">
        <v>184</v>
      </c>
      <c r="AU137" s="210" t="s">
        <v>87</v>
      </c>
      <c r="AY137" s="16" t="s">
        <v>118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22</v>
      </c>
      <c r="BK137" s="211">
        <f>ROUND(I137*H137,2)</f>
        <v>0</v>
      </c>
      <c r="BL137" s="16" t="s">
        <v>125</v>
      </c>
      <c r="BM137" s="210" t="s">
        <v>252</v>
      </c>
    </row>
    <row r="138" s="13" customFormat="1">
      <c r="A138" s="13"/>
      <c r="B138" s="212"/>
      <c r="C138" s="213"/>
      <c r="D138" s="214" t="s">
        <v>127</v>
      </c>
      <c r="E138" s="215" t="s">
        <v>20</v>
      </c>
      <c r="F138" s="216" t="s">
        <v>253</v>
      </c>
      <c r="G138" s="213"/>
      <c r="H138" s="217">
        <v>50</v>
      </c>
      <c r="I138" s="218"/>
      <c r="J138" s="213"/>
      <c r="K138" s="213"/>
      <c r="L138" s="219"/>
      <c r="M138" s="220"/>
      <c r="N138" s="221"/>
      <c r="O138" s="221"/>
      <c r="P138" s="221"/>
      <c r="Q138" s="221"/>
      <c r="R138" s="221"/>
      <c r="S138" s="221"/>
      <c r="T138" s="22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3" t="s">
        <v>127</v>
      </c>
      <c r="AU138" s="223" t="s">
        <v>87</v>
      </c>
      <c r="AV138" s="13" t="s">
        <v>87</v>
      </c>
      <c r="AW138" s="13" t="s">
        <v>39</v>
      </c>
      <c r="AX138" s="13" t="s">
        <v>22</v>
      </c>
      <c r="AY138" s="223" t="s">
        <v>118</v>
      </c>
    </row>
    <row r="139" s="12" customFormat="1" ht="22.8" customHeight="1">
      <c r="A139" s="12"/>
      <c r="B139" s="183"/>
      <c r="C139" s="184"/>
      <c r="D139" s="185" t="s">
        <v>77</v>
      </c>
      <c r="E139" s="197" t="s">
        <v>254</v>
      </c>
      <c r="F139" s="197" t="s">
        <v>255</v>
      </c>
      <c r="G139" s="184"/>
      <c r="H139" s="184"/>
      <c r="I139" s="187"/>
      <c r="J139" s="198">
        <f>BK139</f>
        <v>0</v>
      </c>
      <c r="K139" s="184"/>
      <c r="L139" s="189"/>
      <c r="M139" s="190"/>
      <c r="N139" s="191"/>
      <c r="O139" s="191"/>
      <c r="P139" s="192">
        <f>SUM(P140:P141)</f>
        <v>0</v>
      </c>
      <c r="Q139" s="191"/>
      <c r="R139" s="192">
        <f>SUM(R140:R141)</f>
        <v>0</v>
      </c>
      <c r="S139" s="191"/>
      <c r="T139" s="193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94" t="s">
        <v>22</v>
      </c>
      <c r="AT139" s="195" t="s">
        <v>77</v>
      </c>
      <c r="AU139" s="195" t="s">
        <v>22</v>
      </c>
      <c r="AY139" s="194" t="s">
        <v>118</v>
      </c>
      <c r="BK139" s="196">
        <f>SUM(BK140:BK141)</f>
        <v>0</v>
      </c>
    </row>
    <row r="140" s="2" customFormat="1" ht="21.75" customHeight="1">
      <c r="A140" s="37"/>
      <c r="B140" s="38"/>
      <c r="C140" s="199" t="s">
        <v>256</v>
      </c>
      <c r="D140" s="199" t="s">
        <v>120</v>
      </c>
      <c r="E140" s="200" t="s">
        <v>257</v>
      </c>
      <c r="F140" s="201" t="s">
        <v>258</v>
      </c>
      <c r="G140" s="202" t="s">
        <v>241</v>
      </c>
      <c r="H140" s="203">
        <v>2700.5230000000001</v>
      </c>
      <c r="I140" s="204"/>
      <c r="J140" s="205">
        <f>ROUND(I140*H140,2)</f>
        <v>0</v>
      </c>
      <c r="K140" s="201" t="s">
        <v>124</v>
      </c>
      <c r="L140" s="43"/>
      <c r="M140" s="206" t="s">
        <v>20</v>
      </c>
      <c r="N140" s="207" t="s">
        <v>49</v>
      </c>
      <c r="O140" s="83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0" t="s">
        <v>125</v>
      </c>
      <c r="AT140" s="210" t="s">
        <v>120</v>
      </c>
      <c r="AU140" s="210" t="s">
        <v>87</v>
      </c>
      <c r="AY140" s="16" t="s">
        <v>118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6" t="s">
        <v>22</v>
      </c>
      <c r="BK140" s="211">
        <f>ROUND(I140*H140,2)</f>
        <v>0</v>
      </c>
      <c r="BL140" s="16" t="s">
        <v>125</v>
      </c>
      <c r="BM140" s="210" t="s">
        <v>259</v>
      </c>
    </row>
    <row r="141" s="2" customFormat="1">
      <c r="A141" s="37"/>
      <c r="B141" s="38"/>
      <c r="C141" s="199" t="s">
        <v>260</v>
      </c>
      <c r="D141" s="199" t="s">
        <v>120</v>
      </c>
      <c r="E141" s="200" t="s">
        <v>261</v>
      </c>
      <c r="F141" s="201" t="s">
        <v>262</v>
      </c>
      <c r="G141" s="202" t="s">
        <v>241</v>
      </c>
      <c r="H141" s="203">
        <v>2700.5230000000001</v>
      </c>
      <c r="I141" s="204"/>
      <c r="J141" s="205">
        <f>ROUND(I141*H141,2)</f>
        <v>0</v>
      </c>
      <c r="K141" s="201" t="s">
        <v>124</v>
      </c>
      <c r="L141" s="43"/>
      <c r="M141" s="206" t="s">
        <v>20</v>
      </c>
      <c r="N141" s="207" t="s">
        <v>49</v>
      </c>
      <c r="O141" s="83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125</v>
      </c>
      <c r="AT141" s="210" t="s">
        <v>120</v>
      </c>
      <c r="AU141" s="210" t="s">
        <v>87</v>
      </c>
      <c r="AY141" s="16" t="s">
        <v>118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22</v>
      </c>
      <c r="BK141" s="211">
        <f>ROUND(I141*H141,2)</f>
        <v>0</v>
      </c>
      <c r="BL141" s="16" t="s">
        <v>125</v>
      </c>
      <c r="BM141" s="210" t="s">
        <v>263</v>
      </c>
    </row>
    <row r="142" s="12" customFormat="1" ht="25.92" customHeight="1">
      <c r="A142" s="12"/>
      <c r="B142" s="183"/>
      <c r="C142" s="184"/>
      <c r="D142" s="185" t="s">
        <v>77</v>
      </c>
      <c r="E142" s="186" t="s">
        <v>264</v>
      </c>
      <c r="F142" s="186" t="s">
        <v>265</v>
      </c>
      <c r="G142" s="184"/>
      <c r="H142" s="184"/>
      <c r="I142" s="187"/>
      <c r="J142" s="188">
        <f>BK142</f>
        <v>0</v>
      </c>
      <c r="K142" s="184"/>
      <c r="L142" s="189"/>
      <c r="M142" s="190"/>
      <c r="N142" s="191"/>
      <c r="O142" s="191"/>
      <c r="P142" s="192">
        <f>SUM(P143:P151)</f>
        <v>0</v>
      </c>
      <c r="Q142" s="191"/>
      <c r="R142" s="192">
        <f>SUM(R143:R151)</f>
        <v>0</v>
      </c>
      <c r="S142" s="191"/>
      <c r="T142" s="193">
        <f>SUM(T143:T151)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4" t="s">
        <v>141</v>
      </c>
      <c r="AT142" s="195" t="s">
        <v>77</v>
      </c>
      <c r="AU142" s="195" t="s">
        <v>78</v>
      </c>
      <c r="AY142" s="194" t="s">
        <v>118</v>
      </c>
      <c r="BK142" s="196">
        <f>SUM(BK143:BK151)</f>
        <v>0</v>
      </c>
    </row>
    <row r="143" s="2" customFormat="1" ht="21.75" customHeight="1">
      <c r="A143" s="37"/>
      <c r="B143" s="38"/>
      <c r="C143" s="199" t="s">
        <v>266</v>
      </c>
      <c r="D143" s="199" t="s">
        <v>120</v>
      </c>
      <c r="E143" s="200" t="s">
        <v>267</v>
      </c>
      <c r="F143" s="201" t="s">
        <v>268</v>
      </c>
      <c r="G143" s="202" t="s">
        <v>269</v>
      </c>
      <c r="H143" s="203">
        <v>1</v>
      </c>
      <c r="I143" s="204"/>
      <c r="J143" s="205">
        <f>ROUND(I143*H143,2)</f>
        <v>0</v>
      </c>
      <c r="K143" s="201" t="s">
        <v>20</v>
      </c>
      <c r="L143" s="43"/>
      <c r="M143" s="206" t="s">
        <v>20</v>
      </c>
      <c r="N143" s="207" t="s">
        <v>49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270</v>
      </c>
      <c r="AT143" s="210" t="s">
        <v>120</v>
      </c>
      <c r="AU143" s="210" t="s">
        <v>22</v>
      </c>
      <c r="AY143" s="16" t="s">
        <v>118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22</v>
      </c>
      <c r="BK143" s="211">
        <f>ROUND(I143*H143,2)</f>
        <v>0</v>
      </c>
      <c r="BL143" s="16" t="s">
        <v>270</v>
      </c>
      <c r="BM143" s="210" t="s">
        <v>271</v>
      </c>
    </row>
    <row r="144" s="2" customFormat="1" ht="21.75" customHeight="1">
      <c r="A144" s="37"/>
      <c r="B144" s="38"/>
      <c r="C144" s="199" t="s">
        <v>272</v>
      </c>
      <c r="D144" s="199" t="s">
        <v>120</v>
      </c>
      <c r="E144" s="200" t="s">
        <v>273</v>
      </c>
      <c r="F144" s="201" t="s">
        <v>274</v>
      </c>
      <c r="G144" s="202" t="s">
        <v>269</v>
      </c>
      <c r="H144" s="203">
        <v>1</v>
      </c>
      <c r="I144" s="204"/>
      <c r="J144" s="205">
        <f>ROUND(I144*H144,2)</f>
        <v>0</v>
      </c>
      <c r="K144" s="201" t="s">
        <v>20</v>
      </c>
      <c r="L144" s="43"/>
      <c r="M144" s="206" t="s">
        <v>20</v>
      </c>
      <c r="N144" s="207" t="s">
        <v>49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270</v>
      </c>
      <c r="AT144" s="210" t="s">
        <v>120</v>
      </c>
      <c r="AU144" s="210" t="s">
        <v>22</v>
      </c>
      <c r="AY144" s="16" t="s">
        <v>118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22</v>
      </c>
      <c r="BK144" s="211">
        <f>ROUND(I144*H144,2)</f>
        <v>0</v>
      </c>
      <c r="BL144" s="16" t="s">
        <v>270</v>
      </c>
      <c r="BM144" s="210" t="s">
        <v>275</v>
      </c>
    </row>
    <row r="145" s="2" customFormat="1">
      <c r="A145" s="37"/>
      <c r="B145" s="38"/>
      <c r="C145" s="199" t="s">
        <v>276</v>
      </c>
      <c r="D145" s="199" t="s">
        <v>120</v>
      </c>
      <c r="E145" s="200" t="s">
        <v>277</v>
      </c>
      <c r="F145" s="201" t="s">
        <v>278</v>
      </c>
      <c r="G145" s="202" t="s">
        <v>269</v>
      </c>
      <c r="H145" s="203">
        <v>1</v>
      </c>
      <c r="I145" s="204"/>
      <c r="J145" s="205">
        <f>ROUND(I145*H145,2)</f>
        <v>0</v>
      </c>
      <c r="K145" s="201" t="s">
        <v>20</v>
      </c>
      <c r="L145" s="43"/>
      <c r="M145" s="206" t="s">
        <v>20</v>
      </c>
      <c r="N145" s="207" t="s">
        <v>49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270</v>
      </c>
      <c r="AT145" s="210" t="s">
        <v>120</v>
      </c>
      <c r="AU145" s="210" t="s">
        <v>22</v>
      </c>
      <c r="AY145" s="16" t="s">
        <v>118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22</v>
      </c>
      <c r="BK145" s="211">
        <f>ROUND(I145*H145,2)</f>
        <v>0</v>
      </c>
      <c r="BL145" s="16" t="s">
        <v>270</v>
      </c>
      <c r="BM145" s="210" t="s">
        <v>279</v>
      </c>
    </row>
    <row r="146" s="2" customFormat="1">
      <c r="A146" s="37"/>
      <c r="B146" s="38"/>
      <c r="C146" s="199" t="s">
        <v>280</v>
      </c>
      <c r="D146" s="199" t="s">
        <v>120</v>
      </c>
      <c r="E146" s="200" t="s">
        <v>281</v>
      </c>
      <c r="F146" s="201" t="s">
        <v>282</v>
      </c>
      <c r="G146" s="202" t="s">
        <v>269</v>
      </c>
      <c r="H146" s="203">
        <v>1</v>
      </c>
      <c r="I146" s="204"/>
      <c r="J146" s="205">
        <f>ROUND(I146*H146,2)</f>
        <v>0</v>
      </c>
      <c r="K146" s="201" t="s">
        <v>20</v>
      </c>
      <c r="L146" s="43"/>
      <c r="M146" s="206" t="s">
        <v>20</v>
      </c>
      <c r="N146" s="207" t="s">
        <v>49</v>
      </c>
      <c r="O146" s="83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270</v>
      </c>
      <c r="AT146" s="210" t="s">
        <v>120</v>
      </c>
      <c r="AU146" s="210" t="s">
        <v>22</v>
      </c>
      <c r="AY146" s="16" t="s">
        <v>118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22</v>
      </c>
      <c r="BK146" s="211">
        <f>ROUND(I146*H146,2)</f>
        <v>0</v>
      </c>
      <c r="BL146" s="16" t="s">
        <v>270</v>
      </c>
      <c r="BM146" s="210" t="s">
        <v>283</v>
      </c>
    </row>
    <row r="147" s="2" customFormat="1">
      <c r="A147" s="37"/>
      <c r="B147" s="38"/>
      <c r="C147" s="199" t="s">
        <v>284</v>
      </c>
      <c r="D147" s="199" t="s">
        <v>120</v>
      </c>
      <c r="E147" s="200" t="s">
        <v>285</v>
      </c>
      <c r="F147" s="201" t="s">
        <v>286</v>
      </c>
      <c r="G147" s="202" t="s">
        <v>269</v>
      </c>
      <c r="H147" s="203">
        <v>1</v>
      </c>
      <c r="I147" s="204"/>
      <c r="J147" s="205">
        <f>ROUND(I147*H147,2)</f>
        <v>0</v>
      </c>
      <c r="K147" s="201" t="s">
        <v>20</v>
      </c>
      <c r="L147" s="43"/>
      <c r="M147" s="206" t="s">
        <v>20</v>
      </c>
      <c r="N147" s="207" t="s">
        <v>49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270</v>
      </c>
      <c r="AT147" s="210" t="s">
        <v>120</v>
      </c>
      <c r="AU147" s="210" t="s">
        <v>22</v>
      </c>
      <c r="AY147" s="16" t="s">
        <v>118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22</v>
      </c>
      <c r="BK147" s="211">
        <f>ROUND(I147*H147,2)</f>
        <v>0</v>
      </c>
      <c r="BL147" s="16" t="s">
        <v>270</v>
      </c>
      <c r="BM147" s="210" t="s">
        <v>287</v>
      </c>
    </row>
    <row r="148" s="2" customFormat="1" ht="16.5" customHeight="1">
      <c r="A148" s="37"/>
      <c r="B148" s="38"/>
      <c r="C148" s="199" t="s">
        <v>288</v>
      </c>
      <c r="D148" s="199" t="s">
        <v>120</v>
      </c>
      <c r="E148" s="200" t="s">
        <v>289</v>
      </c>
      <c r="F148" s="201" t="s">
        <v>290</v>
      </c>
      <c r="G148" s="202" t="s">
        <v>291</v>
      </c>
      <c r="H148" s="203">
        <v>1</v>
      </c>
      <c r="I148" s="204"/>
      <c r="J148" s="205">
        <f>ROUND(I148*H148,2)</f>
        <v>0</v>
      </c>
      <c r="K148" s="201" t="s">
        <v>20</v>
      </c>
      <c r="L148" s="43"/>
      <c r="M148" s="206" t="s">
        <v>20</v>
      </c>
      <c r="N148" s="207" t="s">
        <v>49</v>
      </c>
      <c r="O148" s="83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0" t="s">
        <v>270</v>
      </c>
      <c r="AT148" s="210" t="s">
        <v>120</v>
      </c>
      <c r="AU148" s="210" t="s">
        <v>22</v>
      </c>
      <c r="AY148" s="16" t="s">
        <v>118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22</v>
      </c>
      <c r="BK148" s="211">
        <f>ROUND(I148*H148,2)</f>
        <v>0</v>
      </c>
      <c r="BL148" s="16" t="s">
        <v>270</v>
      </c>
      <c r="BM148" s="210" t="s">
        <v>292</v>
      </c>
    </row>
    <row r="149" s="2" customFormat="1">
      <c r="A149" s="37"/>
      <c r="B149" s="38"/>
      <c r="C149" s="199" t="s">
        <v>293</v>
      </c>
      <c r="D149" s="199" t="s">
        <v>120</v>
      </c>
      <c r="E149" s="200" t="s">
        <v>294</v>
      </c>
      <c r="F149" s="201" t="s">
        <v>295</v>
      </c>
      <c r="G149" s="202" t="s">
        <v>269</v>
      </c>
      <c r="H149" s="203">
        <v>1</v>
      </c>
      <c r="I149" s="204"/>
      <c r="J149" s="205">
        <f>ROUND(I149*H149,2)</f>
        <v>0</v>
      </c>
      <c r="K149" s="201" t="s">
        <v>20</v>
      </c>
      <c r="L149" s="43"/>
      <c r="M149" s="206" t="s">
        <v>20</v>
      </c>
      <c r="N149" s="207" t="s">
        <v>49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270</v>
      </c>
      <c r="AT149" s="210" t="s">
        <v>120</v>
      </c>
      <c r="AU149" s="210" t="s">
        <v>22</v>
      </c>
      <c r="AY149" s="16" t="s">
        <v>118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22</v>
      </c>
      <c r="BK149" s="211">
        <f>ROUND(I149*H149,2)</f>
        <v>0</v>
      </c>
      <c r="BL149" s="16" t="s">
        <v>270</v>
      </c>
      <c r="BM149" s="210" t="s">
        <v>296</v>
      </c>
    </row>
    <row r="150" s="2" customFormat="1" ht="16.5" customHeight="1">
      <c r="A150" s="37"/>
      <c r="B150" s="38"/>
      <c r="C150" s="199" t="s">
        <v>297</v>
      </c>
      <c r="D150" s="199" t="s">
        <v>120</v>
      </c>
      <c r="E150" s="200" t="s">
        <v>298</v>
      </c>
      <c r="F150" s="201" t="s">
        <v>299</v>
      </c>
      <c r="G150" s="202" t="s">
        <v>269</v>
      </c>
      <c r="H150" s="203">
        <v>1</v>
      </c>
      <c r="I150" s="204"/>
      <c r="J150" s="205">
        <f>ROUND(I150*H150,2)</f>
        <v>0</v>
      </c>
      <c r="K150" s="201" t="s">
        <v>20</v>
      </c>
      <c r="L150" s="43"/>
      <c r="M150" s="206" t="s">
        <v>20</v>
      </c>
      <c r="N150" s="207" t="s">
        <v>49</v>
      </c>
      <c r="O150" s="83"/>
      <c r="P150" s="208">
        <f>O150*H150</f>
        <v>0</v>
      </c>
      <c r="Q150" s="208">
        <v>0</v>
      </c>
      <c r="R150" s="208">
        <f>Q150*H150</f>
        <v>0</v>
      </c>
      <c r="S150" s="208">
        <v>0</v>
      </c>
      <c r="T150" s="20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0" t="s">
        <v>270</v>
      </c>
      <c r="AT150" s="210" t="s">
        <v>120</v>
      </c>
      <c r="AU150" s="210" t="s">
        <v>22</v>
      </c>
      <c r="AY150" s="16" t="s">
        <v>118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22</v>
      </c>
      <c r="BK150" s="211">
        <f>ROUND(I150*H150,2)</f>
        <v>0</v>
      </c>
      <c r="BL150" s="16" t="s">
        <v>270</v>
      </c>
      <c r="BM150" s="210" t="s">
        <v>300</v>
      </c>
    </row>
    <row r="151" s="2" customFormat="1" ht="16.5" customHeight="1">
      <c r="A151" s="37"/>
      <c r="B151" s="38"/>
      <c r="C151" s="199" t="s">
        <v>301</v>
      </c>
      <c r="D151" s="199" t="s">
        <v>120</v>
      </c>
      <c r="E151" s="200" t="s">
        <v>302</v>
      </c>
      <c r="F151" s="201" t="s">
        <v>303</v>
      </c>
      <c r="G151" s="202" t="s">
        <v>269</v>
      </c>
      <c r="H151" s="203">
        <v>1</v>
      </c>
      <c r="I151" s="204"/>
      <c r="J151" s="205">
        <f>ROUND(I151*H151,2)</f>
        <v>0</v>
      </c>
      <c r="K151" s="201" t="s">
        <v>20</v>
      </c>
      <c r="L151" s="43"/>
      <c r="M151" s="234" t="s">
        <v>20</v>
      </c>
      <c r="N151" s="235" t="s">
        <v>49</v>
      </c>
      <c r="O151" s="236"/>
      <c r="P151" s="237">
        <f>O151*H151</f>
        <v>0</v>
      </c>
      <c r="Q151" s="237">
        <v>0</v>
      </c>
      <c r="R151" s="237">
        <f>Q151*H151</f>
        <v>0</v>
      </c>
      <c r="S151" s="237">
        <v>0</v>
      </c>
      <c r="T151" s="238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270</v>
      </c>
      <c r="AT151" s="210" t="s">
        <v>120</v>
      </c>
      <c r="AU151" s="210" t="s">
        <v>22</v>
      </c>
      <c r="AY151" s="16" t="s">
        <v>118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22</v>
      </c>
      <c r="BK151" s="211">
        <f>ROUND(I151*H151,2)</f>
        <v>0</v>
      </c>
      <c r="BL151" s="16" t="s">
        <v>270</v>
      </c>
      <c r="BM151" s="210" t="s">
        <v>304</v>
      </c>
    </row>
    <row r="152" s="2" customFormat="1" ht="6.96" customHeight="1">
      <c r="A152" s="37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43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KBFD4n8c26KKuSDDI6tQHp7NFRk3QUarMrKr7Kwelw6lJA2H+jvoVDQVGdA4yPvREYMmQsBpp+YVytSr7C3xwg==" hashValue="cMK5L+GWnNPygCiXkb2cM2J9Ki0JKRK0LchdXec5n7y8Al0X4Lhd6KvnN0OvhurhtQ2YzxYSP0KV8PnwSh463w==" algorithmName="SHA-512" password="CC35"/>
  <autoFilter ref="C86:K151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4" customFormat="1" ht="45" customHeight="1">
      <c r="B3" s="243"/>
      <c r="C3" s="244" t="s">
        <v>305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306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307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308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309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310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311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312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313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314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315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85</v>
      </c>
      <c r="F18" s="250" t="s">
        <v>316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317</v>
      </c>
      <c r="F19" s="250" t="s">
        <v>318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319</v>
      </c>
      <c r="F20" s="250" t="s">
        <v>320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321</v>
      </c>
      <c r="F21" s="250" t="s">
        <v>322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323</v>
      </c>
      <c r="F22" s="250" t="s">
        <v>324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325</v>
      </c>
      <c r="F23" s="250" t="s">
        <v>326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327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328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329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330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331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332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333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334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335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104</v>
      </c>
      <c r="F36" s="250"/>
      <c r="G36" s="250" t="s">
        <v>336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337</v>
      </c>
      <c r="F37" s="250"/>
      <c r="G37" s="250" t="s">
        <v>338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59</v>
      </c>
      <c r="F38" s="250"/>
      <c r="G38" s="250" t="s">
        <v>339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60</v>
      </c>
      <c r="F39" s="250"/>
      <c r="G39" s="250" t="s">
        <v>340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105</v>
      </c>
      <c r="F40" s="250"/>
      <c r="G40" s="250" t="s">
        <v>341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106</v>
      </c>
      <c r="F41" s="250"/>
      <c r="G41" s="250" t="s">
        <v>342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343</v>
      </c>
      <c r="F42" s="250"/>
      <c r="G42" s="250" t="s">
        <v>344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345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346</v>
      </c>
      <c r="F44" s="250"/>
      <c r="G44" s="250" t="s">
        <v>347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108</v>
      </c>
      <c r="F45" s="250"/>
      <c r="G45" s="250" t="s">
        <v>348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349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350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351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352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353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354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355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356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357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358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359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360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361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362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363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364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365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366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367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368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369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370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371</v>
      </c>
      <c r="D76" s="268"/>
      <c r="E76" s="268"/>
      <c r="F76" s="268" t="s">
        <v>372</v>
      </c>
      <c r="G76" s="269"/>
      <c r="H76" s="268" t="s">
        <v>60</v>
      </c>
      <c r="I76" s="268" t="s">
        <v>63</v>
      </c>
      <c r="J76" s="268" t="s">
        <v>373</v>
      </c>
      <c r="K76" s="267"/>
    </row>
    <row r="77" s="1" customFormat="1" ht="17.25" customHeight="1">
      <c r="B77" s="265"/>
      <c r="C77" s="270" t="s">
        <v>374</v>
      </c>
      <c r="D77" s="270"/>
      <c r="E77" s="270"/>
      <c r="F77" s="271" t="s">
        <v>375</v>
      </c>
      <c r="G77" s="272"/>
      <c r="H77" s="270"/>
      <c r="I77" s="270"/>
      <c r="J77" s="270" t="s">
        <v>376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59</v>
      </c>
      <c r="D79" s="275"/>
      <c r="E79" s="275"/>
      <c r="F79" s="276" t="s">
        <v>377</v>
      </c>
      <c r="G79" s="277"/>
      <c r="H79" s="253" t="s">
        <v>378</v>
      </c>
      <c r="I79" s="253" t="s">
        <v>379</v>
      </c>
      <c r="J79" s="253">
        <v>20</v>
      </c>
      <c r="K79" s="267"/>
    </row>
    <row r="80" s="1" customFormat="1" ht="15" customHeight="1">
      <c r="B80" s="265"/>
      <c r="C80" s="253" t="s">
        <v>380</v>
      </c>
      <c r="D80" s="253"/>
      <c r="E80" s="253"/>
      <c r="F80" s="276" t="s">
        <v>377</v>
      </c>
      <c r="G80" s="277"/>
      <c r="H80" s="253" t="s">
        <v>381</v>
      </c>
      <c r="I80" s="253" t="s">
        <v>379</v>
      </c>
      <c r="J80" s="253">
        <v>120</v>
      </c>
      <c r="K80" s="267"/>
    </row>
    <row r="81" s="1" customFormat="1" ht="15" customHeight="1">
      <c r="B81" s="278"/>
      <c r="C81" s="253" t="s">
        <v>382</v>
      </c>
      <c r="D81" s="253"/>
      <c r="E81" s="253"/>
      <c r="F81" s="276" t="s">
        <v>383</v>
      </c>
      <c r="G81" s="277"/>
      <c r="H81" s="253" t="s">
        <v>384</v>
      </c>
      <c r="I81" s="253" t="s">
        <v>379</v>
      </c>
      <c r="J81" s="253">
        <v>50</v>
      </c>
      <c r="K81" s="267"/>
    </row>
    <row r="82" s="1" customFormat="1" ht="15" customHeight="1">
      <c r="B82" s="278"/>
      <c r="C82" s="253" t="s">
        <v>385</v>
      </c>
      <c r="D82" s="253"/>
      <c r="E82" s="253"/>
      <c r="F82" s="276" t="s">
        <v>377</v>
      </c>
      <c r="G82" s="277"/>
      <c r="H82" s="253" t="s">
        <v>386</v>
      </c>
      <c r="I82" s="253" t="s">
        <v>387</v>
      </c>
      <c r="J82" s="253"/>
      <c r="K82" s="267"/>
    </row>
    <row r="83" s="1" customFormat="1" ht="15" customHeight="1">
      <c r="B83" s="278"/>
      <c r="C83" s="279" t="s">
        <v>388</v>
      </c>
      <c r="D83" s="279"/>
      <c r="E83" s="279"/>
      <c r="F83" s="280" t="s">
        <v>383</v>
      </c>
      <c r="G83" s="279"/>
      <c r="H83" s="279" t="s">
        <v>389</v>
      </c>
      <c r="I83" s="279" t="s">
        <v>379</v>
      </c>
      <c r="J83" s="279">
        <v>15</v>
      </c>
      <c r="K83" s="267"/>
    </row>
    <row r="84" s="1" customFormat="1" ht="15" customHeight="1">
      <c r="B84" s="278"/>
      <c r="C84" s="279" t="s">
        <v>390</v>
      </c>
      <c r="D84" s="279"/>
      <c r="E84" s="279"/>
      <c r="F84" s="280" t="s">
        <v>383</v>
      </c>
      <c r="G84" s="279"/>
      <c r="H84" s="279" t="s">
        <v>391</v>
      </c>
      <c r="I84" s="279" t="s">
        <v>379</v>
      </c>
      <c r="J84" s="279">
        <v>15</v>
      </c>
      <c r="K84" s="267"/>
    </row>
    <row r="85" s="1" customFormat="1" ht="15" customHeight="1">
      <c r="B85" s="278"/>
      <c r="C85" s="279" t="s">
        <v>392</v>
      </c>
      <c r="D85" s="279"/>
      <c r="E85" s="279"/>
      <c r="F85" s="280" t="s">
        <v>383</v>
      </c>
      <c r="G85" s="279"/>
      <c r="H85" s="279" t="s">
        <v>393</v>
      </c>
      <c r="I85" s="279" t="s">
        <v>379</v>
      </c>
      <c r="J85" s="279">
        <v>20</v>
      </c>
      <c r="K85" s="267"/>
    </row>
    <row r="86" s="1" customFormat="1" ht="15" customHeight="1">
      <c r="B86" s="278"/>
      <c r="C86" s="279" t="s">
        <v>394</v>
      </c>
      <c r="D86" s="279"/>
      <c r="E86" s="279"/>
      <c r="F86" s="280" t="s">
        <v>383</v>
      </c>
      <c r="G86" s="279"/>
      <c r="H86" s="279" t="s">
        <v>395</v>
      </c>
      <c r="I86" s="279" t="s">
        <v>379</v>
      </c>
      <c r="J86" s="279">
        <v>20</v>
      </c>
      <c r="K86" s="267"/>
    </row>
    <row r="87" s="1" customFormat="1" ht="15" customHeight="1">
      <c r="B87" s="278"/>
      <c r="C87" s="253" t="s">
        <v>396</v>
      </c>
      <c r="D87" s="253"/>
      <c r="E87" s="253"/>
      <c r="F87" s="276" t="s">
        <v>383</v>
      </c>
      <c r="G87" s="277"/>
      <c r="H87" s="253" t="s">
        <v>397</v>
      </c>
      <c r="I87" s="253" t="s">
        <v>379</v>
      </c>
      <c r="J87" s="253">
        <v>50</v>
      </c>
      <c r="K87" s="267"/>
    </row>
    <row r="88" s="1" customFormat="1" ht="15" customHeight="1">
      <c r="B88" s="278"/>
      <c r="C88" s="253" t="s">
        <v>398</v>
      </c>
      <c r="D88" s="253"/>
      <c r="E88" s="253"/>
      <c r="F88" s="276" t="s">
        <v>383</v>
      </c>
      <c r="G88" s="277"/>
      <c r="H88" s="253" t="s">
        <v>399</v>
      </c>
      <c r="I88" s="253" t="s">
        <v>379</v>
      </c>
      <c r="J88" s="253">
        <v>20</v>
      </c>
      <c r="K88" s="267"/>
    </row>
    <row r="89" s="1" customFormat="1" ht="15" customHeight="1">
      <c r="B89" s="278"/>
      <c r="C89" s="253" t="s">
        <v>400</v>
      </c>
      <c r="D89" s="253"/>
      <c r="E89" s="253"/>
      <c r="F89" s="276" t="s">
        <v>383</v>
      </c>
      <c r="G89" s="277"/>
      <c r="H89" s="253" t="s">
        <v>401</v>
      </c>
      <c r="I89" s="253" t="s">
        <v>379</v>
      </c>
      <c r="J89" s="253">
        <v>20</v>
      </c>
      <c r="K89" s="267"/>
    </row>
    <row r="90" s="1" customFormat="1" ht="15" customHeight="1">
      <c r="B90" s="278"/>
      <c r="C90" s="253" t="s">
        <v>402</v>
      </c>
      <c r="D90" s="253"/>
      <c r="E90" s="253"/>
      <c r="F90" s="276" t="s">
        <v>383</v>
      </c>
      <c r="G90" s="277"/>
      <c r="H90" s="253" t="s">
        <v>403</v>
      </c>
      <c r="I90" s="253" t="s">
        <v>379</v>
      </c>
      <c r="J90" s="253">
        <v>50</v>
      </c>
      <c r="K90" s="267"/>
    </row>
    <row r="91" s="1" customFormat="1" ht="15" customHeight="1">
      <c r="B91" s="278"/>
      <c r="C91" s="253" t="s">
        <v>404</v>
      </c>
      <c r="D91" s="253"/>
      <c r="E91" s="253"/>
      <c r="F91" s="276" t="s">
        <v>383</v>
      </c>
      <c r="G91" s="277"/>
      <c r="H91" s="253" t="s">
        <v>404</v>
      </c>
      <c r="I91" s="253" t="s">
        <v>379</v>
      </c>
      <c r="J91" s="253">
        <v>50</v>
      </c>
      <c r="K91" s="267"/>
    </row>
    <row r="92" s="1" customFormat="1" ht="15" customHeight="1">
      <c r="B92" s="278"/>
      <c r="C92" s="253" t="s">
        <v>405</v>
      </c>
      <c r="D92" s="253"/>
      <c r="E92" s="253"/>
      <c r="F92" s="276" t="s">
        <v>383</v>
      </c>
      <c r="G92" s="277"/>
      <c r="H92" s="253" t="s">
        <v>406</v>
      </c>
      <c r="I92" s="253" t="s">
        <v>379</v>
      </c>
      <c r="J92" s="253">
        <v>255</v>
      </c>
      <c r="K92" s="267"/>
    </row>
    <row r="93" s="1" customFormat="1" ht="15" customHeight="1">
      <c r="B93" s="278"/>
      <c r="C93" s="253" t="s">
        <v>407</v>
      </c>
      <c r="D93" s="253"/>
      <c r="E93" s="253"/>
      <c r="F93" s="276" t="s">
        <v>377</v>
      </c>
      <c r="G93" s="277"/>
      <c r="H93" s="253" t="s">
        <v>408</v>
      </c>
      <c r="I93" s="253" t="s">
        <v>409</v>
      </c>
      <c r="J93" s="253"/>
      <c r="K93" s="267"/>
    </row>
    <row r="94" s="1" customFormat="1" ht="15" customHeight="1">
      <c r="B94" s="278"/>
      <c r="C94" s="253" t="s">
        <v>410</v>
      </c>
      <c r="D94" s="253"/>
      <c r="E94" s="253"/>
      <c r="F94" s="276" t="s">
        <v>377</v>
      </c>
      <c r="G94" s="277"/>
      <c r="H94" s="253" t="s">
        <v>411</v>
      </c>
      <c r="I94" s="253" t="s">
        <v>412</v>
      </c>
      <c r="J94" s="253"/>
      <c r="K94" s="267"/>
    </row>
    <row r="95" s="1" customFormat="1" ht="15" customHeight="1">
      <c r="B95" s="278"/>
      <c r="C95" s="253" t="s">
        <v>413</v>
      </c>
      <c r="D95" s="253"/>
      <c r="E95" s="253"/>
      <c r="F95" s="276" t="s">
        <v>377</v>
      </c>
      <c r="G95" s="277"/>
      <c r="H95" s="253" t="s">
        <v>413</v>
      </c>
      <c r="I95" s="253" t="s">
        <v>412</v>
      </c>
      <c r="J95" s="253"/>
      <c r="K95" s="267"/>
    </row>
    <row r="96" s="1" customFormat="1" ht="15" customHeight="1">
      <c r="B96" s="278"/>
      <c r="C96" s="253" t="s">
        <v>44</v>
      </c>
      <c r="D96" s="253"/>
      <c r="E96" s="253"/>
      <c r="F96" s="276" t="s">
        <v>377</v>
      </c>
      <c r="G96" s="277"/>
      <c r="H96" s="253" t="s">
        <v>414</v>
      </c>
      <c r="I96" s="253" t="s">
        <v>412</v>
      </c>
      <c r="J96" s="253"/>
      <c r="K96" s="267"/>
    </row>
    <row r="97" s="1" customFormat="1" ht="15" customHeight="1">
      <c r="B97" s="278"/>
      <c r="C97" s="253" t="s">
        <v>54</v>
      </c>
      <c r="D97" s="253"/>
      <c r="E97" s="253"/>
      <c r="F97" s="276" t="s">
        <v>377</v>
      </c>
      <c r="G97" s="277"/>
      <c r="H97" s="253" t="s">
        <v>415</v>
      </c>
      <c r="I97" s="253" t="s">
        <v>412</v>
      </c>
      <c r="J97" s="253"/>
      <c r="K97" s="267"/>
    </row>
    <row r="98" s="1" customFormat="1" ht="15" customHeight="1">
      <c r="B98" s="281"/>
      <c r="C98" s="282"/>
      <c r="D98" s="282"/>
      <c r="E98" s="282"/>
      <c r="F98" s="282"/>
      <c r="G98" s="282"/>
      <c r="H98" s="282"/>
      <c r="I98" s="282"/>
      <c r="J98" s="282"/>
      <c r="K98" s="283"/>
    </row>
    <row r="99" s="1" customFormat="1" ht="18.75" customHeight="1">
      <c r="B99" s="284"/>
      <c r="C99" s="285"/>
      <c r="D99" s="285"/>
      <c r="E99" s="285"/>
      <c r="F99" s="285"/>
      <c r="G99" s="285"/>
      <c r="H99" s="285"/>
      <c r="I99" s="285"/>
      <c r="J99" s="285"/>
      <c r="K99" s="284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416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371</v>
      </c>
      <c r="D103" s="268"/>
      <c r="E103" s="268"/>
      <c r="F103" s="268" t="s">
        <v>372</v>
      </c>
      <c r="G103" s="269"/>
      <c r="H103" s="268" t="s">
        <v>60</v>
      </c>
      <c r="I103" s="268" t="s">
        <v>63</v>
      </c>
      <c r="J103" s="268" t="s">
        <v>373</v>
      </c>
      <c r="K103" s="267"/>
    </row>
    <row r="104" s="1" customFormat="1" ht="17.25" customHeight="1">
      <c r="B104" s="265"/>
      <c r="C104" s="270" t="s">
        <v>374</v>
      </c>
      <c r="D104" s="270"/>
      <c r="E104" s="270"/>
      <c r="F104" s="271" t="s">
        <v>375</v>
      </c>
      <c r="G104" s="272"/>
      <c r="H104" s="270"/>
      <c r="I104" s="270"/>
      <c r="J104" s="270" t="s">
        <v>376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6"/>
      <c r="H105" s="268"/>
      <c r="I105" s="268"/>
      <c r="J105" s="268"/>
      <c r="K105" s="267"/>
    </row>
    <row r="106" s="1" customFormat="1" ht="15" customHeight="1">
      <c r="B106" s="265"/>
      <c r="C106" s="253" t="s">
        <v>59</v>
      </c>
      <c r="D106" s="275"/>
      <c r="E106" s="275"/>
      <c r="F106" s="276" t="s">
        <v>377</v>
      </c>
      <c r="G106" s="253"/>
      <c r="H106" s="253" t="s">
        <v>417</v>
      </c>
      <c r="I106" s="253" t="s">
        <v>379</v>
      </c>
      <c r="J106" s="253">
        <v>20</v>
      </c>
      <c r="K106" s="267"/>
    </row>
    <row r="107" s="1" customFormat="1" ht="15" customHeight="1">
      <c r="B107" s="265"/>
      <c r="C107" s="253" t="s">
        <v>380</v>
      </c>
      <c r="D107" s="253"/>
      <c r="E107" s="253"/>
      <c r="F107" s="276" t="s">
        <v>377</v>
      </c>
      <c r="G107" s="253"/>
      <c r="H107" s="253" t="s">
        <v>417</v>
      </c>
      <c r="I107" s="253" t="s">
        <v>379</v>
      </c>
      <c r="J107" s="253">
        <v>120</v>
      </c>
      <c r="K107" s="267"/>
    </row>
    <row r="108" s="1" customFormat="1" ht="15" customHeight="1">
      <c r="B108" s="278"/>
      <c r="C108" s="253" t="s">
        <v>382</v>
      </c>
      <c r="D108" s="253"/>
      <c r="E108" s="253"/>
      <c r="F108" s="276" t="s">
        <v>383</v>
      </c>
      <c r="G108" s="253"/>
      <c r="H108" s="253" t="s">
        <v>417</v>
      </c>
      <c r="I108" s="253" t="s">
        <v>379</v>
      </c>
      <c r="J108" s="253">
        <v>50</v>
      </c>
      <c r="K108" s="267"/>
    </row>
    <row r="109" s="1" customFormat="1" ht="15" customHeight="1">
      <c r="B109" s="278"/>
      <c r="C109" s="253" t="s">
        <v>385</v>
      </c>
      <c r="D109" s="253"/>
      <c r="E109" s="253"/>
      <c r="F109" s="276" t="s">
        <v>377</v>
      </c>
      <c r="G109" s="253"/>
      <c r="H109" s="253" t="s">
        <v>417</v>
      </c>
      <c r="I109" s="253" t="s">
        <v>387</v>
      </c>
      <c r="J109" s="253"/>
      <c r="K109" s="267"/>
    </row>
    <row r="110" s="1" customFormat="1" ht="15" customHeight="1">
      <c r="B110" s="278"/>
      <c r="C110" s="253" t="s">
        <v>396</v>
      </c>
      <c r="D110" s="253"/>
      <c r="E110" s="253"/>
      <c r="F110" s="276" t="s">
        <v>383</v>
      </c>
      <c r="G110" s="253"/>
      <c r="H110" s="253" t="s">
        <v>417</v>
      </c>
      <c r="I110" s="253" t="s">
        <v>379</v>
      </c>
      <c r="J110" s="253">
        <v>50</v>
      </c>
      <c r="K110" s="267"/>
    </row>
    <row r="111" s="1" customFormat="1" ht="15" customHeight="1">
      <c r="B111" s="278"/>
      <c r="C111" s="253" t="s">
        <v>404</v>
      </c>
      <c r="D111" s="253"/>
      <c r="E111" s="253"/>
      <c r="F111" s="276" t="s">
        <v>383</v>
      </c>
      <c r="G111" s="253"/>
      <c r="H111" s="253" t="s">
        <v>417</v>
      </c>
      <c r="I111" s="253" t="s">
        <v>379</v>
      </c>
      <c r="J111" s="253">
        <v>50</v>
      </c>
      <c r="K111" s="267"/>
    </row>
    <row r="112" s="1" customFormat="1" ht="15" customHeight="1">
      <c r="B112" s="278"/>
      <c r="C112" s="253" t="s">
        <v>402</v>
      </c>
      <c r="D112" s="253"/>
      <c r="E112" s="253"/>
      <c r="F112" s="276" t="s">
        <v>383</v>
      </c>
      <c r="G112" s="253"/>
      <c r="H112" s="253" t="s">
        <v>417</v>
      </c>
      <c r="I112" s="253" t="s">
        <v>379</v>
      </c>
      <c r="J112" s="253">
        <v>50</v>
      </c>
      <c r="K112" s="267"/>
    </row>
    <row r="113" s="1" customFormat="1" ht="15" customHeight="1">
      <c r="B113" s="278"/>
      <c r="C113" s="253" t="s">
        <v>59</v>
      </c>
      <c r="D113" s="253"/>
      <c r="E113" s="253"/>
      <c r="F113" s="276" t="s">
        <v>377</v>
      </c>
      <c r="G113" s="253"/>
      <c r="H113" s="253" t="s">
        <v>418</v>
      </c>
      <c r="I113" s="253" t="s">
        <v>379</v>
      </c>
      <c r="J113" s="253">
        <v>20</v>
      </c>
      <c r="K113" s="267"/>
    </row>
    <row r="114" s="1" customFormat="1" ht="15" customHeight="1">
      <c r="B114" s="278"/>
      <c r="C114" s="253" t="s">
        <v>419</v>
      </c>
      <c r="D114" s="253"/>
      <c r="E114" s="253"/>
      <c r="F114" s="276" t="s">
        <v>377</v>
      </c>
      <c r="G114" s="253"/>
      <c r="H114" s="253" t="s">
        <v>420</v>
      </c>
      <c r="I114" s="253" t="s">
        <v>379</v>
      </c>
      <c r="J114" s="253">
        <v>120</v>
      </c>
      <c r="K114" s="267"/>
    </row>
    <row r="115" s="1" customFormat="1" ht="15" customHeight="1">
      <c r="B115" s="278"/>
      <c r="C115" s="253" t="s">
        <v>44</v>
      </c>
      <c r="D115" s="253"/>
      <c r="E115" s="253"/>
      <c r="F115" s="276" t="s">
        <v>377</v>
      </c>
      <c r="G115" s="253"/>
      <c r="H115" s="253" t="s">
        <v>421</v>
      </c>
      <c r="I115" s="253" t="s">
        <v>412</v>
      </c>
      <c r="J115" s="253"/>
      <c r="K115" s="267"/>
    </row>
    <row r="116" s="1" customFormat="1" ht="15" customHeight="1">
      <c r="B116" s="278"/>
      <c r="C116" s="253" t="s">
        <v>54</v>
      </c>
      <c r="D116" s="253"/>
      <c r="E116" s="253"/>
      <c r="F116" s="276" t="s">
        <v>377</v>
      </c>
      <c r="G116" s="253"/>
      <c r="H116" s="253" t="s">
        <v>422</v>
      </c>
      <c r="I116" s="253" t="s">
        <v>412</v>
      </c>
      <c r="J116" s="253"/>
      <c r="K116" s="267"/>
    </row>
    <row r="117" s="1" customFormat="1" ht="15" customHeight="1">
      <c r="B117" s="278"/>
      <c r="C117" s="253" t="s">
        <v>63</v>
      </c>
      <c r="D117" s="253"/>
      <c r="E117" s="253"/>
      <c r="F117" s="276" t="s">
        <v>377</v>
      </c>
      <c r="G117" s="253"/>
      <c r="H117" s="253" t="s">
        <v>423</v>
      </c>
      <c r="I117" s="253" t="s">
        <v>424</v>
      </c>
      <c r="J117" s="253"/>
      <c r="K117" s="267"/>
    </row>
    <row r="118" s="1" customFormat="1" ht="15" customHeight="1">
      <c r="B118" s="281"/>
      <c r="C118" s="287"/>
      <c r="D118" s="287"/>
      <c r="E118" s="287"/>
      <c r="F118" s="287"/>
      <c r="G118" s="287"/>
      <c r="H118" s="287"/>
      <c r="I118" s="287"/>
      <c r="J118" s="287"/>
      <c r="K118" s="283"/>
    </row>
    <row r="119" s="1" customFormat="1" ht="18.75" customHeight="1">
      <c r="B119" s="288"/>
      <c r="C119" s="289"/>
      <c r="D119" s="289"/>
      <c r="E119" s="289"/>
      <c r="F119" s="290"/>
      <c r="G119" s="289"/>
      <c r="H119" s="289"/>
      <c r="I119" s="289"/>
      <c r="J119" s="289"/>
      <c r="K119" s="288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91"/>
      <c r="C121" s="292"/>
      <c r="D121" s="292"/>
      <c r="E121" s="292"/>
      <c r="F121" s="292"/>
      <c r="G121" s="292"/>
      <c r="H121" s="292"/>
      <c r="I121" s="292"/>
      <c r="J121" s="292"/>
      <c r="K121" s="293"/>
    </row>
    <row r="122" s="1" customFormat="1" ht="45" customHeight="1">
      <c r="B122" s="294"/>
      <c r="C122" s="244" t="s">
        <v>425</v>
      </c>
      <c r="D122" s="244"/>
      <c r="E122" s="244"/>
      <c r="F122" s="244"/>
      <c r="G122" s="244"/>
      <c r="H122" s="244"/>
      <c r="I122" s="244"/>
      <c r="J122" s="244"/>
      <c r="K122" s="295"/>
    </row>
    <row r="123" s="1" customFormat="1" ht="17.25" customHeight="1">
      <c r="B123" s="296"/>
      <c r="C123" s="268" t="s">
        <v>371</v>
      </c>
      <c r="D123" s="268"/>
      <c r="E123" s="268"/>
      <c r="F123" s="268" t="s">
        <v>372</v>
      </c>
      <c r="G123" s="269"/>
      <c r="H123" s="268" t="s">
        <v>60</v>
      </c>
      <c r="I123" s="268" t="s">
        <v>63</v>
      </c>
      <c r="J123" s="268" t="s">
        <v>373</v>
      </c>
      <c r="K123" s="297"/>
    </row>
    <row r="124" s="1" customFormat="1" ht="17.25" customHeight="1">
      <c r="B124" s="296"/>
      <c r="C124" s="270" t="s">
        <v>374</v>
      </c>
      <c r="D124" s="270"/>
      <c r="E124" s="270"/>
      <c r="F124" s="271" t="s">
        <v>375</v>
      </c>
      <c r="G124" s="272"/>
      <c r="H124" s="270"/>
      <c r="I124" s="270"/>
      <c r="J124" s="270" t="s">
        <v>376</v>
      </c>
      <c r="K124" s="297"/>
    </row>
    <row r="125" s="1" customFormat="1" ht="5.25" customHeight="1">
      <c r="B125" s="298"/>
      <c r="C125" s="273"/>
      <c r="D125" s="273"/>
      <c r="E125" s="273"/>
      <c r="F125" s="273"/>
      <c r="G125" s="299"/>
      <c r="H125" s="273"/>
      <c r="I125" s="273"/>
      <c r="J125" s="273"/>
      <c r="K125" s="300"/>
    </row>
    <row r="126" s="1" customFormat="1" ht="15" customHeight="1">
      <c r="B126" s="298"/>
      <c r="C126" s="253" t="s">
        <v>380</v>
      </c>
      <c r="D126" s="275"/>
      <c r="E126" s="275"/>
      <c r="F126" s="276" t="s">
        <v>377</v>
      </c>
      <c r="G126" s="253"/>
      <c r="H126" s="253" t="s">
        <v>417</v>
      </c>
      <c r="I126" s="253" t="s">
        <v>379</v>
      </c>
      <c r="J126" s="253">
        <v>120</v>
      </c>
      <c r="K126" s="301"/>
    </row>
    <row r="127" s="1" customFormat="1" ht="15" customHeight="1">
      <c r="B127" s="298"/>
      <c r="C127" s="253" t="s">
        <v>426</v>
      </c>
      <c r="D127" s="253"/>
      <c r="E127" s="253"/>
      <c r="F127" s="276" t="s">
        <v>377</v>
      </c>
      <c r="G127" s="253"/>
      <c r="H127" s="253" t="s">
        <v>427</v>
      </c>
      <c r="I127" s="253" t="s">
        <v>379</v>
      </c>
      <c r="J127" s="253" t="s">
        <v>428</v>
      </c>
      <c r="K127" s="301"/>
    </row>
    <row r="128" s="1" customFormat="1" ht="15" customHeight="1">
      <c r="B128" s="298"/>
      <c r="C128" s="253" t="s">
        <v>325</v>
      </c>
      <c r="D128" s="253"/>
      <c r="E128" s="253"/>
      <c r="F128" s="276" t="s">
        <v>377</v>
      </c>
      <c r="G128" s="253"/>
      <c r="H128" s="253" t="s">
        <v>429</v>
      </c>
      <c r="I128" s="253" t="s">
        <v>379</v>
      </c>
      <c r="J128" s="253" t="s">
        <v>428</v>
      </c>
      <c r="K128" s="301"/>
    </row>
    <row r="129" s="1" customFormat="1" ht="15" customHeight="1">
      <c r="B129" s="298"/>
      <c r="C129" s="253" t="s">
        <v>388</v>
      </c>
      <c r="D129" s="253"/>
      <c r="E129" s="253"/>
      <c r="F129" s="276" t="s">
        <v>383</v>
      </c>
      <c r="G129" s="253"/>
      <c r="H129" s="253" t="s">
        <v>389</v>
      </c>
      <c r="I129" s="253" t="s">
        <v>379</v>
      </c>
      <c r="J129" s="253">
        <v>15</v>
      </c>
      <c r="K129" s="301"/>
    </row>
    <row r="130" s="1" customFormat="1" ht="15" customHeight="1">
      <c r="B130" s="298"/>
      <c r="C130" s="279" t="s">
        <v>390</v>
      </c>
      <c r="D130" s="279"/>
      <c r="E130" s="279"/>
      <c r="F130" s="280" t="s">
        <v>383</v>
      </c>
      <c r="G130" s="279"/>
      <c r="H130" s="279" t="s">
        <v>391</v>
      </c>
      <c r="I130" s="279" t="s">
        <v>379</v>
      </c>
      <c r="J130" s="279">
        <v>15</v>
      </c>
      <c r="K130" s="301"/>
    </row>
    <row r="131" s="1" customFormat="1" ht="15" customHeight="1">
      <c r="B131" s="298"/>
      <c r="C131" s="279" t="s">
        <v>392</v>
      </c>
      <c r="D131" s="279"/>
      <c r="E131" s="279"/>
      <c r="F131" s="280" t="s">
        <v>383</v>
      </c>
      <c r="G131" s="279"/>
      <c r="H131" s="279" t="s">
        <v>393</v>
      </c>
      <c r="I131" s="279" t="s">
        <v>379</v>
      </c>
      <c r="J131" s="279">
        <v>20</v>
      </c>
      <c r="K131" s="301"/>
    </row>
    <row r="132" s="1" customFormat="1" ht="15" customHeight="1">
      <c r="B132" s="298"/>
      <c r="C132" s="279" t="s">
        <v>394</v>
      </c>
      <c r="D132" s="279"/>
      <c r="E132" s="279"/>
      <c r="F132" s="280" t="s">
        <v>383</v>
      </c>
      <c r="G132" s="279"/>
      <c r="H132" s="279" t="s">
        <v>395</v>
      </c>
      <c r="I132" s="279" t="s">
        <v>379</v>
      </c>
      <c r="J132" s="279">
        <v>20</v>
      </c>
      <c r="K132" s="301"/>
    </row>
    <row r="133" s="1" customFormat="1" ht="15" customHeight="1">
      <c r="B133" s="298"/>
      <c r="C133" s="253" t="s">
        <v>382</v>
      </c>
      <c r="D133" s="253"/>
      <c r="E133" s="253"/>
      <c r="F133" s="276" t="s">
        <v>383</v>
      </c>
      <c r="G133" s="253"/>
      <c r="H133" s="253" t="s">
        <v>417</v>
      </c>
      <c r="I133" s="253" t="s">
        <v>379</v>
      </c>
      <c r="J133" s="253">
        <v>50</v>
      </c>
      <c r="K133" s="301"/>
    </row>
    <row r="134" s="1" customFormat="1" ht="15" customHeight="1">
      <c r="B134" s="298"/>
      <c r="C134" s="253" t="s">
        <v>396</v>
      </c>
      <c r="D134" s="253"/>
      <c r="E134" s="253"/>
      <c r="F134" s="276" t="s">
        <v>383</v>
      </c>
      <c r="G134" s="253"/>
      <c r="H134" s="253" t="s">
        <v>417</v>
      </c>
      <c r="I134" s="253" t="s">
        <v>379</v>
      </c>
      <c r="J134" s="253">
        <v>50</v>
      </c>
      <c r="K134" s="301"/>
    </row>
    <row r="135" s="1" customFormat="1" ht="15" customHeight="1">
      <c r="B135" s="298"/>
      <c r="C135" s="253" t="s">
        <v>402</v>
      </c>
      <c r="D135" s="253"/>
      <c r="E135" s="253"/>
      <c r="F135" s="276" t="s">
        <v>383</v>
      </c>
      <c r="G135" s="253"/>
      <c r="H135" s="253" t="s">
        <v>417</v>
      </c>
      <c r="I135" s="253" t="s">
        <v>379</v>
      </c>
      <c r="J135" s="253">
        <v>50</v>
      </c>
      <c r="K135" s="301"/>
    </row>
    <row r="136" s="1" customFormat="1" ht="15" customHeight="1">
      <c r="B136" s="298"/>
      <c r="C136" s="253" t="s">
        <v>404</v>
      </c>
      <c r="D136" s="253"/>
      <c r="E136" s="253"/>
      <c r="F136" s="276" t="s">
        <v>383</v>
      </c>
      <c r="G136" s="253"/>
      <c r="H136" s="253" t="s">
        <v>417</v>
      </c>
      <c r="I136" s="253" t="s">
        <v>379</v>
      </c>
      <c r="J136" s="253">
        <v>50</v>
      </c>
      <c r="K136" s="301"/>
    </row>
    <row r="137" s="1" customFormat="1" ht="15" customHeight="1">
      <c r="B137" s="298"/>
      <c r="C137" s="253" t="s">
        <v>405</v>
      </c>
      <c r="D137" s="253"/>
      <c r="E137" s="253"/>
      <c r="F137" s="276" t="s">
        <v>383</v>
      </c>
      <c r="G137" s="253"/>
      <c r="H137" s="253" t="s">
        <v>430</v>
      </c>
      <c r="I137" s="253" t="s">
        <v>379</v>
      </c>
      <c r="J137" s="253">
        <v>255</v>
      </c>
      <c r="K137" s="301"/>
    </row>
    <row r="138" s="1" customFormat="1" ht="15" customHeight="1">
      <c r="B138" s="298"/>
      <c r="C138" s="253" t="s">
        <v>407</v>
      </c>
      <c r="D138" s="253"/>
      <c r="E138" s="253"/>
      <c r="F138" s="276" t="s">
        <v>377</v>
      </c>
      <c r="G138" s="253"/>
      <c r="H138" s="253" t="s">
        <v>431</v>
      </c>
      <c r="I138" s="253" t="s">
        <v>409</v>
      </c>
      <c r="J138" s="253"/>
      <c r="K138" s="301"/>
    </row>
    <row r="139" s="1" customFormat="1" ht="15" customHeight="1">
      <c r="B139" s="298"/>
      <c r="C139" s="253" t="s">
        <v>410</v>
      </c>
      <c r="D139" s="253"/>
      <c r="E139" s="253"/>
      <c r="F139" s="276" t="s">
        <v>377</v>
      </c>
      <c r="G139" s="253"/>
      <c r="H139" s="253" t="s">
        <v>432</v>
      </c>
      <c r="I139" s="253" t="s">
        <v>412</v>
      </c>
      <c r="J139" s="253"/>
      <c r="K139" s="301"/>
    </row>
    <row r="140" s="1" customFormat="1" ht="15" customHeight="1">
      <c r="B140" s="298"/>
      <c r="C140" s="253" t="s">
        <v>413</v>
      </c>
      <c r="D140" s="253"/>
      <c r="E140" s="253"/>
      <c r="F140" s="276" t="s">
        <v>377</v>
      </c>
      <c r="G140" s="253"/>
      <c r="H140" s="253" t="s">
        <v>413</v>
      </c>
      <c r="I140" s="253" t="s">
        <v>412</v>
      </c>
      <c r="J140" s="253"/>
      <c r="K140" s="301"/>
    </row>
    <row r="141" s="1" customFormat="1" ht="15" customHeight="1">
      <c r="B141" s="298"/>
      <c r="C141" s="253" t="s">
        <v>44</v>
      </c>
      <c r="D141" s="253"/>
      <c r="E141" s="253"/>
      <c r="F141" s="276" t="s">
        <v>377</v>
      </c>
      <c r="G141" s="253"/>
      <c r="H141" s="253" t="s">
        <v>433</v>
      </c>
      <c r="I141" s="253" t="s">
        <v>412</v>
      </c>
      <c r="J141" s="253"/>
      <c r="K141" s="301"/>
    </row>
    <row r="142" s="1" customFormat="1" ht="15" customHeight="1">
      <c r="B142" s="298"/>
      <c r="C142" s="253" t="s">
        <v>434</v>
      </c>
      <c r="D142" s="253"/>
      <c r="E142" s="253"/>
      <c r="F142" s="276" t="s">
        <v>377</v>
      </c>
      <c r="G142" s="253"/>
      <c r="H142" s="253" t="s">
        <v>435</v>
      </c>
      <c r="I142" s="253" t="s">
        <v>412</v>
      </c>
      <c r="J142" s="253"/>
      <c r="K142" s="301"/>
    </row>
    <row r="143" s="1" customFormat="1" ht="15" customHeight="1">
      <c r="B143" s="302"/>
      <c r="C143" s="303"/>
      <c r="D143" s="303"/>
      <c r="E143" s="303"/>
      <c r="F143" s="303"/>
      <c r="G143" s="303"/>
      <c r="H143" s="303"/>
      <c r="I143" s="303"/>
      <c r="J143" s="303"/>
      <c r="K143" s="304"/>
    </row>
    <row r="144" s="1" customFormat="1" ht="18.75" customHeight="1">
      <c r="B144" s="289"/>
      <c r="C144" s="289"/>
      <c r="D144" s="289"/>
      <c r="E144" s="289"/>
      <c r="F144" s="290"/>
      <c r="G144" s="289"/>
      <c r="H144" s="289"/>
      <c r="I144" s="289"/>
      <c r="J144" s="289"/>
      <c r="K144" s="289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436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371</v>
      </c>
      <c r="D148" s="268"/>
      <c r="E148" s="268"/>
      <c r="F148" s="268" t="s">
        <v>372</v>
      </c>
      <c r="G148" s="269"/>
      <c r="H148" s="268" t="s">
        <v>60</v>
      </c>
      <c r="I148" s="268" t="s">
        <v>63</v>
      </c>
      <c r="J148" s="268" t="s">
        <v>373</v>
      </c>
      <c r="K148" s="267"/>
    </row>
    <row r="149" s="1" customFormat="1" ht="17.25" customHeight="1">
      <c r="B149" s="265"/>
      <c r="C149" s="270" t="s">
        <v>374</v>
      </c>
      <c r="D149" s="270"/>
      <c r="E149" s="270"/>
      <c r="F149" s="271" t="s">
        <v>375</v>
      </c>
      <c r="G149" s="272"/>
      <c r="H149" s="270"/>
      <c r="I149" s="270"/>
      <c r="J149" s="270" t="s">
        <v>376</v>
      </c>
      <c r="K149" s="267"/>
    </row>
    <row r="150" s="1" customFormat="1" ht="5.25" customHeight="1">
      <c r="B150" s="278"/>
      <c r="C150" s="273"/>
      <c r="D150" s="273"/>
      <c r="E150" s="273"/>
      <c r="F150" s="273"/>
      <c r="G150" s="274"/>
      <c r="H150" s="273"/>
      <c r="I150" s="273"/>
      <c r="J150" s="273"/>
      <c r="K150" s="301"/>
    </row>
    <row r="151" s="1" customFormat="1" ht="15" customHeight="1">
      <c r="B151" s="278"/>
      <c r="C151" s="305" t="s">
        <v>380</v>
      </c>
      <c r="D151" s="253"/>
      <c r="E151" s="253"/>
      <c r="F151" s="306" t="s">
        <v>377</v>
      </c>
      <c r="G151" s="253"/>
      <c r="H151" s="305" t="s">
        <v>417</v>
      </c>
      <c r="I151" s="305" t="s">
        <v>379</v>
      </c>
      <c r="J151" s="305">
        <v>120</v>
      </c>
      <c r="K151" s="301"/>
    </row>
    <row r="152" s="1" customFormat="1" ht="15" customHeight="1">
      <c r="B152" s="278"/>
      <c r="C152" s="305" t="s">
        <v>426</v>
      </c>
      <c r="D152" s="253"/>
      <c r="E152" s="253"/>
      <c r="F152" s="306" t="s">
        <v>377</v>
      </c>
      <c r="G152" s="253"/>
      <c r="H152" s="305" t="s">
        <v>437</v>
      </c>
      <c r="I152" s="305" t="s">
        <v>379</v>
      </c>
      <c r="J152" s="305" t="s">
        <v>428</v>
      </c>
      <c r="K152" s="301"/>
    </row>
    <row r="153" s="1" customFormat="1" ht="15" customHeight="1">
      <c r="B153" s="278"/>
      <c r="C153" s="305" t="s">
        <v>325</v>
      </c>
      <c r="D153" s="253"/>
      <c r="E153" s="253"/>
      <c r="F153" s="306" t="s">
        <v>377</v>
      </c>
      <c r="G153" s="253"/>
      <c r="H153" s="305" t="s">
        <v>438</v>
      </c>
      <c r="I153" s="305" t="s">
        <v>379</v>
      </c>
      <c r="J153" s="305" t="s">
        <v>428</v>
      </c>
      <c r="K153" s="301"/>
    </row>
    <row r="154" s="1" customFormat="1" ht="15" customHeight="1">
      <c r="B154" s="278"/>
      <c r="C154" s="305" t="s">
        <v>382</v>
      </c>
      <c r="D154" s="253"/>
      <c r="E154" s="253"/>
      <c r="F154" s="306" t="s">
        <v>383</v>
      </c>
      <c r="G154" s="253"/>
      <c r="H154" s="305" t="s">
        <v>417</v>
      </c>
      <c r="I154" s="305" t="s">
        <v>379</v>
      </c>
      <c r="J154" s="305">
        <v>50</v>
      </c>
      <c r="K154" s="301"/>
    </row>
    <row r="155" s="1" customFormat="1" ht="15" customHeight="1">
      <c r="B155" s="278"/>
      <c r="C155" s="305" t="s">
        <v>385</v>
      </c>
      <c r="D155" s="253"/>
      <c r="E155" s="253"/>
      <c r="F155" s="306" t="s">
        <v>377</v>
      </c>
      <c r="G155" s="253"/>
      <c r="H155" s="305" t="s">
        <v>417</v>
      </c>
      <c r="I155" s="305" t="s">
        <v>387</v>
      </c>
      <c r="J155" s="305"/>
      <c r="K155" s="301"/>
    </row>
    <row r="156" s="1" customFormat="1" ht="15" customHeight="1">
      <c r="B156" s="278"/>
      <c r="C156" s="305" t="s">
        <v>396</v>
      </c>
      <c r="D156" s="253"/>
      <c r="E156" s="253"/>
      <c r="F156" s="306" t="s">
        <v>383</v>
      </c>
      <c r="G156" s="253"/>
      <c r="H156" s="305" t="s">
        <v>417</v>
      </c>
      <c r="I156" s="305" t="s">
        <v>379</v>
      </c>
      <c r="J156" s="305">
        <v>50</v>
      </c>
      <c r="K156" s="301"/>
    </row>
    <row r="157" s="1" customFormat="1" ht="15" customHeight="1">
      <c r="B157" s="278"/>
      <c r="C157" s="305" t="s">
        <v>404</v>
      </c>
      <c r="D157" s="253"/>
      <c r="E157" s="253"/>
      <c r="F157" s="306" t="s">
        <v>383</v>
      </c>
      <c r="G157" s="253"/>
      <c r="H157" s="305" t="s">
        <v>417</v>
      </c>
      <c r="I157" s="305" t="s">
        <v>379</v>
      </c>
      <c r="J157" s="305">
        <v>50</v>
      </c>
      <c r="K157" s="301"/>
    </row>
    <row r="158" s="1" customFormat="1" ht="15" customHeight="1">
      <c r="B158" s="278"/>
      <c r="C158" s="305" t="s">
        <v>402</v>
      </c>
      <c r="D158" s="253"/>
      <c r="E158" s="253"/>
      <c r="F158" s="306" t="s">
        <v>383</v>
      </c>
      <c r="G158" s="253"/>
      <c r="H158" s="305" t="s">
        <v>417</v>
      </c>
      <c r="I158" s="305" t="s">
        <v>379</v>
      </c>
      <c r="J158" s="305">
        <v>50</v>
      </c>
      <c r="K158" s="301"/>
    </row>
    <row r="159" s="1" customFormat="1" ht="15" customHeight="1">
      <c r="B159" s="278"/>
      <c r="C159" s="305" t="s">
        <v>92</v>
      </c>
      <c r="D159" s="253"/>
      <c r="E159" s="253"/>
      <c r="F159" s="306" t="s">
        <v>377</v>
      </c>
      <c r="G159" s="253"/>
      <c r="H159" s="305" t="s">
        <v>439</v>
      </c>
      <c r="I159" s="305" t="s">
        <v>379</v>
      </c>
      <c r="J159" s="305" t="s">
        <v>440</v>
      </c>
      <c r="K159" s="301"/>
    </row>
    <row r="160" s="1" customFormat="1" ht="15" customHeight="1">
      <c r="B160" s="278"/>
      <c r="C160" s="305" t="s">
        <v>441</v>
      </c>
      <c r="D160" s="253"/>
      <c r="E160" s="253"/>
      <c r="F160" s="306" t="s">
        <v>377</v>
      </c>
      <c r="G160" s="253"/>
      <c r="H160" s="305" t="s">
        <v>442</v>
      </c>
      <c r="I160" s="305" t="s">
        <v>412</v>
      </c>
      <c r="J160" s="305"/>
      <c r="K160" s="301"/>
    </row>
    <row r="161" s="1" customFormat="1" ht="15" customHeight="1">
      <c r="B161" s="307"/>
      <c r="C161" s="287"/>
      <c r="D161" s="287"/>
      <c r="E161" s="287"/>
      <c r="F161" s="287"/>
      <c r="G161" s="287"/>
      <c r="H161" s="287"/>
      <c r="I161" s="287"/>
      <c r="J161" s="287"/>
      <c r="K161" s="308"/>
    </row>
    <row r="162" s="1" customFormat="1" ht="18.75" customHeight="1">
      <c r="B162" s="289"/>
      <c r="C162" s="299"/>
      <c r="D162" s="299"/>
      <c r="E162" s="299"/>
      <c r="F162" s="309"/>
      <c r="G162" s="299"/>
      <c r="H162" s="299"/>
      <c r="I162" s="299"/>
      <c r="J162" s="299"/>
      <c r="K162" s="289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443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371</v>
      </c>
      <c r="D166" s="268"/>
      <c r="E166" s="268"/>
      <c r="F166" s="268" t="s">
        <v>372</v>
      </c>
      <c r="G166" s="310"/>
      <c r="H166" s="311" t="s">
        <v>60</v>
      </c>
      <c r="I166" s="311" t="s">
        <v>63</v>
      </c>
      <c r="J166" s="268" t="s">
        <v>373</v>
      </c>
      <c r="K166" s="245"/>
    </row>
    <row r="167" s="1" customFormat="1" ht="17.25" customHeight="1">
      <c r="B167" s="246"/>
      <c r="C167" s="270" t="s">
        <v>374</v>
      </c>
      <c r="D167" s="270"/>
      <c r="E167" s="270"/>
      <c r="F167" s="271" t="s">
        <v>375</v>
      </c>
      <c r="G167" s="312"/>
      <c r="H167" s="313"/>
      <c r="I167" s="313"/>
      <c r="J167" s="270" t="s">
        <v>376</v>
      </c>
      <c r="K167" s="248"/>
    </row>
    <row r="168" s="1" customFormat="1" ht="5.25" customHeight="1">
      <c r="B168" s="278"/>
      <c r="C168" s="273"/>
      <c r="D168" s="273"/>
      <c r="E168" s="273"/>
      <c r="F168" s="273"/>
      <c r="G168" s="274"/>
      <c r="H168" s="273"/>
      <c r="I168" s="273"/>
      <c r="J168" s="273"/>
      <c r="K168" s="301"/>
    </row>
    <row r="169" s="1" customFormat="1" ht="15" customHeight="1">
      <c r="B169" s="278"/>
      <c r="C169" s="253" t="s">
        <v>380</v>
      </c>
      <c r="D169" s="253"/>
      <c r="E169" s="253"/>
      <c r="F169" s="276" t="s">
        <v>377</v>
      </c>
      <c r="G169" s="253"/>
      <c r="H169" s="253" t="s">
        <v>417</v>
      </c>
      <c r="I169" s="253" t="s">
        <v>379</v>
      </c>
      <c r="J169" s="253">
        <v>120</v>
      </c>
      <c r="K169" s="301"/>
    </row>
    <row r="170" s="1" customFormat="1" ht="15" customHeight="1">
      <c r="B170" s="278"/>
      <c r="C170" s="253" t="s">
        <v>426</v>
      </c>
      <c r="D170" s="253"/>
      <c r="E170" s="253"/>
      <c r="F170" s="276" t="s">
        <v>377</v>
      </c>
      <c r="G170" s="253"/>
      <c r="H170" s="253" t="s">
        <v>427</v>
      </c>
      <c r="I170" s="253" t="s">
        <v>379</v>
      </c>
      <c r="J170" s="253" t="s">
        <v>428</v>
      </c>
      <c r="K170" s="301"/>
    </row>
    <row r="171" s="1" customFormat="1" ht="15" customHeight="1">
      <c r="B171" s="278"/>
      <c r="C171" s="253" t="s">
        <v>325</v>
      </c>
      <c r="D171" s="253"/>
      <c r="E171" s="253"/>
      <c r="F171" s="276" t="s">
        <v>377</v>
      </c>
      <c r="G171" s="253"/>
      <c r="H171" s="253" t="s">
        <v>444</v>
      </c>
      <c r="I171" s="253" t="s">
        <v>379</v>
      </c>
      <c r="J171" s="253" t="s">
        <v>428</v>
      </c>
      <c r="K171" s="301"/>
    </row>
    <row r="172" s="1" customFormat="1" ht="15" customHeight="1">
      <c r="B172" s="278"/>
      <c r="C172" s="253" t="s">
        <v>382</v>
      </c>
      <c r="D172" s="253"/>
      <c r="E172" s="253"/>
      <c r="F172" s="276" t="s">
        <v>383</v>
      </c>
      <c r="G172" s="253"/>
      <c r="H172" s="253" t="s">
        <v>444</v>
      </c>
      <c r="I172" s="253" t="s">
        <v>379</v>
      </c>
      <c r="J172" s="253">
        <v>50</v>
      </c>
      <c r="K172" s="301"/>
    </row>
    <row r="173" s="1" customFormat="1" ht="15" customHeight="1">
      <c r="B173" s="278"/>
      <c r="C173" s="253" t="s">
        <v>385</v>
      </c>
      <c r="D173" s="253"/>
      <c r="E173" s="253"/>
      <c r="F173" s="276" t="s">
        <v>377</v>
      </c>
      <c r="G173" s="253"/>
      <c r="H173" s="253" t="s">
        <v>444</v>
      </c>
      <c r="I173" s="253" t="s">
        <v>387</v>
      </c>
      <c r="J173" s="253"/>
      <c r="K173" s="301"/>
    </row>
    <row r="174" s="1" customFormat="1" ht="15" customHeight="1">
      <c r="B174" s="278"/>
      <c r="C174" s="253" t="s">
        <v>396</v>
      </c>
      <c r="D174" s="253"/>
      <c r="E174" s="253"/>
      <c r="F174" s="276" t="s">
        <v>383</v>
      </c>
      <c r="G174" s="253"/>
      <c r="H174" s="253" t="s">
        <v>444</v>
      </c>
      <c r="I174" s="253" t="s">
        <v>379</v>
      </c>
      <c r="J174" s="253">
        <v>50</v>
      </c>
      <c r="K174" s="301"/>
    </row>
    <row r="175" s="1" customFormat="1" ht="15" customHeight="1">
      <c r="B175" s="278"/>
      <c r="C175" s="253" t="s">
        <v>404</v>
      </c>
      <c r="D175" s="253"/>
      <c r="E175" s="253"/>
      <c r="F175" s="276" t="s">
        <v>383</v>
      </c>
      <c r="G175" s="253"/>
      <c r="H175" s="253" t="s">
        <v>444</v>
      </c>
      <c r="I175" s="253" t="s">
        <v>379</v>
      </c>
      <c r="J175" s="253">
        <v>50</v>
      </c>
      <c r="K175" s="301"/>
    </row>
    <row r="176" s="1" customFormat="1" ht="15" customHeight="1">
      <c r="B176" s="278"/>
      <c r="C176" s="253" t="s">
        <v>402</v>
      </c>
      <c r="D176" s="253"/>
      <c r="E176" s="253"/>
      <c r="F176" s="276" t="s">
        <v>383</v>
      </c>
      <c r="G176" s="253"/>
      <c r="H176" s="253" t="s">
        <v>444</v>
      </c>
      <c r="I176" s="253" t="s">
        <v>379</v>
      </c>
      <c r="J176" s="253">
        <v>50</v>
      </c>
      <c r="K176" s="301"/>
    </row>
    <row r="177" s="1" customFormat="1" ht="15" customHeight="1">
      <c r="B177" s="278"/>
      <c r="C177" s="253" t="s">
        <v>104</v>
      </c>
      <c r="D177" s="253"/>
      <c r="E177" s="253"/>
      <c r="F177" s="276" t="s">
        <v>377</v>
      </c>
      <c r="G177" s="253"/>
      <c r="H177" s="253" t="s">
        <v>445</v>
      </c>
      <c r="I177" s="253" t="s">
        <v>446</v>
      </c>
      <c r="J177" s="253"/>
      <c r="K177" s="301"/>
    </row>
    <row r="178" s="1" customFormat="1" ht="15" customHeight="1">
      <c r="B178" s="278"/>
      <c r="C178" s="253" t="s">
        <v>63</v>
      </c>
      <c r="D178" s="253"/>
      <c r="E178" s="253"/>
      <c r="F178" s="276" t="s">
        <v>377</v>
      </c>
      <c r="G178" s="253"/>
      <c r="H178" s="253" t="s">
        <v>447</v>
      </c>
      <c r="I178" s="253" t="s">
        <v>448</v>
      </c>
      <c r="J178" s="253">
        <v>1</v>
      </c>
      <c r="K178" s="301"/>
    </row>
    <row r="179" s="1" customFormat="1" ht="15" customHeight="1">
      <c r="B179" s="278"/>
      <c r="C179" s="253" t="s">
        <v>59</v>
      </c>
      <c r="D179" s="253"/>
      <c r="E179" s="253"/>
      <c r="F179" s="276" t="s">
        <v>377</v>
      </c>
      <c r="G179" s="253"/>
      <c r="H179" s="253" t="s">
        <v>449</v>
      </c>
      <c r="I179" s="253" t="s">
        <v>379</v>
      </c>
      <c r="J179" s="253">
        <v>20</v>
      </c>
      <c r="K179" s="301"/>
    </row>
    <row r="180" s="1" customFormat="1" ht="15" customHeight="1">
      <c r="B180" s="278"/>
      <c r="C180" s="253" t="s">
        <v>60</v>
      </c>
      <c r="D180" s="253"/>
      <c r="E180" s="253"/>
      <c r="F180" s="276" t="s">
        <v>377</v>
      </c>
      <c r="G180" s="253"/>
      <c r="H180" s="253" t="s">
        <v>450</v>
      </c>
      <c r="I180" s="253" t="s">
        <v>379</v>
      </c>
      <c r="J180" s="253">
        <v>255</v>
      </c>
      <c r="K180" s="301"/>
    </row>
    <row r="181" s="1" customFormat="1" ht="15" customHeight="1">
      <c r="B181" s="278"/>
      <c r="C181" s="253" t="s">
        <v>105</v>
      </c>
      <c r="D181" s="253"/>
      <c r="E181" s="253"/>
      <c r="F181" s="276" t="s">
        <v>377</v>
      </c>
      <c r="G181" s="253"/>
      <c r="H181" s="253" t="s">
        <v>341</v>
      </c>
      <c r="I181" s="253" t="s">
        <v>379</v>
      </c>
      <c r="J181" s="253">
        <v>10</v>
      </c>
      <c r="K181" s="301"/>
    </row>
    <row r="182" s="1" customFormat="1" ht="15" customHeight="1">
      <c r="B182" s="278"/>
      <c r="C182" s="253" t="s">
        <v>106</v>
      </c>
      <c r="D182" s="253"/>
      <c r="E182" s="253"/>
      <c r="F182" s="276" t="s">
        <v>377</v>
      </c>
      <c r="G182" s="253"/>
      <c r="H182" s="253" t="s">
        <v>451</v>
      </c>
      <c r="I182" s="253" t="s">
        <v>412</v>
      </c>
      <c r="J182" s="253"/>
      <c r="K182" s="301"/>
    </row>
    <row r="183" s="1" customFormat="1" ht="15" customHeight="1">
      <c r="B183" s="278"/>
      <c r="C183" s="253" t="s">
        <v>452</v>
      </c>
      <c r="D183" s="253"/>
      <c r="E183" s="253"/>
      <c r="F183" s="276" t="s">
        <v>377</v>
      </c>
      <c r="G183" s="253"/>
      <c r="H183" s="253" t="s">
        <v>453</v>
      </c>
      <c r="I183" s="253" t="s">
        <v>412</v>
      </c>
      <c r="J183" s="253"/>
      <c r="K183" s="301"/>
    </row>
    <row r="184" s="1" customFormat="1" ht="15" customHeight="1">
      <c r="B184" s="278"/>
      <c r="C184" s="253" t="s">
        <v>441</v>
      </c>
      <c r="D184" s="253"/>
      <c r="E184" s="253"/>
      <c r="F184" s="276" t="s">
        <v>377</v>
      </c>
      <c r="G184" s="253"/>
      <c r="H184" s="253" t="s">
        <v>454</v>
      </c>
      <c r="I184" s="253" t="s">
        <v>412</v>
      </c>
      <c r="J184" s="253"/>
      <c r="K184" s="301"/>
    </row>
    <row r="185" s="1" customFormat="1" ht="15" customHeight="1">
      <c r="B185" s="278"/>
      <c r="C185" s="253" t="s">
        <v>108</v>
      </c>
      <c r="D185" s="253"/>
      <c r="E185" s="253"/>
      <c r="F185" s="276" t="s">
        <v>383</v>
      </c>
      <c r="G185" s="253"/>
      <c r="H185" s="253" t="s">
        <v>455</v>
      </c>
      <c r="I185" s="253" t="s">
        <v>379</v>
      </c>
      <c r="J185" s="253">
        <v>50</v>
      </c>
      <c r="K185" s="301"/>
    </row>
    <row r="186" s="1" customFormat="1" ht="15" customHeight="1">
      <c r="B186" s="278"/>
      <c r="C186" s="253" t="s">
        <v>456</v>
      </c>
      <c r="D186" s="253"/>
      <c r="E186" s="253"/>
      <c r="F186" s="276" t="s">
        <v>383</v>
      </c>
      <c r="G186" s="253"/>
      <c r="H186" s="253" t="s">
        <v>457</v>
      </c>
      <c r="I186" s="253" t="s">
        <v>458</v>
      </c>
      <c r="J186" s="253"/>
      <c r="K186" s="301"/>
    </row>
    <row r="187" s="1" customFormat="1" ht="15" customHeight="1">
      <c r="B187" s="278"/>
      <c r="C187" s="253" t="s">
        <v>459</v>
      </c>
      <c r="D187" s="253"/>
      <c r="E187" s="253"/>
      <c r="F187" s="276" t="s">
        <v>383</v>
      </c>
      <c r="G187" s="253"/>
      <c r="H187" s="253" t="s">
        <v>460</v>
      </c>
      <c r="I187" s="253" t="s">
        <v>458</v>
      </c>
      <c r="J187" s="253"/>
      <c r="K187" s="301"/>
    </row>
    <row r="188" s="1" customFormat="1" ht="15" customHeight="1">
      <c r="B188" s="278"/>
      <c r="C188" s="253" t="s">
        <v>461</v>
      </c>
      <c r="D188" s="253"/>
      <c r="E188" s="253"/>
      <c r="F188" s="276" t="s">
        <v>383</v>
      </c>
      <c r="G188" s="253"/>
      <c r="H188" s="253" t="s">
        <v>462</v>
      </c>
      <c r="I188" s="253" t="s">
        <v>458</v>
      </c>
      <c r="J188" s="253"/>
      <c r="K188" s="301"/>
    </row>
    <row r="189" s="1" customFormat="1" ht="15" customHeight="1">
      <c r="B189" s="278"/>
      <c r="C189" s="314" t="s">
        <v>463</v>
      </c>
      <c r="D189" s="253"/>
      <c r="E189" s="253"/>
      <c r="F189" s="276" t="s">
        <v>383</v>
      </c>
      <c r="G189" s="253"/>
      <c r="H189" s="253" t="s">
        <v>464</v>
      </c>
      <c r="I189" s="253" t="s">
        <v>465</v>
      </c>
      <c r="J189" s="315" t="s">
        <v>466</v>
      </c>
      <c r="K189" s="301"/>
    </row>
    <row r="190" s="1" customFormat="1" ht="15" customHeight="1">
      <c r="B190" s="278"/>
      <c r="C190" s="314" t="s">
        <v>48</v>
      </c>
      <c r="D190" s="253"/>
      <c r="E190" s="253"/>
      <c r="F190" s="276" t="s">
        <v>377</v>
      </c>
      <c r="G190" s="253"/>
      <c r="H190" s="250" t="s">
        <v>467</v>
      </c>
      <c r="I190" s="253" t="s">
        <v>468</v>
      </c>
      <c r="J190" s="253"/>
      <c r="K190" s="301"/>
    </row>
    <row r="191" s="1" customFormat="1" ht="15" customHeight="1">
      <c r="B191" s="278"/>
      <c r="C191" s="314" t="s">
        <v>469</v>
      </c>
      <c r="D191" s="253"/>
      <c r="E191" s="253"/>
      <c r="F191" s="276" t="s">
        <v>377</v>
      </c>
      <c r="G191" s="253"/>
      <c r="H191" s="253" t="s">
        <v>470</v>
      </c>
      <c r="I191" s="253" t="s">
        <v>412</v>
      </c>
      <c r="J191" s="253"/>
      <c r="K191" s="301"/>
    </row>
    <row r="192" s="1" customFormat="1" ht="15" customHeight="1">
      <c r="B192" s="278"/>
      <c r="C192" s="314" t="s">
        <v>471</v>
      </c>
      <c r="D192" s="253"/>
      <c r="E192" s="253"/>
      <c r="F192" s="276" t="s">
        <v>377</v>
      </c>
      <c r="G192" s="253"/>
      <c r="H192" s="253" t="s">
        <v>472</v>
      </c>
      <c r="I192" s="253" t="s">
        <v>412</v>
      </c>
      <c r="J192" s="253"/>
      <c r="K192" s="301"/>
    </row>
    <row r="193" s="1" customFormat="1" ht="15" customHeight="1">
      <c r="B193" s="278"/>
      <c r="C193" s="314" t="s">
        <v>473</v>
      </c>
      <c r="D193" s="253"/>
      <c r="E193" s="253"/>
      <c r="F193" s="276" t="s">
        <v>383</v>
      </c>
      <c r="G193" s="253"/>
      <c r="H193" s="253" t="s">
        <v>474</v>
      </c>
      <c r="I193" s="253" t="s">
        <v>412</v>
      </c>
      <c r="J193" s="253"/>
      <c r="K193" s="301"/>
    </row>
    <row r="194" s="1" customFormat="1" ht="15" customHeight="1">
      <c r="B194" s="307"/>
      <c r="C194" s="316"/>
      <c r="D194" s="287"/>
      <c r="E194" s="287"/>
      <c r="F194" s="287"/>
      <c r="G194" s="287"/>
      <c r="H194" s="287"/>
      <c r="I194" s="287"/>
      <c r="J194" s="287"/>
      <c r="K194" s="308"/>
    </row>
    <row r="195" s="1" customFormat="1" ht="18.75" customHeight="1">
      <c r="B195" s="289"/>
      <c r="C195" s="299"/>
      <c r="D195" s="299"/>
      <c r="E195" s="299"/>
      <c r="F195" s="309"/>
      <c r="G195" s="299"/>
      <c r="H195" s="299"/>
      <c r="I195" s="299"/>
      <c r="J195" s="299"/>
      <c r="K195" s="289"/>
    </row>
    <row r="196" s="1" customFormat="1" ht="18.75" customHeight="1">
      <c r="B196" s="289"/>
      <c r="C196" s="299"/>
      <c r="D196" s="299"/>
      <c r="E196" s="299"/>
      <c r="F196" s="309"/>
      <c r="G196" s="299"/>
      <c r="H196" s="299"/>
      <c r="I196" s="299"/>
      <c r="J196" s="299"/>
      <c r="K196" s="289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475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7" t="s">
        <v>476</v>
      </c>
      <c r="D200" s="317"/>
      <c r="E200" s="317"/>
      <c r="F200" s="317" t="s">
        <v>477</v>
      </c>
      <c r="G200" s="318"/>
      <c r="H200" s="317" t="s">
        <v>478</v>
      </c>
      <c r="I200" s="317"/>
      <c r="J200" s="317"/>
      <c r="K200" s="245"/>
    </row>
    <row r="201" s="1" customFormat="1" ht="5.25" customHeight="1">
      <c r="B201" s="278"/>
      <c r="C201" s="273"/>
      <c r="D201" s="273"/>
      <c r="E201" s="273"/>
      <c r="F201" s="273"/>
      <c r="G201" s="299"/>
      <c r="H201" s="273"/>
      <c r="I201" s="273"/>
      <c r="J201" s="273"/>
      <c r="K201" s="301"/>
    </row>
    <row r="202" s="1" customFormat="1" ht="15" customHeight="1">
      <c r="B202" s="278"/>
      <c r="C202" s="253" t="s">
        <v>468</v>
      </c>
      <c r="D202" s="253"/>
      <c r="E202" s="253"/>
      <c r="F202" s="276" t="s">
        <v>49</v>
      </c>
      <c r="G202" s="253"/>
      <c r="H202" s="253" t="s">
        <v>479</v>
      </c>
      <c r="I202" s="253"/>
      <c r="J202" s="253"/>
      <c r="K202" s="301"/>
    </row>
    <row r="203" s="1" customFormat="1" ht="15" customHeight="1">
      <c r="B203" s="278"/>
      <c r="C203" s="253"/>
      <c r="D203" s="253"/>
      <c r="E203" s="253"/>
      <c r="F203" s="276" t="s">
        <v>50</v>
      </c>
      <c r="G203" s="253"/>
      <c r="H203" s="253" t="s">
        <v>480</v>
      </c>
      <c r="I203" s="253"/>
      <c r="J203" s="253"/>
      <c r="K203" s="301"/>
    </row>
    <row r="204" s="1" customFormat="1" ht="15" customHeight="1">
      <c r="B204" s="278"/>
      <c r="C204" s="253"/>
      <c r="D204" s="253"/>
      <c r="E204" s="253"/>
      <c r="F204" s="276" t="s">
        <v>53</v>
      </c>
      <c r="G204" s="253"/>
      <c r="H204" s="253" t="s">
        <v>481</v>
      </c>
      <c r="I204" s="253"/>
      <c r="J204" s="253"/>
      <c r="K204" s="301"/>
    </row>
    <row r="205" s="1" customFormat="1" ht="15" customHeight="1">
      <c r="B205" s="278"/>
      <c r="C205" s="253"/>
      <c r="D205" s="253"/>
      <c r="E205" s="253"/>
      <c r="F205" s="276" t="s">
        <v>51</v>
      </c>
      <c r="G205" s="253"/>
      <c r="H205" s="253" t="s">
        <v>482</v>
      </c>
      <c r="I205" s="253"/>
      <c r="J205" s="253"/>
      <c r="K205" s="301"/>
    </row>
    <row r="206" s="1" customFormat="1" ht="15" customHeight="1">
      <c r="B206" s="278"/>
      <c r="C206" s="253"/>
      <c r="D206" s="253"/>
      <c r="E206" s="253"/>
      <c r="F206" s="276" t="s">
        <v>52</v>
      </c>
      <c r="G206" s="253"/>
      <c r="H206" s="253" t="s">
        <v>483</v>
      </c>
      <c r="I206" s="253"/>
      <c r="J206" s="253"/>
      <c r="K206" s="301"/>
    </row>
    <row r="207" s="1" customFormat="1" ht="15" customHeight="1">
      <c r="B207" s="278"/>
      <c r="C207" s="253"/>
      <c r="D207" s="253"/>
      <c r="E207" s="253"/>
      <c r="F207" s="276"/>
      <c r="G207" s="253"/>
      <c r="H207" s="253"/>
      <c r="I207" s="253"/>
      <c r="J207" s="253"/>
      <c r="K207" s="301"/>
    </row>
    <row r="208" s="1" customFormat="1" ht="15" customHeight="1">
      <c r="B208" s="278"/>
      <c r="C208" s="253" t="s">
        <v>424</v>
      </c>
      <c r="D208" s="253"/>
      <c r="E208" s="253"/>
      <c r="F208" s="276" t="s">
        <v>85</v>
      </c>
      <c r="G208" s="253"/>
      <c r="H208" s="253" t="s">
        <v>484</v>
      </c>
      <c r="I208" s="253"/>
      <c r="J208" s="253"/>
      <c r="K208" s="301"/>
    </row>
    <row r="209" s="1" customFormat="1" ht="15" customHeight="1">
      <c r="B209" s="278"/>
      <c r="C209" s="253"/>
      <c r="D209" s="253"/>
      <c r="E209" s="253"/>
      <c r="F209" s="276" t="s">
        <v>319</v>
      </c>
      <c r="G209" s="253"/>
      <c r="H209" s="253" t="s">
        <v>320</v>
      </c>
      <c r="I209" s="253"/>
      <c r="J209" s="253"/>
      <c r="K209" s="301"/>
    </row>
    <row r="210" s="1" customFormat="1" ht="15" customHeight="1">
      <c r="B210" s="278"/>
      <c r="C210" s="253"/>
      <c r="D210" s="253"/>
      <c r="E210" s="253"/>
      <c r="F210" s="276" t="s">
        <v>317</v>
      </c>
      <c r="G210" s="253"/>
      <c r="H210" s="253" t="s">
        <v>485</v>
      </c>
      <c r="I210" s="253"/>
      <c r="J210" s="253"/>
      <c r="K210" s="301"/>
    </row>
    <row r="211" s="1" customFormat="1" ht="15" customHeight="1">
      <c r="B211" s="319"/>
      <c r="C211" s="253"/>
      <c r="D211" s="253"/>
      <c r="E211" s="253"/>
      <c r="F211" s="276" t="s">
        <v>321</v>
      </c>
      <c r="G211" s="314"/>
      <c r="H211" s="305" t="s">
        <v>322</v>
      </c>
      <c r="I211" s="305"/>
      <c r="J211" s="305"/>
      <c r="K211" s="320"/>
    </row>
    <row r="212" s="1" customFormat="1" ht="15" customHeight="1">
      <c r="B212" s="319"/>
      <c r="C212" s="253"/>
      <c r="D212" s="253"/>
      <c r="E212" s="253"/>
      <c r="F212" s="276" t="s">
        <v>323</v>
      </c>
      <c r="G212" s="314"/>
      <c r="H212" s="305" t="s">
        <v>486</v>
      </c>
      <c r="I212" s="305"/>
      <c r="J212" s="305"/>
      <c r="K212" s="320"/>
    </row>
    <row r="213" s="1" customFormat="1" ht="15" customHeight="1">
      <c r="B213" s="319"/>
      <c r="C213" s="253"/>
      <c r="D213" s="253"/>
      <c r="E213" s="253"/>
      <c r="F213" s="276"/>
      <c r="G213" s="314"/>
      <c r="H213" s="305"/>
      <c r="I213" s="305"/>
      <c r="J213" s="305"/>
      <c r="K213" s="320"/>
    </row>
    <row r="214" s="1" customFormat="1" ht="15" customHeight="1">
      <c r="B214" s="319"/>
      <c r="C214" s="253" t="s">
        <v>448</v>
      </c>
      <c r="D214" s="253"/>
      <c r="E214" s="253"/>
      <c r="F214" s="276">
        <v>1</v>
      </c>
      <c r="G214" s="314"/>
      <c r="H214" s="305" t="s">
        <v>487</v>
      </c>
      <c r="I214" s="305"/>
      <c r="J214" s="305"/>
      <c r="K214" s="320"/>
    </row>
    <row r="215" s="1" customFormat="1" ht="15" customHeight="1">
      <c r="B215" s="319"/>
      <c r="C215" s="253"/>
      <c r="D215" s="253"/>
      <c r="E215" s="253"/>
      <c r="F215" s="276">
        <v>2</v>
      </c>
      <c r="G215" s="314"/>
      <c r="H215" s="305" t="s">
        <v>488</v>
      </c>
      <c r="I215" s="305"/>
      <c r="J215" s="305"/>
      <c r="K215" s="320"/>
    </row>
    <row r="216" s="1" customFormat="1" ht="15" customHeight="1">
      <c r="B216" s="319"/>
      <c r="C216" s="253"/>
      <c r="D216" s="253"/>
      <c r="E216" s="253"/>
      <c r="F216" s="276">
        <v>3</v>
      </c>
      <c r="G216" s="314"/>
      <c r="H216" s="305" t="s">
        <v>489</v>
      </c>
      <c r="I216" s="305"/>
      <c r="J216" s="305"/>
      <c r="K216" s="320"/>
    </row>
    <row r="217" s="1" customFormat="1" ht="15" customHeight="1">
      <c r="B217" s="319"/>
      <c r="C217" s="253"/>
      <c r="D217" s="253"/>
      <c r="E217" s="253"/>
      <c r="F217" s="276">
        <v>4</v>
      </c>
      <c r="G217" s="314"/>
      <c r="H217" s="305" t="s">
        <v>490</v>
      </c>
      <c r="I217" s="305"/>
      <c r="J217" s="305"/>
      <c r="K217" s="320"/>
    </row>
    <row r="218" s="1" customFormat="1" ht="12.75" customHeight="1">
      <c r="B218" s="321"/>
      <c r="C218" s="322"/>
      <c r="D218" s="322"/>
      <c r="E218" s="322"/>
      <c r="F218" s="322"/>
      <c r="G218" s="322"/>
      <c r="H218" s="322"/>
      <c r="I218" s="322"/>
      <c r="J218" s="322"/>
      <c r="K218" s="323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Otépka Miroslav</dc:creator>
  <cp:lastModifiedBy>Otépka Miroslav</cp:lastModifiedBy>
  <dcterms:created xsi:type="dcterms:W3CDTF">2021-06-02T08:38:22Z</dcterms:created>
  <dcterms:modified xsi:type="dcterms:W3CDTF">2021-06-02T08:38:23Z</dcterms:modified>
</cp:coreProperties>
</file>